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charts/style4.xml" ContentType="application/vnd.ms-office.chartstyle+xml"/>
  <Override PartName="/xl/charts/colors4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360" yWindow="270" windowWidth="14940" windowHeight="9150" tabRatio="856" activeTab="2"/>
  </bookViews>
  <sheets>
    <sheet name="SEArticle Lignite in EU-Summary" sheetId="2" r:id="rId1"/>
    <sheet name="Cover Figure" sheetId="17" r:id="rId2"/>
    <sheet name="Figure 1 and 2" sheetId="3" r:id="rId3"/>
    <sheet name="Figure 3" sheetId="7" r:id="rId4"/>
    <sheet name="Figure 4 and 5" sheetId="1" r:id="rId5"/>
    <sheet name="Figure 6" sheetId="9" r:id="rId6"/>
    <sheet name="Figure 7 elec only" sheetId="13" r:id="rId7"/>
    <sheet name="INPUT elec only" sheetId="12" state="hidden" r:id="rId8"/>
    <sheet name="OUTPUT elec only" sheetId="11" state="hidden" r:id="rId9"/>
    <sheet name="Table 1" sheetId="15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W.O.R.K.B.O.O.K..C.O.N.T.E.N.T.S____">#REF!</definedName>
    <definedName name="CRF_4_KP__Doc">'[1]4(KP)'!$A$17:$E$18</definedName>
    <definedName name="CRF_4_KP__Main">'[1]4(KP)'!$A$5:$E$15</definedName>
    <definedName name="CRF_4_KP_I_A.1.1_Doc">#REF!</definedName>
    <definedName name="CRF_4_KP_I_A.1.1_Main">'[2]4(KP-I)A.1'!$A$6:$O$22</definedName>
    <definedName name="CRF_4_KP_I_A.1_Doc">'[3]4(KP-I)A'!$A$19:$AA$20</definedName>
    <definedName name="CRF_4_KP_I_A.1_Main">'[3]4(KP-I)A'!$A$6:$AA$17</definedName>
    <definedName name="CRF_4_KP_I_A.2.1_Doc">#REF!</definedName>
    <definedName name="CRF_4_KP_I_A.2.1_Main">'[4]4(KP-I)A.2'!$A$6:$B$9</definedName>
    <definedName name="CRF_4_KP_I_A.2_Doc">#REF!</definedName>
    <definedName name="CRF_4_KP_I_A.2_Main1">'[5]4(KP-I)A'!$A$6:$AA$17</definedName>
    <definedName name="CRF_4_KP_I_A.2_Main2">'[5]4(KP-I)A'!$A$21:$AA$27</definedName>
    <definedName name="CRF_4_KP_I_B.1.1_Doc">#REF!</definedName>
    <definedName name="CRF_4_KP_I_B.1.1_Main">'[6]4(KP-I)B.1'!$A$6:$C$10</definedName>
    <definedName name="CRF_4_KP_I_B.1.2_Doc">'[7]4(KP-I)B.1'!$A$13:$J$14</definedName>
    <definedName name="CRF_4_KP_I_B.1.2_Main">'[7]4(KP-I)B.1'!$A$7:$J$11</definedName>
    <definedName name="CRF_4_KP_I_B.1.3_Doc">#REF!</definedName>
    <definedName name="CRF_4_KP_I_B.1.3_Main">'[8]4(KP-I)B.1'!$A$6:$O$30</definedName>
    <definedName name="CRF_4_KP_I_B.1_Doc">'[9]4(KP-I)B'!$A$23:$AB$24</definedName>
    <definedName name="CRF_4_KP_I_B.1_Main">'[9]4(KP-I)B'!$A$6:$AB$21</definedName>
    <definedName name="CRF_4_KP_I_B.2_Doc">'[10]4(KP-I)B'!$A$13:$Z$14</definedName>
    <definedName name="CRF_4_KP_I_B.2_Main">'[10]4(KP-I)B'!$A$6:$Z$11</definedName>
    <definedName name="CRF_4_KP_I_B.3_Doc">'[11]4(KP-I)B'!$A$13:$Z$14</definedName>
    <definedName name="CRF_4_KP_I_B.3_Main">'[11]4(KP-I)B'!$A$6:$Z$11</definedName>
    <definedName name="CRF_4_KP_I_B.4_Doc">'[12]4(KP-I)B'!$A$13:$Z$14</definedName>
    <definedName name="CRF_4_KP_I_B.4_Main">'[12]4(KP-I)B'!$A$6:$Z$11</definedName>
    <definedName name="CRF_4_KP_I_B.5_Doc">'[13]4(KP-I)B'!$A$13:$Z$14</definedName>
    <definedName name="CRF_4_KP_I_B.5_Main">'[13]4(KP-I)B'!$A$6:$Z$11</definedName>
    <definedName name="CRF_4_KP_II_1_Doc">'[14]4(KP-II)1'!$A$15:$D$16</definedName>
    <definedName name="CRF_4_KP_II_1_Main">'[14]4(KP-II)1'!$A$6:$D$13</definedName>
    <definedName name="CRF_4_KP_II_2_Doc">'[15]4(KP-II)2'!$A$38:$F$39</definedName>
    <definedName name="CRF_4_KP_II_2_Main">'[15]4(KP-II)2'!$A$6:$F$36</definedName>
    <definedName name="CRF_4_KP_II_3_Doc">'[16]4(KP-II)3'!$A$26:$E$27</definedName>
    <definedName name="CRF_4_KP_II_3_Main">'[16]4(KP-II)3'!$A$6:$E$24</definedName>
    <definedName name="CRF_4_KP_II_4_Doc">'[17]4(KP-II)4'!$A$47:$J$48</definedName>
    <definedName name="CRF_4_KP_II_4_Main">'[17]4(KP-II)4'!$A$6:$J$45</definedName>
    <definedName name="CRF_4_KP_Recalculations_Doc">'[18]4(KP)Recalculations'!$A$74:$R$75</definedName>
    <definedName name="CRF_4_KP_Recalculations_Main1">'[18]4(KP)Recalculations'!$A$5:$R$60</definedName>
    <definedName name="CRF_4_KP_Recalculations_Main2">'[18]4(KP)Recalculations'!$A$62:$F$70</definedName>
    <definedName name="CRF_accounting_Main">'[19]accounting'!$A$7:$M$29</definedName>
    <definedName name="CRF_NIR_1_Add">'[20]NIR-1'!$A$33:$C$36</definedName>
    <definedName name="CRF_NIR_1_Main">'[20]NIR-1'!$A$5:$P$16</definedName>
    <definedName name="CRF_NIR_2.1_Main">'[21]NIR-2'!$A$5:$C$10</definedName>
    <definedName name="CRF_NIR_2_Main">'[22]NIR-2'!$A$5:$J$18</definedName>
    <definedName name="CRF_NIR_3_Main">'[23]NIR-3'!$A$5:$F$8</definedName>
    <definedName name="CRF_Table1.A_b__Doc">#REF!</definedName>
    <definedName name="CRF_Table1.A_b__Main">#REF!</definedName>
    <definedName name="CRF_Table1.A_d__Doc">#REF!</definedName>
    <definedName name="CRF_Table1.A_d__Main">#REF!</definedName>
    <definedName name="CRF_Table3.B_a_s2_Add">#REF!</definedName>
    <definedName name="CRF_Table7_Main">#REF!</definedName>
    <definedName name="Year">"Liste!$C$2:$C$12"</definedName>
  </definedNames>
  <calcPr calcId="162913"/>
</workbook>
</file>

<file path=xl/sharedStrings.xml><?xml version="1.0" encoding="utf-8"?>
<sst xmlns="http://schemas.openxmlformats.org/spreadsheetml/2006/main" count="1667" uniqueCount="273">
  <si>
    <t>Last update</t>
  </si>
  <si>
    <t>Extracted on</t>
  </si>
  <si>
    <t>Source of data</t>
  </si>
  <si>
    <t>Eurostat</t>
  </si>
  <si>
    <t>NRG_BAL</t>
  </si>
  <si>
    <t>Gross electricity production</t>
  </si>
  <si>
    <t>SIEC</t>
  </si>
  <si>
    <t>Total</t>
  </si>
  <si>
    <t>UNIT</t>
  </si>
  <si>
    <t>Gigawatt-hour</t>
  </si>
  <si>
    <t>GEO/TIME</t>
  </si>
  <si>
    <t>Bulgaria</t>
  </si>
  <si>
    <t>Czechia</t>
  </si>
  <si>
    <t>Greece</t>
  </si>
  <si>
    <t>Hungary</t>
  </si>
  <si>
    <t>Poland</t>
  </si>
  <si>
    <t>Romania</t>
  </si>
  <si>
    <t>Slovenia</t>
  </si>
  <si>
    <t>Slovakia</t>
  </si>
  <si>
    <t>Lignite</t>
  </si>
  <si>
    <t>Natural gas</t>
  </si>
  <si>
    <t>Hydro</t>
  </si>
  <si>
    <t>Wind</t>
  </si>
  <si>
    <t>Solar photovoltaic</t>
  </si>
  <si>
    <t>Nuclear heat</t>
  </si>
  <si>
    <r>
      <t xml:space="preserve">Production of electricity and derived heat by type of fuel </t>
    </r>
    <r>
      <rPr>
        <sz val="9"/>
        <color rgb="FFFF0000"/>
        <rFont val="Arial"/>
        <family val="2"/>
      </rPr>
      <t>[nrg_bal_peh]</t>
    </r>
  </si>
  <si>
    <t>Germany</t>
  </si>
  <si>
    <t>Figure 1</t>
  </si>
  <si>
    <t>%</t>
  </si>
  <si>
    <t>Other resources*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</si>
  <si>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(nrg_bal_peh)</t>
    </r>
  </si>
  <si>
    <t>GWh</t>
  </si>
  <si>
    <t xml:space="preserve">*Other resources: Any other fuel listed under code nrg_bal_peh </t>
  </si>
  <si>
    <t>**Other bituminous coal (stand-alone category of hard coal which excludes coking coal and anthracite )</t>
  </si>
  <si>
    <t>Figure 2</t>
  </si>
  <si>
    <t>Figure 3</t>
  </si>
  <si>
    <t>Topic / Purpose of the figure</t>
  </si>
  <si>
    <t>Total use for electricity and heat generation</t>
  </si>
  <si>
    <t>2017</t>
  </si>
  <si>
    <t>Inland consumption - calculated</t>
  </si>
  <si>
    <t>Germany (until 1990 former territory of the FRG)</t>
  </si>
  <si>
    <t>Thousand tonnes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</si>
  <si>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</si>
  <si>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</si>
  <si>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</si>
  <si>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</si>
  <si>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</si>
  <si>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</si>
  <si>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</si>
  <si>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</si>
  <si>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</si>
  <si>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</si>
  <si>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</si>
  <si>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</si>
  <si>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</si>
  <si>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</si>
  <si>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</si>
  <si>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</si>
  <si>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</si>
  <si>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</si>
  <si>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</si>
  <si>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</si>
  <si>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</si>
  <si>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</si>
  <si>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</si>
  <si>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</si>
  <si>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</si>
  <si>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</si>
  <si>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</si>
  <si>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</si>
  <si>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European Union - 28 countries (2013-2020)</t>
  </si>
  <si>
    <t>:</t>
  </si>
  <si>
    <t xml:space="preserve">Germany </t>
  </si>
  <si>
    <t>Note: for fast calculations (not available data were replaced by 0)</t>
  </si>
  <si>
    <r>
      <t xml:space="preserve">Supply, transformation and consumption of solid fossil fuels </t>
    </r>
    <r>
      <rPr>
        <sz val="9"/>
        <color rgb="FFFF0000"/>
        <rFont val="Arial"/>
        <family val="2"/>
      </rPr>
      <t>[nrg_cb_sff]</t>
    </r>
  </si>
  <si>
    <r>
      <t xml:space="preserve">calculation for graph 3   Total use = Transformation input regarding electricity and heat generation of </t>
    </r>
    <r>
      <rPr>
        <b/>
        <sz val="9"/>
        <rFont val="Arial"/>
        <family val="2"/>
      </rPr>
      <t>main activity producer</t>
    </r>
    <r>
      <rPr>
        <sz val="9"/>
        <rFont val="Arial"/>
        <family val="2"/>
      </rPr>
      <t xml:space="preserve"> (electricity only+CHP+heat only) + of </t>
    </r>
    <r>
      <rPr>
        <b/>
        <sz val="9"/>
        <rFont val="Arial"/>
        <family val="2"/>
      </rPr>
      <t>autoproducer</t>
    </r>
    <r>
      <rPr>
        <sz val="9"/>
        <rFont val="Arial"/>
        <family val="2"/>
      </rPr>
      <t xml:space="preserve">s (electricity only+CHP+heat only) </t>
    </r>
  </si>
  <si>
    <r>
      <t xml:space="preserve">Transformation input - electricity and heat generation - </t>
    </r>
    <r>
      <rPr>
        <b/>
        <sz val="9"/>
        <rFont val="Arial"/>
        <family val="2"/>
      </rPr>
      <t>main activity producer</t>
    </r>
    <r>
      <rPr>
        <sz val="9"/>
        <rFont val="Arial"/>
        <family val="2"/>
      </rPr>
      <t xml:space="preserve"> </t>
    </r>
    <r>
      <rPr>
        <sz val="9"/>
        <color theme="4"/>
        <rFont val="Arial"/>
        <family val="2"/>
      </rPr>
      <t xml:space="preserve">electricity only </t>
    </r>
    <r>
      <rPr>
        <sz val="9"/>
        <rFont val="Arial"/>
        <family val="2"/>
      </rPr>
      <t>- energy use</t>
    </r>
  </si>
  <si>
    <r>
      <t xml:space="preserve">Transformation input - electricity and heat generation - </t>
    </r>
    <r>
      <rPr>
        <b/>
        <sz val="9"/>
        <rFont val="Arial"/>
        <family val="2"/>
      </rPr>
      <t>main activity produce</t>
    </r>
    <r>
      <rPr>
        <sz val="9"/>
        <rFont val="Arial"/>
        <family val="2"/>
      </rPr>
      <t xml:space="preserve">r </t>
    </r>
    <r>
      <rPr>
        <sz val="9"/>
        <color theme="4"/>
        <rFont val="Arial"/>
        <family val="2"/>
      </rPr>
      <t>CHP</t>
    </r>
    <r>
      <rPr>
        <sz val="9"/>
        <rFont val="Arial"/>
        <family val="2"/>
      </rPr>
      <t xml:space="preserve"> - energy use</t>
    </r>
  </si>
  <si>
    <r>
      <t xml:space="preserve">Transformation input - electricity and heat generation - </t>
    </r>
    <r>
      <rPr>
        <b/>
        <sz val="9"/>
        <rFont val="Arial"/>
        <family val="2"/>
      </rPr>
      <t>main activity producer</t>
    </r>
    <r>
      <rPr>
        <sz val="9"/>
        <rFont val="Arial"/>
        <family val="2"/>
      </rPr>
      <t xml:space="preserve"> </t>
    </r>
    <r>
      <rPr>
        <sz val="9"/>
        <color theme="4"/>
        <rFont val="Arial"/>
        <family val="2"/>
      </rPr>
      <t>heat only</t>
    </r>
    <r>
      <rPr>
        <sz val="9"/>
        <rFont val="Arial"/>
        <family val="2"/>
      </rPr>
      <t xml:space="preserve"> - energy use</t>
    </r>
  </si>
  <si>
    <r>
      <t xml:space="preserve">Transformation input - electricity and heat generation - </t>
    </r>
    <r>
      <rPr>
        <b/>
        <sz val="9"/>
        <rFont val="Arial"/>
        <family val="2"/>
      </rPr>
      <t>autoproducer</t>
    </r>
    <r>
      <rPr>
        <sz val="9"/>
        <rFont val="Arial"/>
        <family val="2"/>
      </rPr>
      <t xml:space="preserve"> </t>
    </r>
    <r>
      <rPr>
        <sz val="9"/>
        <color theme="4"/>
        <rFont val="Arial"/>
        <family val="2"/>
      </rPr>
      <t>electricity only</t>
    </r>
    <r>
      <rPr>
        <sz val="9"/>
        <rFont val="Arial"/>
        <family val="2"/>
      </rPr>
      <t xml:space="preserve"> - energy use</t>
    </r>
  </si>
  <si>
    <r>
      <t xml:space="preserve">Transformation input - electricity and heat generation - </t>
    </r>
    <r>
      <rPr>
        <b/>
        <sz val="9"/>
        <rFont val="Arial"/>
        <family val="2"/>
      </rPr>
      <t xml:space="preserve">autoproducer </t>
    </r>
    <r>
      <rPr>
        <sz val="9"/>
        <color theme="4"/>
        <rFont val="Arial"/>
        <family val="2"/>
      </rPr>
      <t>CHP</t>
    </r>
    <r>
      <rPr>
        <sz val="9"/>
        <rFont val="Arial"/>
        <family val="2"/>
      </rPr>
      <t xml:space="preserve"> - energy use</t>
    </r>
  </si>
  <si>
    <r>
      <t>Transformation input - electricity and heat generation -</t>
    </r>
    <r>
      <rPr>
        <b/>
        <sz val="9"/>
        <rFont val="Arial"/>
        <family val="2"/>
      </rPr>
      <t xml:space="preserve"> autoproducer</t>
    </r>
    <r>
      <rPr>
        <sz val="9"/>
        <rFont val="Arial"/>
        <family val="2"/>
      </rPr>
      <t xml:space="preserve"> </t>
    </r>
    <r>
      <rPr>
        <sz val="9"/>
        <color theme="4"/>
        <rFont val="Arial"/>
        <family val="2"/>
      </rPr>
      <t>heat only</t>
    </r>
    <r>
      <rPr>
        <sz val="9"/>
        <rFont val="Arial"/>
        <family val="2"/>
      </rPr>
      <t xml:space="preserve"> - energy use</t>
    </r>
  </si>
  <si>
    <t>Indigenous production</t>
  </si>
  <si>
    <t>Countries are ordered based on the protocol and standards set in the interinstitutional style guide</t>
  </si>
  <si>
    <t>https://ec.europa.eu/eurostat/statistics-explained/index.php?oldid=471064#EU.C2.A0and_euro_area_aggregates</t>
  </si>
  <si>
    <t>BE</t>
  </si>
  <si>
    <t>Belgium</t>
  </si>
  <si>
    <t>BG</t>
  </si>
  <si>
    <t>CZ</t>
  </si>
  <si>
    <t>DK</t>
  </si>
  <si>
    <t>Denmark</t>
  </si>
  <si>
    <t>DE</t>
  </si>
  <si>
    <t>EE</t>
  </si>
  <si>
    <t>Estonia</t>
  </si>
  <si>
    <t>IE</t>
  </si>
  <si>
    <t>Ireland</t>
  </si>
  <si>
    <t>EL</t>
  </si>
  <si>
    <t>ES</t>
  </si>
  <si>
    <t>Spain</t>
  </si>
  <si>
    <t>FR</t>
  </si>
  <si>
    <t>France</t>
  </si>
  <si>
    <t>HR</t>
  </si>
  <si>
    <t>Croatia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</si>
  <si>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</si>
  <si>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</si>
  <si>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</si>
  <si>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</si>
  <si>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</si>
  <si>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</si>
  <si>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</si>
  <si>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</si>
  <si>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</si>
  <si>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Luxembourg</t>
  </si>
  <si>
    <t>HU</t>
  </si>
  <si>
    <t>MT</t>
  </si>
  <si>
    <t>Malta</t>
  </si>
  <si>
    <t>NL</t>
  </si>
  <si>
    <t>Netherlands</t>
  </si>
  <si>
    <t>AT</t>
  </si>
  <si>
    <t>Austria</t>
  </si>
  <si>
    <t>PL</t>
  </si>
  <si>
    <t>PT</t>
  </si>
  <si>
    <t>Portugal</t>
  </si>
  <si>
    <t>RO</t>
  </si>
  <si>
    <t>SI</t>
  </si>
  <si>
    <t>SK</t>
  </si>
  <si>
    <t>FI</t>
  </si>
  <si>
    <t>Finland</t>
  </si>
  <si>
    <t>SE</t>
  </si>
  <si>
    <t>Sweden</t>
  </si>
  <si>
    <t>https://ec.europa.eu/eurostat/statistics-explained/index.php/Tutorial:Symbols_and_abbreviations</t>
  </si>
  <si>
    <t>NOTE: no info for thousand tonnes (kt)</t>
  </si>
  <si>
    <t>update Figure 3</t>
  </si>
  <si>
    <t>PLANTS</t>
  </si>
  <si>
    <t>OPERATOR</t>
  </si>
  <si>
    <t>Electricity</t>
  </si>
  <si>
    <t>Combined heat and power (CHP)</t>
  </si>
  <si>
    <t>Total (Main activity producers and autoproducers)</t>
  </si>
  <si>
    <t>Total (Electricity only and CHP / NA data for heat only)</t>
  </si>
  <si>
    <t>CHP*</t>
  </si>
  <si>
    <t>*CHP: Combined heat and power</t>
  </si>
  <si>
    <t>Electricity only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</si>
  <si>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(nrg_ind_pehcf)</t>
    </r>
  </si>
  <si>
    <r>
      <t xml:space="preserve">Gross production of electricity and derived heat from combustible fuels by type of plant and operator </t>
    </r>
    <r>
      <rPr>
        <sz val="9"/>
        <color rgb="FFFF0000"/>
        <rFont val="Arial"/>
        <family val="2"/>
      </rPr>
      <t>[nrg_ind_pehcf]</t>
    </r>
  </si>
  <si>
    <t>Figure 4</t>
  </si>
  <si>
    <t>Figure 5</t>
  </si>
  <si>
    <t>Figure 6</t>
  </si>
  <si>
    <t>Raw data</t>
  </si>
  <si>
    <t>extracted from Eurobase</t>
  </si>
  <si>
    <t>Calculations to create figures based on raw data</t>
  </si>
  <si>
    <t>Table of Content and conventions</t>
  </si>
  <si>
    <t>I. Figures for SE article: purpose</t>
  </si>
  <si>
    <t>II. Conventions used</t>
  </si>
  <si>
    <t>Colours distinguish the data in the following spreadsheets between:</t>
  </si>
  <si>
    <t>Abbreviations are based on Eurostat SE articles standards, set in the interinstitutional style guide (or sorted by value in stacked histograms)</t>
  </si>
  <si>
    <t>% line for graph</t>
  </si>
  <si>
    <t>Average</t>
  </si>
  <si>
    <t xml:space="preserve">Figure 5 Proportion of most important fuels in total gross electricity production (GWh) </t>
  </si>
  <si>
    <t>total</t>
  </si>
  <si>
    <t>Figure 7</t>
  </si>
  <si>
    <t>OUTPUT</t>
  </si>
  <si>
    <r>
      <t xml:space="preserve">Gross production of electricity and derived heat from combustible fuels  </t>
    </r>
    <r>
      <rPr>
        <u val="single"/>
        <sz val="9"/>
        <rFont val="Arial"/>
        <family val="2"/>
      </rPr>
      <t xml:space="preserve">by </t>
    </r>
    <r>
      <rPr>
        <b/>
        <u val="single"/>
        <sz val="9"/>
        <rFont val="Arial"/>
        <family val="2"/>
      </rPr>
      <t>electricity only</t>
    </r>
    <r>
      <rPr>
        <u val="single"/>
        <sz val="9"/>
        <rFont val="Arial"/>
        <family val="2"/>
      </rPr>
      <t xml:space="preserve"> plants</t>
    </r>
    <r>
      <rPr>
        <sz val="9"/>
        <rFont val="Arial"/>
        <family val="2"/>
      </rPr>
      <t xml:space="preserve"> by main activity producers </t>
    </r>
    <r>
      <rPr>
        <sz val="9"/>
        <color rgb="FFFF0000"/>
        <rFont val="Arial"/>
        <family val="2"/>
      </rPr>
      <t>[nrg_bal_peh]</t>
    </r>
  </si>
  <si>
    <t xml:space="preserve">Gross electricity production  </t>
  </si>
  <si>
    <t>main activity producer</t>
  </si>
  <si>
    <t>electricity only</t>
  </si>
  <si>
    <t>Other bituminous coal</t>
  </si>
  <si>
    <t>Terajoule</t>
  </si>
  <si>
    <t xml:space="preserve">Gross electricity production </t>
  </si>
  <si>
    <t>Special value:</t>
  </si>
  <si>
    <t>not available</t>
  </si>
  <si>
    <t>INPUT</t>
  </si>
  <si>
    <r>
      <t xml:space="preserve">Transformation input from combustible fuels </t>
    </r>
    <r>
      <rPr>
        <u val="single"/>
        <sz val="9"/>
        <rFont val="Arial"/>
        <family val="2"/>
      </rPr>
      <t xml:space="preserve">by </t>
    </r>
    <r>
      <rPr>
        <b/>
        <u val="single"/>
        <sz val="9"/>
        <rFont val="Arial"/>
        <family val="2"/>
      </rPr>
      <t>electricity only</t>
    </r>
    <r>
      <rPr>
        <u val="single"/>
        <sz val="9"/>
        <rFont val="Arial"/>
        <family val="2"/>
      </rPr>
      <t xml:space="preserve"> plant</t>
    </r>
    <r>
      <rPr>
        <sz val="9"/>
        <rFont val="Arial"/>
        <family val="2"/>
      </rPr>
      <t xml:space="preserve"> by main activity producers </t>
    </r>
    <r>
      <rPr>
        <sz val="9"/>
        <color rgb="FFFF0000"/>
        <rFont val="Arial"/>
        <family val="2"/>
      </rPr>
      <t>[nrg_ind_pehcf]</t>
    </r>
  </si>
  <si>
    <t>Main activity producers</t>
  </si>
  <si>
    <t>Transformation input</t>
  </si>
  <si>
    <t>Transformation efficiency : Calculations for Figure 6</t>
  </si>
  <si>
    <t>based on data updated on</t>
  </si>
  <si>
    <t xml:space="preserve"> [nrg_bal_peh] AND [nrg_ind_pehcf] </t>
  </si>
  <si>
    <t>Transformation efficiency (Output/Input)</t>
  </si>
  <si>
    <r>
      <t xml:space="preserve">Main activity producers / Gross electricity production - </t>
    </r>
    <r>
      <rPr>
        <b/>
        <sz val="9"/>
        <rFont val="Arial"/>
        <family val="2"/>
      </rPr>
      <t>main activity producers electricity-only plants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</si>
  <si>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(nrg_bal_peh, nrg_ind_pehcf)</t>
    </r>
  </si>
  <si>
    <t>UNHIDE SHEETS FOR RAW DATA (Output and Input)</t>
  </si>
  <si>
    <t>Proportion of lignite used for electricity and heat generation in producing countries since 1990</t>
  </si>
  <si>
    <t xml:space="preserve">Proportion of most important fuels in total gross electricity production (GWh) in producing countries in latest reference year                                       </t>
  </si>
  <si>
    <t>Data</t>
  </si>
  <si>
    <t xml:space="preserve">Evolution of indigneous production of lignite since 1990                                                                                                            </t>
  </si>
  <si>
    <t>aggegate data only</t>
  </si>
  <si>
    <t>aggregate and at country level</t>
  </si>
  <si>
    <t>country level</t>
  </si>
  <si>
    <t>aggregate data only</t>
  </si>
  <si>
    <t xml:space="preserve">Data not shown for Croatia, Italy, France, Austria and Spain as the production stopped before 2008 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</si>
  <si>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(nrg_cb_sff)</t>
    </r>
  </si>
  <si>
    <t xml:space="preserve">Member States </t>
  </si>
  <si>
    <t>see spelling: https://publications.europa.eu/code/en/en-4100400en.htm</t>
  </si>
  <si>
    <t>Formatted for Article =&gt;</t>
  </si>
  <si>
    <t>Other fuels*</t>
  </si>
  <si>
    <t xml:space="preserve">*Other fuels: any other fuel listed in table nrg_bal_peh </t>
  </si>
  <si>
    <t>Source:</t>
  </si>
  <si>
    <t>Country</t>
  </si>
  <si>
    <t>Natural Gas UNFCCC</t>
  </si>
  <si>
    <t>(t C/TJ)</t>
  </si>
  <si>
    <t>LIGNITE UN FCCC</t>
  </si>
  <si>
    <t>Other Bitum UN FCCC</t>
  </si>
  <si>
    <t>EU</t>
  </si>
  <si>
    <r>
      <t>data correspond to tCO2/toe calculated from tCO2/TJ (</t>
    </r>
    <r>
      <rPr>
        <sz val="9"/>
        <color rgb="FFA73BF1"/>
        <rFont val="Arial"/>
        <family val="2"/>
      </rPr>
      <t>see purple table above</t>
    </r>
    <r>
      <rPr>
        <sz val="9"/>
        <color rgb="FFFF0000"/>
        <rFont val="Arial"/>
        <family val="2"/>
      </rPr>
      <t>)</t>
    </r>
  </si>
  <si>
    <t>For Eu data : same data for CRF Convention and CRF KP tables</t>
  </si>
  <si>
    <t>From</t>
  </si>
  <si>
    <t>tC/TJ</t>
  </si>
  <si>
    <t>to</t>
  </si>
  <si>
    <t>1 tC/TJ</t>
  </si>
  <si>
    <t>=</t>
  </si>
  <si>
    <t>1 tC/TJ /44x12</t>
  </si>
  <si>
    <t>Based on OECD</t>
  </si>
  <si>
    <t>https://stats.oecd.org/glossary/detail.asp?ID=4109</t>
  </si>
  <si>
    <t>1 TWh = 0.086 Mtoe</t>
  </si>
  <si>
    <t>86 000 toe</t>
  </si>
  <si>
    <t>1000 GWh=0.086 Mtoe</t>
  </si>
  <si>
    <t>0.086 Mtoe</t>
  </si>
  <si>
    <t>1 GWh</t>
  </si>
  <si>
    <t>86 toe</t>
  </si>
  <si>
    <t>1 TOE=</t>
  </si>
  <si>
    <t>0.01163 GWh</t>
  </si>
  <si>
    <t>0.041868 TJ</t>
  </si>
  <si>
    <t>11.630 MegaWh</t>
  </si>
  <si>
    <t>other infos</t>
  </si>
  <si>
    <t>https://en.wikipedia.org/wiki/Tonne_of_oil_equivalent#:~:text=The%20tonne%20of%20oil%20equivalent%20%28toe%29%20is%20a,defined%20by%20convention%3B%20several%20slightly%20different%20definitions%20exist.</t>
  </si>
  <si>
    <t>CONVERSIONS</t>
  </si>
  <si>
    <t>TABLE FOR ARTICLE</t>
  </si>
  <si>
    <r>
      <t>tCO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/TJ</t>
    </r>
  </si>
  <si>
    <r>
      <t>multiply by molecular Mass of CO</t>
    </r>
    <r>
      <rPr>
        <vertAlign val="subscript"/>
        <sz val="9"/>
        <color theme="1"/>
        <rFont val="Arial"/>
        <family val="2"/>
      </rPr>
      <t xml:space="preserve">2 </t>
    </r>
    <r>
      <rPr>
        <sz val="9"/>
        <rFont val="Arial"/>
        <family val="2"/>
      </rPr>
      <t>(44)</t>
    </r>
    <r>
      <rPr>
        <vertAlign val="subscript"/>
        <sz val="9"/>
        <color theme="1"/>
        <rFont val="Arial"/>
        <family val="2"/>
      </rPr>
      <t xml:space="preserve">
</t>
    </r>
    <r>
      <rPr>
        <sz val="9"/>
        <rFont val="Arial"/>
        <family val="2"/>
      </rPr>
      <t>and divide by Molecular Mass of Carbon (12)</t>
    </r>
  </si>
  <si>
    <r>
      <t>1 tCO</t>
    </r>
    <r>
      <rPr>
        <vertAlign val="subscript"/>
        <sz val="9"/>
        <color theme="1"/>
        <rFont val="Arial"/>
        <family val="2"/>
      </rPr>
      <t>2</t>
    </r>
    <r>
      <rPr>
        <sz val="9"/>
        <rFont val="Arial"/>
        <family val="2"/>
      </rPr>
      <t>/TJ  x 44/12</t>
    </r>
  </si>
  <si>
    <r>
      <t>1 tCO</t>
    </r>
    <r>
      <rPr>
        <vertAlign val="subscript"/>
        <sz val="9"/>
        <color theme="1"/>
        <rFont val="Arial"/>
        <family val="2"/>
      </rPr>
      <t>2</t>
    </r>
    <r>
      <rPr>
        <sz val="9"/>
        <rFont val="Arial"/>
        <family val="2"/>
      </rPr>
      <t xml:space="preserve">/TJ </t>
    </r>
  </si>
  <si>
    <t>Importance of countries in the total indigenous production (kt) of lignite since 1990</t>
  </si>
  <si>
    <t xml:space="preserve">Importance of plant types for electricity production from lignite (KWh) since 1990                                                                                </t>
  </si>
  <si>
    <t>Table 1</t>
  </si>
  <si>
    <t>Countries ordered according to international standards, for Figure 1</t>
  </si>
  <si>
    <t>Proportions calculated to update the text</t>
  </si>
  <si>
    <t>Calculations for Figure 3</t>
  </si>
  <si>
    <t>Calculations for Figure 6</t>
  </si>
  <si>
    <t>EU-27</t>
  </si>
  <si>
    <t>EU-27: Countries 2013-2020 ; (value: 100%)</t>
  </si>
  <si>
    <t xml:space="preserve">EU-27 </t>
  </si>
  <si>
    <t xml:space="preserve">Figure 7 Transformation efficiencies (TJ) of electricity only plants of main activity producers of </t>
  </si>
  <si>
    <t>Graph based on proportions calculated above, and sorted by lignite value see table on the left</t>
  </si>
  <si>
    <t>data reorganisation based on value without aggregate</t>
  </si>
  <si>
    <t>2019</t>
  </si>
  <si>
    <t>2020</t>
  </si>
  <si>
    <t>Data not available: BE, DK, EE, IE, CY, LV, LT, LU, MT, NL, PT, FI, SE</t>
  </si>
  <si>
    <t>Countries ordered by value in 1990 (largest to smallest), for Figure 2</t>
  </si>
  <si>
    <t xml:space="preserve">Figure 1 Evolution of indigneous production of lignite in Member States of the EU, 1990-2020 (kt)
</t>
  </si>
  <si>
    <t>Figure 2 Importance of EU Member States in the total indigenous production (thousands tonnes) of lignite in EU (%),1990-2020</t>
  </si>
  <si>
    <t>DE+PL+CZ</t>
  </si>
  <si>
    <t>DE+PL+CZ+BG+RO+EL</t>
  </si>
  <si>
    <t>in lignite producing countries and EU in 2019</t>
  </si>
  <si>
    <t xml:space="preserve">Figure 3 Proportion of lignite used for electricity and heat generation in producing countries of the EU in 2019 (based on kt)
</t>
  </si>
  <si>
    <t xml:space="preserve">Figure 6 Importance of plant types for electricity production from lignite(GWh) in EU, 1990-2019
</t>
  </si>
  <si>
    <t>most important fuels in EU in 2019</t>
  </si>
  <si>
    <t>UNFCCC Inventory Submission 2021, Year 2019; Table 1.A(b)</t>
  </si>
  <si>
    <t>Proportion of most important fuels in total gross electricity production (GWh) in EU in latest reference year</t>
  </si>
  <si>
    <t xml:space="preserve">Transformation efficiencies (TJ) of electricity only plants of main activity producers of most important fuels in latest reference year               </t>
  </si>
  <si>
    <t>CO2 emission factor</t>
  </si>
  <si>
    <t>Figure 4 Proportion of most important fuels in total gross electricity production (GWh) in EU in 2019</t>
  </si>
  <si>
    <t>https://unfccc.int/ghg-inventories-annex-i-parties/2021</t>
  </si>
  <si>
    <t>Supply, transformation and consumption of solid fossil fuels [nrg_cb_sff]</t>
  </si>
  <si>
    <t>European Union - 27 countries (from 2020)</t>
  </si>
  <si>
    <t>sum big 6</t>
  </si>
  <si>
    <t>sum remaining MS</t>
  </si>
  <si>
    <t>Cover Figure</t>
  </si>
  <si>
    <t>Inland consumption of brown coal (lignite + sub-bituminous coal) by Member State, EU, 2015-2020</t>
  </si>
  <si>
    <r>
      <t xml:space="preserve">Brown coal </t>
    </r>
    <r>
      <rPr>
        <b/>
        <sz val="9"/>
        <color rgb="FFFF0000"/>
        <rFont val="Arial"/>
        <family val="2"/>
      </rPr>
      <t>(Lignite + Sub-bituminous coal)</t>
    </r>
  </si>
  <si>
    <t xml:space="preserve">EU </t>
  </si>
  <si>
    <t>Table 1:  Carbon dioxide emission factor of most important fuels in lignite producing countries, EU, 2019</t>
  </si>
  <si>
    <r>
      <t>(tCO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>/TJ)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</si>
  <si>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UNFCCC Inventory Submission 2021, Year 2019; based on CRF Table 1.A(b) in tC/TJ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</si>
</sst>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dd\.mm\.yy"/>
    <numFmt numFmtId="166" formatCode="#,##0.000"/>
    <numFmt numFmtId="167" formatCode="0.0%"/>
    <numFmt numFmtId="168" formatCode="_-* #,##0.00\ _z_ł_-;\-* #,##0.00\ _z_ł_-;_-* &quot;-&quot;??\ _z_ł_-;_-@_-"/>
    <numFmt numFmtId="169" formatCode="0.000"/>
    <numFmt numFmtId="170" formatCode="_-* #,##0.0_-;\-* #,##0.0_-;_-* &quot;-&quot;??_-;_-@_-"/>
    <numFmt numFmtId="171" formatCode="_-* #,##0.00\ _F_-;\-* #,##0.00\ _F_-;_-* &quot;-&quot;??\ _F_-;_-@_-"/>
    <numFmt numFmtId="172" formatCode="#,##0.0000"/>
    <numFmt numFmtId="173" formatCode="_-* #,##0_-;\-* #,##0_-;_-* &quot;-&quot;??_-;_-@_-"/>
    <numFmt numFmtId="174" formatCode="#,##0.0_i"/>
    <numFmt numFmtId="175" formatCode="#,##0.##########"/>
    <numFmt numFmtId="176" formatCode="#,##0.0"/>
  </numFmts>
  <fonts count="79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i/>
      <sz val="9"/>
      <color theme="1" tint="0.49998000264167786"/>
      <name val="Arial"/>
      <family val="2"/>
    </font>
    <font>
      <i/>
      <sz val="9"/>
      <name val="Arial"/>
      <family val="2"/>
    </font>
    <font>
      <u val="single"/>
      <sz val="11"/>
      <color theme="10"/>
      <name val="Arial"/>
      <family val="2"/>
    </font>
    <font>
      <sz val="9"/>
      <color rgb="FFFF0066"/>
      <name val="Arial"/>
      <family val="2"/>
    </font>
    <font>
      <u val="single"/>
      <sz val="9"/>
      <name val="Arial"/>
      <family val="2"/>
    </font>
    <font>
      <u val="single"/>
      <sz val="9"/>
      <color theme="10"/>
      <name val="Arial"/>
      <family val="2"/>
    </font>
    <font>
      <b/>
      <u val="single"/>
      <sz val="9"/>
      <name val="Arial"/>
      <family val="2"/>
    </font>
    <font>
      <sz val="9"/>
      <color theme="5"/>
      <name val="Arial"/>
      <family val="2"/>
    </font>
    <font>
      <sz val="9"/>
      <color theme="4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9"/>
      <color rgb="FFE62ECC"/>
      <name val="Arial"/>
      <family val="2"/>
    </font>
    <font>
      <sz val="9"/>
      <color rgb="FFE62ECC"/>
      <name val="Arial"/>
      <family val="2"/>
    </font>
    <font>
      <b/>
      <sz val="9"/>
      <color rgb="FFFF0000"/>
      <name val="Arial"/>
      <family val="2"/>
    </font>
    <font>
      <b/>
      <i/>
      <sz val="9"/>
      <color rgb="FFE62ECC"/>
      <name val="Arial"/>
      <family val="2"/>
    </font>
    <font>
      <b/>
      <sz val="9"/>
      <color theme="5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A73BF1"/>
      <name val="Arial"/>
      <family val="2"/>
    </font>
    <font>
      <sz val="9"/>
      <color theme="8"/>
      <name val="Arial"/>
      <family val="2"/>
    </font>
    <font>
      <b/>
      <vertAlign val="subscript"/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etic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b/>
      <vertAlign val="subscript"/>
      <sz val="9"/>
      <color indexed="8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</fonts>
  <fills count="5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F6F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9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32" fillId="2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>
      <alignment horizontal="right"/>
      <protection/>
    </xf>
    <xf numFmtId="0" fontId="1" fillId="0" borderId="0">
      <alignment/>
      <protection/>
    </xf>
    <xf numFmtId="0" fontId="41" fillId="0" borderId="0" applyNumberFormat="0" applyFill="0" applyBorder="0" applyProtection="0">
      <alignment horizontal="left" vertical="center"/>
    </xf>
    <xf numFmtId="0" fontId="24" fillId="3" borderId="0" applyBorder="0">
      <alignment horizontal="right" vertical="center"/>
      <protection/>
    </xf>
    <xf numFmtId="0" fontId="24" fillId="3" borderId="2">
      <alignment horizontal="right" vertical="center"/>
      <protection/>
    </xf>
    <xf numFmtId="0" fontId="1" fillId="0" borderId="0" applyNumberFormat="0" applyFont="0" applyFill="0" applyBorder="0" applyProtection="0">
      <alignment horizontal="left" vertical="center" indent="2"/>
    </xf>
    <xf numFmtId="0" fontId="24" fillId="3" borderId="0" applyBorder="0">
      <alignment horizontal="right" vertical="center"/>
      <protection/>
    </xf>
    <xf numFmtId="0" fontId="24" fillId="0" borderId="0" applyBorder="0">
      <alignment horizontal="right" vertical="center"/>
      <protection/>
    </xf>
    <xf numFmtId="0" fontId="1" fillId="4" borderId="0" applyNumberFormat="0" applyFont="0" applyBorder="0" applyAlignment="0" applyProtection="0"/>
    <xf numFmtId="0" fontId="1" fillId="0" borderId="0" applyNumberFormat="0" applyFont="0" applyFill="0" applyBorder="0" applyProtection="0">
      <alignment horizontal="left" vertical="center" indent="5"/>
    </xf>
    <xf numFmtId="0" fontId="24" fillId="0" borderId="3" applyNumberFormat="0" applyFill="0" applyAlignment="0" applyProtection="0"/>
    <xf numFmtId="0" fontId="40" fillId="0" borderId="4">
      <alignment horizontal="left" vertical="top" wrapText="1"/>
      <protection/>
    </xf>
    <xf numFmtId="0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0" fontId="24" fillId="0" borderId="5">
      <alignment horizontal="left" vertical="center" wrapText="1" indent="2"/>
      <protection/>
    </xf>
    <xf numFmtId="0" fontId="40" fillId="5" borderId="6">
      <alignment horizontal="right" vertical="center"/>
      <protection/>
    </xf>
    <xf numFmtId="0" fontId="24" fillId="0" borderId="3">
      <alignment horizontal="right" vertical="center"/>
      <protection/>
    </xf>
    <xf numFmtId="0" fontId="1" fillId="0" borderId="7">
      <alignment/>
      <protection/>
    </xf>
    <xf numFmtId="0" fontId="43" fillId="3" borderId="3">
      <alignment horizontal="right" vertical="center"/>
      <protection/>
    </xf>
    <xf numFmtId="0" fontId="24" fillId="4" borderId="3">
      <alignment/>
      <protection/>
    </xf>
    <xf numFmtId="0" fontId="40" fillId="3" borderId="3">
      <alignment horizontal="right" vertical="center"/>
      <protection/>
    </xf>
    <xf numFmtId="0" fontId="40" fillId="3" borderId="8">
      <alignment horizontal="right" vertical="center"/>
      <protection/>
    </xf>
    <xf numFmtId="0" fontId="24" fillId="0" borderId="8">
      <alignment horizontal="right" vertical="center"/>
      <protection/>
    </xf>
    <xf numFmtId="4" fontId="1" fillId="0" borderId="0">
      <alignment/>
      <protection/>
    </xf>
    <xf numFmtId="0" fontId="40" fillId="5" borderId="9">
      <alignment horizontal="right" vertical="center"/>
      <protection/>
    </xf>
    <xf numFmtId="0" fontId="40" fillId="5" borderId="8">
      <alignment horizontal="right" vertical="center"/>
      <protection/>
    </xf>
    <xf numFmtId="0" fontId="40" fillId="5" borderId="10">
      <alignment horizontal="right" vertical="center"/>
      <protection/>
    </xf>
    <xf numFmtId="4" fontId="40" fillId="5" borderId="6">
      <alignment horizontal="right" vertical="center"/>
      <protection/>
    </xf>
    <xf numFmtId="0" fontId="24" fillId="0" borderId="0">
      <alignment/>
      <protection/>
    </xf>
    <xf numFmtId="0" fontId="24" fillId="6" borderId="3">
      <alignment horizontal="right" vertical="center"/>
      <protection/>
    </xf>
    <xf numFmtId="0" fontId="24" fillId="6" borderId="0" applyBorder="0">
      <alignment horizontal="right" vertical="center"/>
      <protection/>
    </xf>
    <xf numFmtId="0" fontId="1" fillId="0" borderId="0">
      <alignment/>
      <protection/>
    </xf>
    <xf numFmtId="0" fontId="1" fillId="7" borderId="3">
      <alignment/>
      <protection/>
    </xf>
    <xf numFmtId="4" fontId="1" fillId="0" borderId="0">
      <alignment/>
      <protection/>
    </xf>
    <xf numFmtId="4" fontId="24" fillId="0" borderId="3" applyFill="0" applyBorder="0" applyProtection="0">
      <alignment horizontal="right" vertical="center"/>
    </xf>
    <xf numFmtId="0" fontId="46" fillId="0" borderId="0" applyNumberFormat="0" applyFill="0" applyBorder="0" applyAlignment="0" applyProtection="0"/>
    <xf numFmtId="0" fontId="24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24" fillId="4" borderId="3">
      <alignment/>
      <protection/>
    </xf>
    <xf numFmtId="0" fontId="40" fillId="5" borderId="6">
      <alignment horizontal="right" vertical="center"/>
      <protection/>
    </xf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0" borderId="3" applyNumberFormat="0" applyFill="0" applyAlignment="0" applyProtection="0"/>
    <xf numFmtId="0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0" fontId="24" fillId="0" borderId="5">
      <alignment horizontal="left" vertical="center" wrapText="1" indent="2"/>
      <protection/>
    </xf>
    <xf numFmtId="0" fontId="40" fillId="5" borderId="6">
      <alignment horizontal="right" vertical="center"/>
      <protection/>
    </xf>
    <xf numFmtId="0" fontId="24" fillId="0" borderId="3">
      <alignment horizontal="right" vertical="center"/>
      <protection/>
    </xf>
    <xf numFmtId="0" fontId="43" fillId="3" borderId="3">
      <alignment horizontal="right" vertical="center"/>
      <protection/>
    </xf>
    <xf numFmtId="0" fontId="24" fillId="4" borderId="3">
      <alignment/>
      <protection/>
    </xf>
    <xf numFmtId="0" fontId="40" fillId="3" borderId="3">
      <alignment horizontal="right" vertical="center"/>
      <protection/>
    </xf>
    <xf numFmtId="0" fontId="40" fillId="5" borderId="10">
      <alignment horizontal="right" vertical="center"/>
      <protection/>
    </xf>
    <xf numFmtId="0" fontId="45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" borderId="0" applyNumberFormat="0" applyBorder="0" applyAlignment="0" applyProtection="0"/>
    <xf numFmtId="0" fontId="44" fillId="29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2"/>
    </xf>
    <xf numFmtId="0" fontId="24" fillId="0" borderId="3" applyNumberFormat="0" applyFont="0" applyFill="0" applyBorder="0" applyProtection="0">
      <alignment horizontal="left" vertical="center" indent="2"/>
    </xf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24" fillId="0" borderId="10" applyNumberFormat="0" applyFont="0" applyFill="0" applyBorder="0" applyProtection="0">
      <alignment horizontal="left" vertical="center" indent="5"/>
    </xf>
    <xf numFmtId="0" fontId="48" fillId="34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41" borderId="0" applyNumberFormat="0" applyBorder="0" applyAlignment="0" applyProtection="0"/>
    <xf numFmtId="0" fontId="41" fillId="6" borderId="0" applyBorder="0" applyAlignment="0">
      <protection/>
    </xf>
    <xf numFmtId="4" fontId="41" fillId="6" borderId="0" applyBorder="0" applyAlignment="0">
      <protection/>
    </xf>
    <xf numFmtId="4" fontId="24" fillId="6" borderId="0" applyBorder="0">
      <alignment horizontal="right" vertical="center"/>
      <protection/>
    </xf>
    <xf numFmtId="4" fontId="24" fillId="3" borderId="0" applyBorder="0">
      <alignment horizontal="right" vertical="center"/>
      <protection/>
    </xf>
    <xf numFmtId="4" fontId="24" fillId="3" borderId="0" applyBorder="0">
      <alignment horizontal="right" vertical="center"/>
      <protection/>
    </xf>
    <xf numFmtId="4" fontId="40" fillId="3" borderId="3">
      <alignment horizontal="right" vertical="center"/>
      <protection/>
    </xf>
    <xf numFmtId="4" fontId="43" fillId="3" borderId="3">
      <alignment horizontal="right" vertical="center"/>
      <protection/>
    </xf>
    <xf numFmtId="4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4" fontId="40" fillId="5" borderId="10">
      <alignment horizontal="right" vertical="center"/>
      <protection/>
    </xf>
    <xf numFmtId="4" fontId="40" fillId="5" borderId="6">
      <alignment horizontal="right" vertical="center"/>
      <protection/>
    </xf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41" borderId="0" applyNumberFormat="0" applyBorder="0" applyAlignment="0" applyProtection="0"/>
    <xf numFmtId="0" fontId="50" fillId="28" borderId="0" applyNumberFormat="0" applyBorder="0" applyAlignment="0" applyProtection="0"/>
    <xf numFmtId="4" fontId="41" fillId="0" borderId="13" applyFill="0" applyBorder="0" applyProtection="0">
      <alignment horizontal="right" vertical="center"/>
    </xf>
    <xf numFmtId="0" fontId="51" fillId="42" borderId="14" applyNumberFormat="0" applyAlignment="0" applyProtection="0"/>
    <xf numFmtId="0" fontId="52" fillId="4" borderId="15" applyNumberFormat="0" applyAlignment="0" applyProtection="0"/>
    <xf numFmtId="164" fontId="44" fillId="0" borderId="0" applyFont="0" applyFill="0" applyBorder="0" applyAlignment="0" applyProtection="0"/>
    <xf numFmtId="171" fontId="53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24" fillId="5" borderId="5">
      <alignment horizontal="left" vertical="center" wrapText="1" indent="2"/>
      <protection/>
    </xf>
    <xf numFmtId="0" fontId="24" fillId="3" borderId="10">
      <alignment horizontal="left" vertical="center"/>
      <protection/>
    </xf>
    <xf numFmtId="0" fontId="56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54" fillId="5" borderId="14" applyNumberFormat="0" applyAlignment="0" applyProtection="0"/>
    <xf numFmtId="4" fontId="24" fillId="0" borderId="0" applyBorder="0">
      <alignment horizontal="right" vertical="center"/>
      <protection/>
    </xf>
    <xf numFmtId="0" fontId="24" fillId="0" borderId="19">
      <alignment horizontal="right" vertical="center"/>
      <protection/>
    </xf>
    <xf numFmtId="4" fontId="24" fillId="0" borderId="3">
      <alignment horizontal="right" vertical="center"/>
      <protection/>
    </xf>
    <xf numFmtId="1" fontId="42" fillId="3" borderId="0" applyBorder="0">
      <alignment horizontal="right" vertical="center"/>
      <protection/>
    </xf>
    <xf numFmtId="0" fontId="61" fillId="0" borderId="20" applyNumberFormat="0" applyFill="0" applyAlignment="0" applyProtection="0"/>
    <xf numFmtId="0" fontId="62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" fontId="24" fillId="0" borderId="0" applyFill="0" applyBorder="0" applyProtection="0">
      <alignment horizontal="right" vertical="center"/>
    </xf>
    <xf numFmtId="4" fontId="24" fillId="0" borderId="0" applyFill="0" applyBorder="0" applyProtection="0">
      <alignment horizontal="right" vertical="center"/>
    </xf>
    <xf numFmtId="4" fontId="24" fillId="0" borderId="3" applyFill="0" applyBorder="0" applyProtection="0">
      <alignment horizontal="right" vertical="center"/>
    </xf>
    <xf numFmtId="0" fontId="41" fillId="0" borderId="0" applyNumberFormat="0" applyFill="0" applyBorder="0" applyProtection="0">
      <alignment horizontal="left" vertical="center"/>
    </xf>
    <xf numFmtId="0" fontId="41" fillId="0" borderId="3" applyNumberFormat="0" applyFill="0" applyBorder="0" applyProtection="0">
      <alignment horizontal="left" vertical="center"/>
    </xf>
    <xf numFmtId="0" fontId="1" fillId="4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53" fillId="42" borderId="0" applyNumberFormat="0" applyFont="0" applyBorder="0" applyAlignment="0" applyProtection="0"/>
    <xf numFmtId="0" fontId="44" fillId="44" borderId="21" applyNumberFormat="0" applyFont="0" applyAlignment="0" applyProtection="0"/>
    <xf numFmtId="0" fontId="1" fillId="44" borderId="21" applyNumberFormat="0" applyFont="0" applyAlignment="0" applyProtection="0"/>
    <xf numFmtId="0" fontId="49" fillId="42" borderId="22" applyNumberFormat="0" applyAlignment="0" applyProtection="0"/>
    <xf numFmtId="0" fontId="24" fillId="45" borderId="3" applyNumberFormat="0" applyFont="0" applyBorder="0" applyProtection="0">
      <alignment/>
    </xf>
    <xf numFmtId="9" fontId="53" fillId="0" borderId="0" applyFont="0" applyFill="0" applyBorder="0" applyAlignment="0" applyProtection="0"/>
    <xf numFmtId="0" fontId="50" fillId="28" borderId="0" applyNumberFormat="0" applyBorder="0" applyAlignment="0" applyProtection="0"/>
    <xf numFmtId="4" fontId="24" fillId="4" borderId="3">
      <alignment/>
      <protection/>
    </xf>
    <xf numFmtId="0" fontId="24" fillId="4" borderId="8">
      <alignment/>
      <protection/>
    </xf>
    <xf numFmtId="0" fontId="63" fillId="0" borderId="0" applyNumberFormat="0" applyFill="0" applyBorder="0" applyAlignment="0" applyProtection="0"/>
    <xf numFmtId="0" fontId="55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64" fillId="0" borderId="0" applyNumberFormat="0" applyFill="0" applyBorder="0" applyAlignment="0" applyProtection="0"/>
    <xf numFmtId="0" fontId="52" fillId="4" borderId="15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ont="0" applyFill="0" applyBorder="0" applyProtection="0">
      <alignment horizontal="left" vertical="center"/>
    </xf>
    <xf numFmtId="0" fontId="24" fillId="3" borderId="0" applyBorder="0">
      <alignment horizontal="right" vertical="center"/>
      <protection/>
    </xf>
    <xf numFmtId="0" fontId="24" fillId="3" borderId="0" applyBorder="0">
      <alignment horizontal="right" vertical="center"/>
      <protection/>
    </xf>
    <xf numFmtId="0" fontId="24" fillId="0" borderId="0" applyBorder="0">
      <alignment horizontal="right" vertical="center"/>
      <protection/>
    </xf>
    <xf numFmtId="4" fontId="1" fillId="0" borderId="0">
      <alignment/>
      <protection/>
    </xf>
    <xf numFmtId="0" fontId="1" fillId="0" borderId="0">
      <alignment/>
      <protection/>
    </xf>
    <xf numFmtId="0" fontId="1" fillId="4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" borderId="0" applyNumberFormat="0" applyBorder="0" applyAlignment="0" applyProtection="0"/>
    <xf numFmtId="0" fontId="44" fillId="29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41" borderId="0" applyNumberFormat="0" applyBorder="0" applyAlignment="0" applyProtection="0"/>
    <xf numFmtId="0" fontId="50" fillId="28" borderId="0" applyNumberFormat="0" applyBorder="0" applyAlignment="0" applyProtection="0"/>
    <xf numFmtId="0" fontId="51" fillId="42" borderId="14" applyNumberFormat="0" applyAlignment="0" applyProtection="0"/>
    <xf numFmtId="0" fontId="52" fillId="4" borderId="15" applyNumberFormat="0" applyAlignment="0" applyProtection="0"/>
    <xf numFmtId="0" fontId="56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54" fillId="5" borderId="14" applyNumberFormat="0" applyAlignment="0" applyProtection="0"/>
    <xf numFmtId="0" fontId="61" fillId="0" borderId="20" applyNumberFormat="0" applyFill="0" applyAlignment="0" applyProtection="0"/>
    <xf numFmtId="0" fontId="62" fillId="43" borderId="0" applyNumberFormat="0" applyBorder="0" applyAlignment="0" applyProtection="0"/>
    <xf numFmtId="0" fontId="1" fillId="0" borderId="0">
      <alignment/>
      <protection/>
    </xf>
    <xf numFmtId="0" fontId="44" fillId="44" borderId="21" applyNumberFormat="0" applyFont="0" applyAlignment="0" applyProtection="0"/>
    <xf numFmtId="0" fontId="49" fillId="42" borderId="22" applyNumberFormat="0" applyAlignment="0" applyProtection="0"/>
    <xf numFmtId="0" fontId="63" fillId="0" borderId="0" applyNumberFormat="0" applyFill="0" applyBorder="0" applyAlignment="0" applyProtection="0"/>
    <xf numFmtId="0" fontId="55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left" vertical="center" indent="1"/>
      <protection/>
    </xf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" borderId="0" applyNumberFormat="0" applyBorder="0" applyAlignment="0" applyProtection="0"/>
    <xf numFmtId="0" fontId="44" fillId="29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0" fillId="3" borderId="3">
      <alignment horizontal="right" vertical="center"/>
      <protection/>
    </xf>
    <xf numFmtId="4" fontId="40" fillId="3" borderId="3">
      <alignment horizontal="right" vertical="center"/>
      <protection/>
    </xf>
    <xf numFmtId="0" fontId="43" fillId="3" borderId="3">
      <alignment horizontal="right" vertical="center"/>
      <protection/>
    </xf>
    <xf numFmtId="4" fontId="43" fillId="3" borderId="3">
      <alignment horizontal="right" vertical="center"/>
      <protection/>
    </xf>
    <xf numFmtId="0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10">
      <alignment horizontal="right" vertical="center"/>
      <protection/>
    </xf>
    <xf numFmtId="4" fontId="40" fillId="5" borderId="10">
      <alignment horizontal="right" vertical="center"/>
      <protection/>
    </xf>
    <xf numFmtId="0" fontId="40" fillId="5" borderId="6">
      <alignment horizontal="right" vertical="center"/>
      <protection/>
    </xf>
    <xf numFmtId="4" fontId="40" fillId="5" borderId="6">
      <alignment horizontal="right" vertical="center"/>
      <protection/>
    </xf>
    <xf numFmtId="0" fontId="51" fillId="42" borderId="14" applyNumberFormat="0" applyAlignment="0" applyProtection="0"/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24" fillId="3" borderId="10">
      <alignment horizontal="left" vertical="center"/>
      <protection/>
    </xf>
    <xf numFmtId="0" fontId="56" fillId="0" borderId="0" applyNumberFormat="0" applyFill="0" applyBorder="0" applyAlignment="0" applyProtection="0"/>
    <xf numFmtId="0" fontId="54" fillId="5" borderId="14" applyNumberFormat="0" applyAlignment="0" applyProtection="0"/>
    <xf numFmtId="0" fontId="24" fillId="0" borderId="3">
      <alignment horizontal="right" vertical="center"/>
      <protection/>
    </xf>
    <xf numFmtId="4" fontId="24" fillId="0" borderId="3">
      <alignment horizontal="right" vertical="center"/>
      <protection/>
    </xf>
    <xf numFmtId="0" fontId="2" fillId="0" borderId="0">
      <alignment/>
      <protection/>
    </xf>
    <xf numFmtId="0" fontId="24" fillId="0" borderId="3" applyNumberFormat="0" applyFill="0" applyAlignment="0" applyProtection="0"/>
    <xf numFmtId="0" fontId="49" fillId="42" borderId="22" applyNumberFormat="0" applyAlignment="0" applyProtection="0"/>
    <xf numFmtId="0" fontId="24" fillId="45" borderId="3" applyNumberFormat="0" applyFont="0" applyBorder="0" applyProtection="0">
      <alignment/>
    </xf>
    <xf numFmtId="0" fontId="24" fillId="4" borderId="3">
      <alignment/>
      <protection/>
    </xf>
    <xf numFmtId="4" fontId="24" fillId="4" borderId="3">
      <alignment/>
      <protection/>
    </xf>
    <xf numFmtId="0" fontId="55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1" applyNumberFormat="0" applyAlignment="0" applyProtection="0"/>
    <xf numFmtId="0" fontId="24" fillId="3" borderId="0" applyBorder="0">
      <alignment horizontal="right" vertical="center"/>
      <protection/>
    </xf>
    <xf numFmtId="0" fontId="24" fillId="3" borderId="0" applyBorder="0">
      <alignment horizontal="right" vertical="center"/>
      <protection/>
    </xf>
    <xf numFmtId="0" fontId="24" fillId="0" borderId="0" applyBorder="0">
      <alignment horizontal="right" vertical="center"/>
      <protection/>
    </xf>
    <xf numFmtId="0" fontId="1" fillId="0" borderId="0">
      <alignment/>
      <protection/>
    </xf>
    <xf numFmtId="0" fontId="24" fillId="0" borderId="3" applyNumberFormat="0" applyFont="0" applyFill="0" applyBorder="0" applyProtection="0">
      <alignment horizontal="left" vertical="center" indent="2"/>
    </xf>
    <xf numFmtId="0" fontId="24" fillId="0" borderId="10" applyNumberFormat="0" applyFont="0" applyFill="0" applyBorder="0" applyProtection="0">
      <alignment horizontal="left" vertical="center" indent="5"/>
    </xf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41" borderId="0" applyNumberFormat="0" applyBorder="0" applyAlignment="0" applyProtection="0"/>
    <xf numFmtId="0" fontId="57" fillId="3" borderId="0" applyNumberFormat="0" applyBorder="0" applyAlignment="0" applyProtection="0"/>
    <xf numFmtId="4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" fontId="24" fillId="0" borderId="3" applyFill="0" applyBorder="0" applyProtection="0">
      <alignment horizontal="right" vertical="center"/>
    </xf>
    <xf numFmtId="0" fontId="41" fillId="0" borderId="3" applyNumberFormat="0" applyFill="0" applyBorder="0" applyProtection="0">
      <alignment horizontal="left" vertical="center"/>
    </xf>
    <xf numFmtId="0" fontId="1" fillId="4" borderId="0" applyNumberFormat="0" applyFont="0" applyBorder="0" applyAlignment="0" applyProtection="0"/>
    <xf numFmtId="0" fontId="50" fillId="28" borderId="0" applyNumberFormat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52" fillId="4" borderId="15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32" fillId="2" borderId="1" applyNumberFormat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" borderId="0" applyNumberFormat="0" applyBorder="0" applyAlignment="0" applyProtection="0"/>
    <xf numFmtId="0" fontId="44" fillId="29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42" borderId="22" applyNumberFormat="0" applyAlignment="0" applyProtection="0"/>
    <xf numFmtId="0" fontId="51" fillId="42" borderId="14" applyNumberFormat="0" applyAlignment="0" applyProtection="0"/>
    <xf numFmtId="0" fontId="55" fillId="0" borderId="23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3" applyNumberFormat="0" applyFont="0" applyFill="0" applyBorder="0" applyProtection="0">
      <alignment horizontal="left" vertical="center" indent="2"/>
    </xf>
    <xf numFmtId="0" fontId="24" fillId="0" borderId="10" applyNumberFormat="0" applyFont="0" applyFill="0" applyBorder="0" applyProtection="0">
      <alignment horizontal="left" vertical="center" indent="5"/>
    </xf>
    <xf numFmtId="0" fontId="40" fillId="3" borderId="3">
      <alignment horizontal="right" vertical="center"/>
      <protection/>
    </xf>
    <xf numFmtId="4" fontId="40" fillId="3" borderId="3">
      <alignment horizontal="right" vertical="center"/>
      <protection/>
    </xf>
    <xf numFmtId="0" fontId="43" fillId="3" borderId="3">
      <alignment horizontal="right" vertical="center"/>
      <protection/>
    </xf>
    <xf numFmtId="4" fontId="43" fillId="3" borderId="3">
      <alignment horizontal="right" vertical="center"/>
      <protection/>
    </xf>
    <xf numFmtId="0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10">
      <alignment horizontal="right" vertical="center"/>
      <protection/>
    </xf>
    <xf numFmtId="4" fontId="40" fillId="5" borderId="10">
      <alignment horizontal="right" vertical="center"/>
      <protection/>
    </xf>
    <xf numFmtId="0" fontId="40" fillId="5" borderId="6">
      <alignment horizontal="right" vertical="center"/>
      <protection/>
    </xf>
    <xf numFmtId="4" fontId="40" fillId="5" borderId="6">
      <alignment horizontal="right" vertical="center"/>
      <protection/>
    </xf>
    <xf numFmtId="171" fontId="53" fillId="0" borderId="0" applyFont="0" applyFill="0" applyBorder="0" applyAlignment="0" applyProtection="0"/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24" fillId="3" borderId="10">
      <alignment horizontal="left" vertical="center"/>
      <protection/>
    </xf>
    <xf numFmtId="0" fontId="54" fillId="5" borderId="14" applyNumberFormat="0" applyAlignment="0" applyProtection="0"/>
    <xf numFmtId="0" fontId="24" fillId="0" borderId="3">
      <alignment horizontal="right" vertical="center"/>
      <protection/>
    </xf>
    <xf numFmtId="4" fontId="24" fillId="0" borderId="3">
      <alignment horizontal="right" vertical="center"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4" fillId="0" borderId="3" applyFill="0" applyBorder="0" applyProtection="0">
      <alignment horizontal="right" vertical="center"/>
    </xf>
    <xf numFmtId="0" fontId="41" fillId="0" borderId="3" applyNumberFormat="0" applyFill="0" applyBorder="0" applyProtection="0">
      <alignment horizontal="left" vertical="center"/>
    </xf>
    <xf numFmtId="0" fontId="24" fillId="0" borderId="3" applyNumberFormat="0" applyFill="0" applyAlignment="0" applyProtection="0"/>
    <xf numFmtId="0" fontId="53" fillId="42" borderId="0" applyNumberFormat="0" applyFont="0" applyBorder="0" applyAlignment="0" applyProtection="0"/>
    <xf numFmtId="0" fontId="24" fillId="45" borderId="3" applyNumberFormat="0" applyFont="0" applyBorder="0" applyProtection="0">
      <alignment/>
    </xf>
    <xf numFmtId="9" fontId="53" fillId="0" borderId="0" applyFont="0" applyFill="0" applyBorder="0" applyAlignment="0" applyProtection="0"/>
    <xf numFmtId="0" fontId="24" fillId="4" borderId="3">
      <alignment/>
      <protection/>
    </xf>
    <xf numFmtId="4" fontId="24" fillId="4" borderId="3">
      <alignment/>
      <protection/>
    </xf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1" fillId="0" borderId="0">
      <alignment/>
      <protection/>
    </xf>
    <xf numFmtId="4" fontId="40" fillId="5" borderId="3">
      <alignment horizontal="right" vertical="center"/>
      <protection/>
    </xf>
    <xf numFmtId="0" fontId="24" fillId="4" borderId="3">
      <alignment/>
      <protection/>
    </xf>
    <xf numFmtId="0" fontId="51" fillId="42" borderId="14" applyNumberFormat="0" applyAlignment="0" applyProtection="0"/>
    <xf numFmtId="0" fontId="40" fillId="3" borderId="3">
      <alignment horizontal="right" vertical="center"/>
      <protection/>
    </xf>
    <xf numFmtId="0" fontId="24" fillId="0" borderId="3">
      <alignment horizontal="right" vertical="center"/>
      <protection/>
    </xf>
    <xf numFmtId="0" fontId="55" fillId="0" borderId="23" applyNumberFormat="0" applyFill="0" applyAlignment="0" applyProtection="0"/>
    <xf numFmtId="0" fontId="24" fillId="3" borderId="10">
      <alignment horizontal="left" vertical="center"/>
      <protection/>
    </xf>
    <xf numFmtId="0" fontId="54" fillId="5" borderId="14" applyNumberFormat="0" applyAlignment="0" applyProtection="0"/>
    <xf numFmtId="0" fontId="24" fillId="45" borderId="3" applyNumberFormat="0" applyFont="0" applyBorder="0" applyProtection="0">
      <alignment/>
    </xf>
    <xf numFmtId="0" fontId="44" fillId="44" borderId="21" applyNumberFormat="0" applyFont="0" applyAlignment="0" applyProtection="0"/>
    <xf numFmtId="0" fontId="24" fillId="0" borderId="5">
      <alignment horizontal="left" vertical="center" wrapText="1" indent="2"/>
      <protection/>
    </xf>
    <xf numFmtId="4" fontId="24" fillId="4" borderId="3">
      <alignment/>
      <protection/>
    </xf>
    <xf numFmtId="0" fontId="41" fillId="0" borderId="3" applyNumberFormat="0" applyFill="0" applyBorder="0" applyProtection="0">
      <alignment horizontal="left" vertical="center"/>
    </xf>
    <xf numFmtId="0" fontId="24" fillId="0" borderId="3">
      <alignment horizontal="right" vertical="center"/>
      <protection/>
    </xf>
    <xf numFmtId="4" fontId="40" fillId="5" borderId="6">
      <alignment horizontal="right" vertical="center"/>
      <protection/>
    </xf>
    <xf numFmtId="4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3" fillId="3" borderId="3">
      <alignment horizontal="right" vertical="center"/>
      <protection/>
    </xf>
    <xf numFmtId="0" fontId="40" fillId="3" borderId="3">
      <alignment horizontal="right" vertical="center"/>
      <protection/>
    </xf>
    <xf numFmtId="0" fontId="24" fillId="0" borderId="3" applyNumberFormat="0" applyFont="0" applyFill="0" applyBorder="0" applyProtection="0">
      <alignment horizontal="left" vertical="center" indent="2"/>
    </xf>
    <xf numFmtId="0" fontId="54" fillId="5" borderId="14" applyNumberFormat="0" applyAlignment="0" applyProtection="0"/>
    <xf numFmtId="0" fontId="49" fillId="42" borderId="22" applyNumberFormat="0" applyAlignment="0" applyProtection="0"/>
    <xf numFmtId="0" fontId="24" fillId="0" borderId="3" applyNumberFormat="0" applyFont="0" applyFill="0" applyBorder="0" applyProtection="0">
      <alignment horizontal="left" vertical="center" indent="2"/>
    </xf>
    <xf numFmtId="0" fontId="54" fillId="5" borderId="14" applyNumberFormat="0" applyAlignment="0" applyProtection="0"/>
    <xf numFmtId="4" fontId="24" fillId="0" borderId="3" applyFill="0" applyBorder="0" applyProtection="0">
      <alignment horizontal="right" vertical="center"/>
    </xf>
    <xf numFmtId="0" fontId="51" fillId="42" borderId="14" applyNumberFormat="0" applyAlignment="0" applyProtection="0"/>
    <xf numFmtId="0" fontId="55" fillId="0" borderId="23" applyNumberFormat="0" applyFill="0" applyAlignment="0" applyProtection="0"/>
    <xf numFmtId="0" fontId="49" fillId="42" borderId="22" applyNumberFormat="0" applyAlignment="0" applyProtection="0"/>
    <xf numFmtId="0" fontId="24" fillId="0" borderId="3" applyNumberFormat="0" applyFill="0" applyAlignment="0" applyProtection="0"/>
    <xf numFmtId="4" fontId="24" fillId="0" borderId="3">
      <alignment horizontal="right" vertical="center"/>
      <protection/>
    </xf>
    <xf numFmtId="0" fontId="24" fillId="0" borderId="3">
      <alignment horizontal="right" vertical="center"/>
      <protection/>
    </xf>
    <xf numFmtId="0" fontId="54" fillId="5" borderId="14" applyNumberFormat="0" applyAlignment="0" applyProtection="0"/>
    <xf numFmtId="0" fontId="49" fillId="42" borderId="22" applyNumberFormat="0" applyAlignment="0" applyProtection="0"/>
    <xf numFmtId="0" fontId="51" fillId="42" borderId="14" applyNumberFormat="0" applyAlignment="0" applyProtection="0"/>
    <xf numFmtId="0" fontId="24" fillId="5" borderId="5">
      <alignment horizontal="left" vertical="center" wrapText="1" indent="2"/>
      <protection/>
    </xf>
    <xf numFmtId="0" fontId="51" fillId="42" borderId="14" applyNumberFormat="0" applyAlignment="0" applyProtection="0"/>
    <xf numFmtId="0" fontId="51" fillId="42" borderId="14" applyNumberFormat="0" applyAlignment="0" applyProtection="0"/>
    <xf numFmtId="4" fontId="40" fillId="5" borderId="10">
      <alignment horizontal="right" vertical="center"/>
      <protection/>
    </xf>
    <xf numFmtId="0" fontId="40" fillId="5" borderId="10">
      <alignment horizontal="right" vertical="center"/>
      <protection/>
    </xf>
    <xf numFmtId="0" fontId="40" fillId="5" borderId="3">
      <alignment horizontal="right" vertical="center"/>
      <protection/>
    </xf>
    <xf numFmtId="4" fontId="43" fillId="3" borderId="3">
      <alignment horizontal="right" vertical="center"/>
      <protection/>
    </xf>
    <xf numFmtId="0" fontId="54" fillId="5" borderId="14" applyNumberFormat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44" fillId="44" borderId="21" applyNumberFormat="0" applyFont="0" applyAlignment="0" applyProtection="0"/>
    <xf numFmtId="0" fontId="54" fillId="5" borderId="14" applyNumberFormat="0" applyAlignment="0" applyProtection="0"/>
    <xf numFmtId="0" fontId="41" fillId="0" borderId="3" applyNumberFormat="0" applyFill="0" applyBorder="0" applyProtection="0">
      <alignment horizontal="left" vertical="center"/>
    </xf>
    <xf numFmtId="0" fontId="24" fillId="5" borderId="5">
      <alignment horizontal="left" vertical="center" wrapText="1" indent="2"/>
      <protection/>
    </xf>
    <xf numFmtId="0" fontId="51" fillId="42" borderId="14" applyNumberFormat="0" applyAlignment="0" applyProtection="0"/>
    <xf numFmtId="0" fontId="24" fillId="0" borderId="5">
      <alignment horizontal="left" vertical="center" wrapText="1" indent="2"/>
      <protection/>
    </xf>
    <xf numFmtId="0" fontId="44" fillId="44" borderId="21" applyNumberFormat="0" applyFont="0" applyAlignment="0" applyProtection="0"/>
    <xf numFmtId="0" fontId="1" fillId="44" borderId="21" applyNumberFormat="0" applyFont="0" applyAlignment="0" applyProtection="0"/>
    <xf numFmtId="0" fontId="49" fillId="42" borderId="22" applyNumberFormat="0" applyAlignment="0" applyProtection="0"/>
    <xf numFmtId="0" fontId="55" fillId="0" borderId="23" applyNumberFormat="0" applyFill="0" applyAlignment="0" applyProtection="0"/>
    <xf numFmtId="4" fontId="24" fillId="4" borderId="3">
      <alignment/>
      <protection/>
    </xf>
    <xf numFmtId="0" fontId="40" fillId="5" borderId="3">
      <alignment horizontal="right" vertical="center"/>
      <protection/>
    </xf>
    <xf numFmtId="0" fontId="55" fillId="0" borderId="23" applyNumberFormat="0" applyFill="0" applyAlignment="0" applyProtection="0"/>
    <xf numFmtId="4" fontId="40" fillId="5" borderId="6">
      <alignment horizontal="right" vertical="center"/>
      <protection/>
    </xf>
    <xf numFmtId="0" fontId="51" fillId="42" borderId="14" applyNumberFormat="0" applyAlignment="0" applyProtection="0"/>
    <xf numFmtId="0" fontId="40" fillId="5" borderId="10">
      <alignment horizontal="right" vertical="center"/>
      <protection/>
    </xf>
    <xf numFmtId="0" fontId="51" fillId="42" borderId="14" applyNumberFormat="0" applyAlignment="0" applyProtection="0"/>
    <xf numFmtId="0" fontId="55" fillId="0" borderId="23" applyNumberFormat="0" applyFill="0" applyAlignment="0" applyProtection="0"/>
    <xf numFmtId="0" fontId="44" fillId="44" borderId="21" applyNumberFormat="0" applyFont="0" applyAlignment="0" applyProtection="0"/>
    <xf numFmtId="4" fontId="40" fillId="5" borderId="10">
      <alignment horizontal="right" vertical="center"/>
      <protection/>
    </xf>
    <xf numFmtId="0" fontId="24" fillId="5" borderId="5">
      <alignment horizontal="left" vertical="center" wrapText="1" indent="2"/>
      <protection/>
    </xf>
    <xf numFmtId="0" fontId="24" fillId="4" borderId="3">
      <alignment/>
      <protection/>
    </xf>
    <xf numFmtId="0" fontId="24" fillId="45" borderId="3" applyNumberFormat="0" applyFont="0" applyBorder="0" applyProtection="0">
      <alignment/>
    </xf>
    <xf numFmtId="0" fontId="24" fillId="0" borderId="3" applyNumberFormat="0" applyFill="0" applyAlignment="0" applyProtection="0"/>
    <xf numFmtId="4" fontId="24" fillId="0" borderId="3" applyFill="0" applyBorder="0" applyProtection="0">
      <alignment horizontal="right" vertical="center"/>
    </xf>
    <xf numFmtId="4" fontId="40" fillId="3" borderId="3">
      <alignment horizontal="right" vertical="center"/>
      <protection/>
    </xf>
    <xf numFmtId="0" fontId="55" fillId="0" borderId="23" applyNumberFormat="0" applyFill="0" applyAlignment="0" applyProtection="0"/>
    <xf numFmtId="0" fontId="41" fillId="0" borderId="3" applyNumberFormat="0" applyFill="0" applyBorder="0" applyProtection="0">
      <alignment horizontal="left" vertical="center"/>
    </xf>
    <xf numFmtId="0" fontId="24" fillId="0" borderId="10" applyNumberFormat="0" applyFont="0" applyFill="0" applyBorder="0" applyProtection="0">
      <alignment horizontal="left" vertical="center" indent="5"/>
    </xf>
    <xf numFmtId="0" fontId="24" fillId="3" borderId="10">
      <alignment horizontal="left" vertical="center"/>
      <protection/>
    </xf>
    <xf numFmtId="0" fontId="51" fillId="42" borderId="14" applyNumberFormat="0" applyAlignment="0" applyProtection="0"/>
    <xf numFmtId="4" fontId="40" fillId="5" borderId="6">
      <alignment horizontal="right" vertical="center"/>
      <protection/>
    </xf>
    <xf numFmtId="0" fontId="54" fillId="5" borderId="14" applyNumberFormat="0" applyAlignment="0" applyProtection="0"/>
    <xf numFmtId="0" fontId="54" fillId="5" borderId="14" applyNumberFormat="0" applyAlignment="0" applyProtection="0"/>
    <xf numFmtId="0" fontId="44" fillId="44" borderId="21" applyNumberFormat="0" applyFont="0" applyAlignment="0" applyProtection="0"/>
    <xf numFmtId="0" fontId="49" fillId="42" borderId="22" applyNumberFormat="0" applyAlignment="0" applyProtection="0"/>
    <xf numFmtId="0" fontId="55" fillId="0" borderId="23" applyNumberFormat="0" applyFill="0" applyAlignment="0" applyProtection="0"/>
    <xf numFmtId="0" fontId="40" fillId="5" borderId="3">
      <alignment horizontal="right" vertical="center"/>
      <protection/>
    </xf>
    <xf numFmtId="0" fontId="1" fillId="44" borderId="21" applyNumberFormat="0" applyFont="0" applyAlignment="0" applyProtection="0"/>
    <xf numFmtId="4" fontId="24" fillId="0" borderId="3">
      <alignment horizontal="right" vertical="center"/>
      <protection/>
    </xf>
    <xf numFmtId="0" fontId="55" fillId="0" borderId="23" applyNumberFormat="0" applyFill="0" applyAlignment="0" applyProtection="0"/>
    <xf numFmtId="0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4" fontId="43" fillId="3" borderId="3">
      <alignment horizontal="right" vertical="center"/>
      <protection/>
    </xf>
    <xf numFmtId="0" fontId="40" fillId="3" borderId="3">
      <alignment horizontal="right" vertical="center"/>
      <protection/>
    </xf>
    <xf numFmtId="4" fontId="40" fillId="3" borderId="3">
      <alignment horizontal="right" vertical="center"/>
      <protection/>
    </xf>
    <xf numFmtId="0" fontId="43" fillId="3" borderId="3">
      <alignment horizontal="right" vertical="center"/>
      <protection/>
    </xf>
    <xf numFmtId="4" fontId="43" fillId="3" borderId="3">
      <alignment horizontal="right" vertical="center"/>
      <protection/>
    </xf>
    <xf numFmtId="0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10">
      <alignment horizontal="right" vertical="center"/>
      <protection/>
    </xf>
    <xf numFmtId="4" fontId="40" fillId="5" borderId="10">
      <alignment horizontal="right" vertical="center"/>
      <protection/>
    </xf>
    <xf numFmtId="0" fontId="40" fillId="5" borderId="6">
      <alignment horizontal="right" vertical="center"/>
      <protection/>
    </xf>
    <xf numFmtId="4" fontId="40" fillId="5" borderId="6">
      <alignment horizontal="right" vertical="center"/>
      <protection/>
    </xf>
    <xf numFmtId="0" fontId="51" fillId="42" borderId="14" applyNumberFormat="0" applyAlignment="0" applyProtection="0"/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24" fillId="3" borderId="10">
      <alignment horizontal="left" vertical="center"/>
      <protection/>
    </xf>
    <xf numFmtId="0" fontId="54" fillId="5" borderId="14" applyNumberFormat="0" applyAlignment="0" applyProtection="0"/>
    <xf numFmtId="0" fontId="24" fillId="0" borderId="3">
      <alignment horizontal="right" vertical="center"/>
      <protection/>
    </xf>
    <xf numFmtId="4" fontId="24" fillId="0" borderId="3">
      <alignment horizontal="right" vertical="center"/>
      <protection/>
    </xf>
    <xf numFmtId="0" fontId="24" fillId="0" borderId="3" applyNumberFormat="0" applyFill="0" applyAlignment="0" applyProtection="0"/>
    <xf numFmtId="0" fontId="49" fillId="42" borderId="22" applyNumberFormat="0" applyAlignment="0" applyProtection="0"/>
    <xf numFmtId="0" fontId="24" fillId="45" borderId="3" applyNumberFormat="0" applyFont="0" applyBorder="0" applyProtection="0">
      <alignment/>
    </xf>
    <xf numFmtId="0" fontId="24" fillId="4" borderId="3">
      <alignment/>
      <protection/>
    </xf>
    <xf numFmtId="4" fontId="24" fillId="4" borderId="3">
      <alignment/>
      <protection/>
    </xf>
    <xf numFmtId="0" fontId="55" fillId="0" borderId="23" applyNumberFormat="0" applyFill="0" applyAlignment="0" applyProtection="0"/>
    <xf numFmtId="0" fontId="1" fillId="44" borderId="21" applyNumberFormat="0" applyFont="0" applyAlignment="0" applyProtection="0"/>
    <xf numFmtId="0" fontId="44" fillId="44" borderId="21" applyNumberFormat="0" applyFont="0" applyAlignment="0" applyProtection="0"/>
    <xf numFmtId="0" fontId="24" fillId="0" borderId="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4" fillId="5" borderId="14" applyNumberFormat="0" applyAlignment="0" applyProtection="0"/>
    <xf numFmtId="0" fontId="51" fillId="42" borderId="14" applyNumberFormat="0" applyAlignment="0" applyProtection="0"/>
    <xf numFmtId="4" fontId="43" fillId="3" borderId="3">
      <alignment horizontal="right" vertical="center"/>
      <protection/>
    </xf>
    <xf numFmtId="0" fontId="40" fillId="3" borderId="3">
      <alignment horizontal="right" vertical="center"/>
      <protection/>
    </xf>
    <xf numFmtId="0" fontId="24" fillId="45" borderId="3" applyNumberFormat="0" applyFont="0" applyBorder="0" applyProtection="0">
      <alignment/>
    </xf>
    <xf numFmtId="0" fontId="55" fillId="0" borderId="23" applyNumberFormat="0" applyFill="0" applyAlignment="0" applyProtection="0"/>
    <xf numFmtId="0" fontId="24" fillId="0" borderId="3" applyNumberFormat="0" applyFont="0" applyFill="0" applyBorder="0" applyProtection="0">
      <alignment horizontal="left" vertical="center" indent="2"/>
    </xf>
    <xf numFmtId="0" fontId="24" fillId="0" borderId="10" applyNumberFormat="0" applyFont="0" applyFill="0" applyBorder="0" applyProtection="0">
      <alignment horizontal="left" vertical="center" indent="5"/>
    </xf>
    <xf numFmtId="0" fontId="24" fillId="0" borderId="3" applyNumberFormat="0" applyFont="0" applyFill="0" applyBorder="0" applyProtection="0">
      <alignment horizontal="left" vertical="center" indent="2"/>
    </xf>
    <xf numFmtId="4" fontId="24" fillId="0" borderId="3" applyFill="0" applyBorder="0" applyProtection="0">
      <alignment horizontal="right" vertical="center"/>
    </xf>
    <xf numFmtId="0" fontId="41" fillId="0" borderId="3" applyNumberFormat="0" applyFill="0" applyBorder="0" applyProtection="0">
      <alignment horizontal="left" vertical="center"/>
    </xf>
    <xf numFmtId="0" fontId="24" fillId="0" borderId="5">
      <alignment horizontal="left" vertical="center" wrapText="1" indent="2"/>
      <protection/>
    </xf>
    <xf numFmtId="0" fontId="49" fillId="42" borderId="22" applyNumberFormat="0" applyAlignment="0" applyProtection="0"/>
    <xf numFmtId="0" fontId="40" fillId="5" borderId="6">
      <alignment horizontal="right" vertical="center"/>
      <protection/>
    </xf>
    <xf numFmtId="0" fontId="54" fillId="5" borderId="14" applyNumberFormat="0" applyAlignment="0" applyProtection="0"/>
    <xf numFmtId="0" fontId="40" fillId="5" borderId="6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0" fontId="49" fillId="42" borderId="22" applyNumberFormat="0" applyAlignment="0" applyProtection="0"/>
    <xf numFmtId="0" fontId="51" fillId="42" borderId="14" applyNumberFormat="0" applyAlignment="0" applyProtection="0"/>
    <xf numFmtId="0" fontId="55" fillId="0" borderId="23" applyNumberFormat="0" applyFill="0" applyAlignment="0" applyProtection="0"/>
    <xf numFmtId="0" fontId="24" fillId="4" borderId="3">
      <alignment/>
      <protection/>
    </xf>
    <xf numFmtId="4" fontId="24" fillId="4" borderId="3">
      <alignment/>
      <protection/>
    </xf>
    <xf numFmtId="4" fontId="40" fillId="5" borderId="3">
      <alignment horizontal="right" vertical="center"/>
      <protection/>
    </xf>
    <xf numFmtId="0" fontId="43" fillId="3" borderId="3">
      <alignment horizontal="right" vertical="center"/>
      <protection/>
    </xf>
    <xf numFmtId="0" fontId="54" fillId="5" borderId="14" applyNumberFormat="0" applyAlignment="0" applyProtection="0"/>
    <xf numFmtId="0" fontId="51" fillId="42" borderId="14" applyNumberFormat="0" applyAlignment="0" applyProtection="0"/>
    <xf numFmtId="4" fontId="24" fillId="0" borderId="3">
      <alignment horizontal="right" vertical="center"/>
      <protection/>
    </xf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49" fillId="42" borderId="22" applyNumberFormat="0" applyAlignment="0" applyProtection="0"/>
    <xf numFmtId="0" fontId="54" fillId="5" borderId="14" applyNumberFormat="0" applyAlignment="0" applyProtection="0"/>
    <xf numFmtId="0" fontId="51" fillId="42" borderId="14" applyNumberFormat="0" applyAlignment="0" applyProtection="0"/>
    <xf numFmtId="0" fontId="49" fillId="42" borderId="22" applyNumberFormat="0" applyAlignment="0" applyProtection="0"/>
    <xf numFmtId="0" fontId="40" fillId="5" borderId="6">
      <alignment horizontal="right" vertical="center"/>
      <protection/>
    </xf>
    <xf numFmtId="0" fontId="43" fillId="3" borderId="3">
      <alignment horizontal="right" vertical="center"/>
      <protection/>
    </xf>
    <xf numFmtId="4" fontId="40" fillId="3" borderId="3">
      <alignment horizontal="right" vertical="center"/>
      <protection/>
    </xf>
    <xf numFmtId="4" fontId="40" fillId="5" borderId="3">
      <alignment horizontal="right" vertical="center"/>
      <protection/>
    </xf>
    <xf numFmtId="0" fontId="24" fillId="0" borderId="10" applyNumberFormat="0" applyFont="0" applyFill="0" applyBorder="0" applyProtection="0">
      <alignment horizontal="left" vertical="center" indent="5"/>
    </xf>
    <xf numFmtId="4" fontId="24" fillId="0" borderId="3" applyFill="0" applyBorder="0" applyProtection="0">
      <alignment horizontal="right" vertical="center"/>
    </xf>
    <xf numFmtId="4" fontId="40" fillId="3" borderId="3">
      <alignment horizontal="right" vertical="center"/>
      <protection/>
    </xf>
    <xf numFmtId="0" fontId="1" fillId="0" borderId="0">
      <alignment/>
      <protection/>
    </xf>
    <xf numFmtId="0" fontId="54" fillId="5" borderId="14" applyNumberFormat="0" applyAlignment="0" applyProtection="0"/>
    <xf numFmtId="0" fontId="54" fillId="5" borderId="14" applyNumberFormat="0" applyAlignment="0" applyProtection="0"/>
    <xf numFmtId="0" fontId="51" fillId="42" borderId="14" applyNumberFormat="0" applyAlignment="0" applyProtection="0"/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49" fillId="42" borderId="22" applyNumberFormat="0" applyAlignment="0" applyProtection="0"/>
    <xf numFmtId="0" fontId="51" fillId="42" borderId="14" applyNumberFormat="0" applyAlignment="0" applyProtection="0"/>
    <xf numFmtId="0" fontId="51" fillId="42" borderId="14" applyNumberFormat="0" applyAlignment="0" applyProtection="0"/>
    <xf numFmtId="0" fontId="54" fillId="5" borderId="14" applyNumberFormat="0" applyAlignment="0" applyProtection="0"/>
    <xf numFmtId="0" fontId="55" fillId="0" borderId="23" applyNumberFormat="0" applyFill="0" applyAlignment="0" applyProtection="0"/>
    <xf numFmtId="0" fontId="54" fillId="5" borderId="14" applyNumberFormat="0" applyAlignment="0" applyProtection="0"/>
    <xf numFmtId="0" fontId="44" fillId="44" borderId="21" applyNumberFormat="0" applyFont="0" applyAlignment="0" applyProtection="0"/>
    <xf numFmtId="0" fontId="1" fillId="44" borderId="21" applyNumberFormat="0" applyFont="0" applyAlignment="0" applyProtection="0"/>
    <xf numFmtId="0" fontId="49" fillId="42" borderId="22" applyNumberFormat="0" applyAlignment="0" applyProtection="0"/>
    <xf numFmtId="0" fontId="55" fillId="0" borderId="23" applyNumberFormat="0" applyFill="0" applyAlignment="0" applyProtection="0"/>
    <xf numFmtId="0" fontId="51" fillId="42" borderId="14" applyNumberFormat="0" applyAlignment="0" applyProtection="0"/>
    <xf numFmtId="0" fontId="54" fillId="5" borderId="14" applyNumberFormat="0" applyAlignment="0" applyProtection="0"/>
    <xf numFmtId="0" fontId="44" fillId="44" borderId="21" applyNumberFormat="0" applyFont="0" applyAlignment="0" applyProtection="0"/>
    <xf numFmtId="0" fontId="49" fillId="42" borderId="22" applyNumberFormat="0" applyAlignment="0" applyProtection="0"/>
    <xf numFmtId="0" fontId="55" fillId="0" borderId="23" applyNumberFormat="0" applyFill="0" applyAlignment="0" applyProtection="0"/>
    <xf numFmtId="0" fontId="40" fillId="5" borderId="10">
      <alignment horizontal="right" vertical="center"/>
      <protection/>
    </xf>
    <xf numFmtId="4" fontId="40" fillId="5" borderId="10">
      <alignment horizontal="right" vertical="center"/>
      <protection/>
    </xf>
    <xf numFmtId="0" fontId="40" fillId="5" borderId="6">
      <alignment horizontal="right" vertical="center"/>
      <protection/>
    </xf>
    <xf numFmtId="4" fontId="40" fillId="5" borderId="6">
      <alignment horizontal="right" vertical="center"/>
      <protection/>
    </xf>
    <xf numFmtId="0" fontId="51" fillId="42" borderId="14" applyNumberFormat="0" applyAlignment="0" applyProtection="0"/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24" fillId="3" borderId="10">
      <alignment horizontal="left" vertical="center"/>
      <protection/>
    </xf>
    <xf numFmtId="0" fontId="54" fillId="5" borderId="14" applyNumberFormat="0" applyAlignment="0" applyProtection="0"/>
    <xf numFmtId="0" fontId="49" fillId="42" borderId="22" applyNumberFormat="0" applyAlignment="0" applyProtection="0"/>
    <xf numFmtId="0" fontId="55" fillId="0" borderId="23" applyNumberFormat="0" applyFill="0" applyAlignment="0" applyProtection="0"/>
    <xf numFmtId="0" fontId="24" fillId="0" borderId="10" applyNumberFormat="0" applyFont="0" applyFill="0" applyBorder="0" applyProtection="0">
      <alignment horizontal="left" vertical="center" indent="5"/>
    </xf>
    <xf numFmtId="0" fontId="49" fillId="42" borderId="22" applyNumberFormat="0" applyAlignment="0" applyProtection="0"/>
    <xf numFmtId="0" fontId="51" fillId="42" borderId="14" applyNumberFormat="0" applyAlignment="0" applyProtection="0"/>
    <xf numFmtId="0" fontId="55" fillId="0" borderId="23" applyNumberFormat="0" applyFill="0" applyAlignment="0" applyProtection="0"/>
    <xf numFmtId="0" fontId="24" fillId="0" borderId="3" applyNumberFormat="0" applyFont="0" applyFill="0" applyBorder="0" applyProtection="0">
      <alignment horizontal="left" vertical="center" indent="2"/>
    </xf>
    <xf numFmtId="0" fontId="40" fillId="3" borderId="3">
      <alignment horizontal="right" vertical="center"/>
      <protection/>
    </xf>
    <xf numFmtId="4" fontId="40" fillId="3" borderId="3">
      <alignment horizontal="right" vertical="center"/>
      <protection/>
    </xf>
    <xf numFmtId="0" fontId="43" fillId="3" borderId="3">
      <alignment horizontal="right" vertical="center"/>
      <protection/>
    </xf>
    <xf numFmtId="4" fontId="43" fillId="3" borderId="3">
      <alignment horizontal="right" vertical="center"/>
      <protection/>
    </xf>
    <xf numFmtId="0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54" fillId="5" borderId="14" applyNumberFormat="0" applyAlignment="0" applyProtection="0"/>
    <xf numFmtId="0" fontId="24" fillId="0" borderId="3">
      <alignment horizontal="right" vertical="center"/>
      <protection/>
    </xf>
    <xf numFmtId="4" fontId="24" fillId="0" borderId="3">
      <alignment horizontal="right" vertical="center"/>
      <protection/>
    </xf>
    <xf numFmtId="4" fontId="24" fillId="0" borderId="3" applyFill="0" applyBorder="0" applyProtection="0">
      <alignment horizontal="right" vertical="center"/>
    </xf>
    <xf numFmtId="0" fontId="41" fillId="0" borderId="3" applyNumberFormat="0" applyFill="0" applyBorder="0" applyProtection="0">
      <alignment horizontal="left" vertical="center"/>
    </xf>
    <xf numFmtId="0" fontId="24" fillId="0" borderId="3" applyNumberFormat="0" applyFill="0" applyAlignment="0" applyProtection="0"/>
    <xf numFmtId="0" fontId="24" fillId="45" borderId="3" applyNumberFormat="0" applyFont="0" applyBorder="0" applyProtection="0">
      <alignment/>
    </xf>
    <xf numFmtId="0" fontId="24" fillId="4" borderId="3">
      <alignment/>
      <protection/>
    </xf>
    <xf numFmtId="4" fontId="24" fillId="4" borderId="3">
      <alignment/>
      <protection/>
    </xf>
    <xf numFmtId="4" fontId="40" fillId="5" borderId="3">
      <alignment horizontal="right" vertical="center"/>
      <protection/>
    </xf>
    <xf numFmtId="0" fontId="24" fillId="4" borderId="3">
      <alignment/>
      <protection/>
    </xf>
    <xf numFmtId="0" fontId="51" fillId="42" borderId="14" applyNumberFormat="0" applyAlignment="0" applyProtection="0"/>
    <xf numFmtId="0" fontId="40" fillId="3" borderId="3">
      <alignment horizontal="right" vertical="center"/>
      <protection/>
    </xf>
    <xf numFmtId="0" fontId="24" fillId="0" borderId="3">
      <alignment horizontal="right" vertical="center"/>
      <protection/>
    </xf>
    <xf numFmtId="0" fontId="55" fillId="0" borderId="23" applyNumberFormat="0" applyFill="0" applyAlignment="0" applyProtection="0"/>
    <xf numFmtId="0" fontId="24" fillId="3" borderId="10">
      <alignment horizontal="left" vertical="center"/>
      <protection/>
    </xf>
    <xf numFmtId="0" fontId="54" fillId="5" borderId="14" applyNumberFormat="0" applyAlignment="0" applyProtection="0"/>
    <xf numFmtId="0" fontId="24" fillId="45" borderId="3" applyNumberFormat="0" applyFont="0" applyBorder="0" applyProtection="0">
      <alignment/>
    </xf>
    <xf numFmtId="0" fontId="44" fillId="44" borderId="21" applyNumberFormat="0" applyFont="0" applyAlignment="0" applyProtection="0"/>
    <xf numFmtId="0" fontId="24" fillId="0" borderId="5">
      <alignment horizontal="left" vertical="center" wrapText="1" indent="2"/>
      <protection/>
    </xf>
    <xf numFmtId="4" fontId="24" fillId="4" borderId="3">
      <alignment/>
      <protection/>
    </xf>
    <xf numFmtId="0" fontId="41" fillId="0" borderId="3" applyNumberFormat="0" applyFill="0" applyBorder="0" applyProtection="0">
      <alignment horizontal="left" vertical="center"/>
    </xf>
    <xf numFmtId="0" fontId="24" fillId="0" borderId="3">
      <alignment horizontal="right" vertical="center"/>
      <protection/>
    </xf>
    <xf numFmtId="4" fontId="40" fillId="5" borderId="6">
      <alignment horizontal="right" vertical="center"/>
      <protection/>
    </xf>
    <xf numFmtId="4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3" fillId="3" borderId="3">
      <alignment horizontal="right" vertical="center"/>
      <protection/>
    </xf>
    <xf numFmtId="0" fontId="40" fillId="3" borderId="3">
      <alignment horizontal="right" vertical="center"/>
      <protection/>
    </xf>
    <xf numFmtId="0" fontId="24" fillId="0" borderId="3" applyNumberFormat="0" applyFont="0" applyFill="0" applyBorder="0" applyProtection="0">
      <alignment horizontal="left" vertical="center" indent="2"/>
    </xf>
    <xf numFmtId="0" fontId="54" fillId="5" borderId="14" applyNumberFormat="0" applyAlignment="0" applyProtection="0"/>
    <xf numFmtId="0" fontId="49" fillId="42" borderId="22" applyNumberFormat="0" applyAlignment="0" applyProtection="0"/>
    <xf numFmtId="0" fontId="24" fillId="0" borderId="3" applyNumberFormat="0" applyFont="0" applyFill="0" applyBorder="0" applyProtection="0">
      <alignment horizontal="left" vertical="center" indent="2"/>
    </xf>
    <xf numFmtId="0" fontId="54" fillId="5" borderId="14" applyNumberFormat="0" applyAlignment="0" applyProtection="0"/>
    <xf numFmtId="4" fontId="24" fillId="0" borderId="3" applyFill="0" applyBorder="0" applyProtection="0">
      <alignment horizontal="right" vertical="center"/>
    </xf>
    <xf numFmtId="0" fontId="51" fillId="42" borderId="14" applyNumberFormat="0" applyAlignment="0" applyProtection="0"/>
    <xf numFmtId="0" fontId="55" fillId="0" borderId="23" applyNumberFormat="0" applyFill="0" applyAlignment="0" applyProtection="0"/>
    <xf numFmtId="0" fontId="49" fillId="42" borderId="22" applyNumberFormat="0" applyAlignment="0" applyProtection="0"/>
    <xf numFmtId="0" fontId="24" fillId="0" borderId="3" applyNumberFormat="0" applyFill="0" applyAlignment="0" applyProtection="0"/>
    <xf numFmtId="4" fontId="24" fillId="0" borderId="3">
      <alignment horizontal="right" vertical="center"/>
      <protection/>
    </xf>
    <xf numFmtId="0" fontId="24" fillId="0" borderId="3">
      <alignment horizontal="right" vertical="center"/>
      <protection/>
    </xf>
    <xf numFmtId="0" fontId="54" fillId="5" borderId="14" applyNumberFormat="0" applyAlignment="0" applyProtection="0"/>
    <xf numFmtId="0" fontId="49" fillId="42" borderId="22" applyNumberFormat="0" applyAlignment="0" applyProtection="0"/>
    <xf numFmtId="0" fontId="51" fillId="42" borderId="14" applyNumberFormat="0" applyAlignment="0" applyProtection="0"/>
    <xf numFmtId="0" fontId="24" fillId="5" borderId="5">
      <alignment horizontal="left" vertical="center" wrapText="1" indent="2"/>
      <protection/>
    </xf>
    <xf numFmtId="0" fontId="51" fillId="42" borderId="14" applyNumberFormat="0" applyAlignment="0" applyProtection="0"/>
    <xf numFmtId="0" fontId="51" fillId="42" borderId="14" applyNumberFormat="0" applyAlignment="0" applyProtection="0"/>
    <xf numFmtId="4" fontId="40" fillId="5" borderId="10">
      <alignment horizontal="right" vertical="center"/>
      <protection/>
    </xf>
    <xf numFmtId="0" fontId="40" fillId="5" borderId="10">
      <alignment horizontal="right" vertical="center"/>
      <protection/>
    </xf>
    <xf numFmtId="0" fontId="40" fillId="5" borderId="3">
      <alignment horizontal="right" vertical="center"/>
      <protection/>
    </xf>
    <xf numFmtId="4" fontId="43" fillId="3" borderId="3">
      <alignment horizontal="right" vertical="center"/>
      <protection/>
    </xf>
    <xf numFmtId="0" fontId="54" fillId="5" borderId="14" applyNumberFormat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44" fillId="44" borderId="21" applyNumberFormat="0" applyFont="0" applyAlignment="0" applyProtection="0"/>
    <xf numFmtId="0" fontId="54" fillId="5" borderId="14" applyNumberFormat="0" applyAlignment="0" applyProtection="0"/>
    <xf numFmtId="0" fontId="41" fillId="0" borderId="3" applyNumberFormat="0" applyFill="0" applyBorder="0" applyProtection="0">
      <alignment horizontal="left" vertical="center"/>
    </xf>
    <xf numFmtId="0" fontId="24" fillId="5" borderId="5">
      <alignment horizontal="left" vertical="center" wrapText="1" indent="2"/>
      <protection/>
    </xf>
    <xf numFmtId="0" fontId="51" fillId="42" borderId="14" applyNumberFormat="0" applyAlignment="0" applyProtection="0"/>
    <xf numFmtId="0" fontId="24" fillId="0" borderId="5">
      <alignment horizontal="left" vertical="center" wrapText="1" indent="2"/>
      <protection/>
    </xf>
    <xf numFmtId="0" fontId="44" fillId="44" borderId="21" applyNumberFormat="0" applyFont="0" applyAlignment="0" applyProtection="0"/>
    <xf numFmtId="0" fontId="1" fillId="44" borderId="21" applyNumberFormat="0" applyFont="0" applyAlignment="0" applyProtection="0"/>
    <xf numFmtId="0" fontId="49" fillId="42" borderId="22" applyNumberFormat="0" applyAlignment="0" applyProtection="0"/>
    <xf numFmtId="0" fontId="55" fillId="0" borderId="23" applyNumberFormat="0" applyFill="0" applyAlignment="0" applyProtection="0"/>
    <xf numFmtId="4" fontId="24" fillId="4" borderId="3">
      <alignment/>
      <protection/>
    </xf>
    <xf numFmtId="0" fontId="40" fillId="5" borderId="3">
      <alignment horizontal="right" vertical="center"/>
      <protection/>
    </xf>
    <xf numFmtId="0" fontId="55" fillId="0" borderId="23" applyNumberFormat="0" applyFill="0" applyAlignment="0" applyProtection="0"/>
    <xf numFmtId="4" fontId="40" fillId="5" borderId="6">
      <alignment horizontal="right" vertical="center"/>
      <protection/>
    </xf>
    <xf numFmtId="0" fontId="51" fillId="42" borderId="14" applyNumberFormat="0" applyAlignment="0" applyProtection="0"/>
    <xf numFmtId="0" fontId="40" fillId="5" borderId="10">
      <alignment horizontal="right" vertical="center"/>
      <protection/>
    </xf>
    <xf numFmtId="0" fontId="51" fillId="42" borderId="14" applyNumberFormat="0" applyAlignment="0" applyProtection="0"/>
    <xf numFmtId="0" fontId="55" fillId="0" borderId="23" applyNumberFormat="0" applyFill="0" applyAlignment="0" applyProtection="0"/>
    <xf numFmtId="0" fontId="44" fillId="44" borderId="21" applyNumberFormat="0" applyFont="0" applyAlignment="0" applyProtection="0"/>
    <xf numFmtId="4" fontId="40" fillId="5" borderId="10">
      <alignment horizontal="right" vertical="center"/>
      <protection/>
    </xf>
    <xf numFmtId="0" fontId="24" fillId="5" borderId="5">
      <alignment horizontal="left" vertical="center" wrapText="1" indent="2"/>
      <protection/>
    </xf>
    <xf numFmtId="0" fontId="24" fillId="4" borderId="3">
      <alignment/>
      <protection/>
    </xf>
    <xf numFmtId="0" fontId="24" fillId="45" borderId="3" applyNumberFormat="0" applyFont="0" applyBorder="0" applyProtection="0">
      <alignment/>
    </xf>
    <xf numFmtId="0" fontId="24" fillId="0" borderId="3" applyNumberFormat="0" applyFill="0" applyAlignment="0" applyProtection="0"/>
    <xf numFmtId="4" fontId="24" fillId="0" borderId="3" applyFill="0" applyBorder="0" applyProtection="0">
      <alignment horizontal="right" vertical="center"/>
    </xf>
    <xf numFmtId="4" fontId="40" fillId="3" borderId="3">
      <alignment horizontal="right" vertical="center"/>
      <protection/>
    </xf>
    <xf numFmtId="0" fontId="55" fillId="0" borderId="23" applyNumberFormat="0" applyFill="0" applyAlignment="0" applyProtection="0"/>
    <xf numFmtId="0" fontId="41" fillId="0" borderId="3" applyNumberFormat="0" applyFill="0" applyBorder="0" applyProtection="0">
      <alignment horizontal="left" vertical="center"/>
    </xf>
    <xf numFmtId="0" fontId="24" fillId="0" borderId="10" applyNumberFormat="0" applyFont="0" applyFill="0" applyBorder="0" applyProtection="0">
      <alignment horizontal="left" vertical="center" indent="5"/>
    </xf>
    <xf numFmtId="0" fontId="24" fillId="3" borderId="10">
      <alignment horizontal="left" vertical="center"/>
      <protection/>
    </xf>
    <xf numFmtId="0" fontId="51" fillId="42" borderId="14" applyNumberFormat="0" applyAlignment="0" applyProtection="0"/>
    <xf numFmtId="4" fontId="40" fillId="5" borderId="6">
      <alignment horizontal="right" vertical="center"/>
      <protection/>
    </xf>
    <xf numFmtId="0" fontId="54" fillId="5" borderId="14" applyNumberFormat="0" applyAlignment="0" applyProtection="0"/>
    <xf numFmtId="0" fontId="54" fillId="5" borderId="14" applyNumberFormat="0" applyAlignment="0" applyProtection="0"/>
    <xf numFmtId="0" fontId="44" fillId="44" borderId="21" applyNumberFormat="0" applyFont="0" applyAlignment="0" applyProtection="0"/>
    <xf numFmtId="0" fontId="49" fillId="42" borderId="22" applyNumberFormat="0" applyAlignment="0" applyProtection="0"/>
    <xf numFmtId="0" fontId="55" fillId="0" borderId="23" applyNumberFormat="0" applyFill="0" applyAlignment="0" applyProtection="0"/>
    <xf numFmtId="0" fontId="40" fillId="5" borderId="3">
      <alignment horizontal="right" vertical="center"/>
      <protection/>
    </xf>
    <xf numFmtId="0" fontId="1" fillId="44" borderId="21" applyNumberFormat="0" applyFont="0" applyAlignment="0" applyProtection="0"/>
    <xf numFmtId="4" fontId="24" fillId="0" borderId="3">
      <alignment horizontal="right" vertical="center"/>
      <protection/>
    </xf>
    <xf numFmtId="0" fontId="55" fillId="0" borderId="23" applyNumberFormat="0" applyFill="0" applyAlignment="0" applyProtection="0"/>
    <xf numFmtId="0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4" fontId="43" fillId="3" borderId="3">
      <alignment horizontal="right" vertical="center"/>
      <protection/>
    </xf>
    <xf numFmtId="0" fontId="40" fillId="3" borderId="3">
      <alignment horizontal="right" vertical="center"/>
      <protection/>
    </xf>
    <xf numFmtId="4" fontId="40" fillId="3" borderId="3">
      <alignment horizontal="right" vertical="center"/>
      <protection/>
    </xf>
    <xf numFmtId="0" fontId="43" fillId="3" borderId="3">
      <alignment horizontal="right" vertical="center"/>
      <protection/>
    </xf>
    <xf numFmtId="4" fontId="43" fillId="3" borderId="3">
      <alignment horizontal="right" vertical="center"/>
      <protection/>
    </xf>
    <xf numFmtId="0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10">
      <alignment horizontal="right" vertical="center"/>
      <protection/>
    </xf>
    <xf numFmtId="4" fontId="40" fillId="5" borderId="10">
      <alignment horizontal="right" vertical="center"/>
      <protection/>
    </xf>
    <xf numFmtId="0" fontId="40" fillId="5" borderId="6">
      <alignment horizontal="right" vertical="center"/>
      <protection/>
    </xf>
    <xf numFmtId="4" fontId="40" fillId="5" borderId="6">
      <alignment horizontal="right" vertical="center"/>
      <protection/>
    </xf>
    <xf numFmtId="0" fontId="51" fillId="42" borderId="14" applyNumberFormat="0" applyAlignment="0" applyProtection="0"/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24" fillId="3" borderId="10">
      <alignment horizontal="left" vertical="center"/>
      <protection/>
    </xf>
    <xf numFmtId="0" fontId="54" fillId="5" borderId="14" applyNumberFormat="0" applyAlignment="0" applyProtection="0"/>
    <xf numFmtId="0" fontId="24" fillId="0" borderId="3">
      <alignment horizontal="right" vertical="center"/>
      <protection/>
    </xf>
    <xf numFmtId="4" fontId="24" fillId="0" borderId="3">
      <alignment horizontal="right" vertical="center"/>
      <protection/>
    </xf>
    <xf numFmtId="0" fontId="24" fillId="0" borderId="3" applyNumberFormat="0" applyFill="0" applyAlignment="0" applyProtection="0"/>
    <xf numFmtId="0" fontId="49" fillId="42" borderId="22" applyNumberFormat="0" applyAlignment="0" applyProtection="0"/>
    <xf numFmtId="0" fontId="24" fillId="45" borderId="3" applyNumberFormat="0" applyFont="0" applyBorder="0" applyProtection="0">
      <alignment/>
    </xf>
    <xf numFmtId="0" fontId="24" fillId="4" borderId="3">
      <alignment/>
      <protection/>
    </xf>
    <xf numFmtId="4" fontId="24" fillId="4" borderId="3">
      <alignment/>
      <protection/>
    </xf>
    <xf numFmtId="0" fontId="55" fillId="0" borderId="23" applyNumberFormat="0" applyFill="0" applyAlignment="0" applyProtection="0"/>
    <xf numFmtId="0" fontId="1" fillId="44" borderId="21" applyNumberFormat="0" applyFont="0" applyAlignment="0" applyProtection="0"/>
    <xf numFmtId="0" fontId="44" fillId="44" borderId="21" applyNumberFormat="0" applyFont="0" applyAlignment="0" applyProtection="0"/>
    <xf numFmtId="0" fontId="24" fillId="0" borderId="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4" fillId="5" borderId="14" applyNumberFormat="0" applyAlignment="0" applyProtection="0"/>
    <xf numFmtId="0" fontId="51" fillId="42" borderId="14" applyNumberFormat="0" applyAlignment="0" applyProtection="0"/>
    <xf numFmtId="4" fontId="43" fillId="3" borderId="3">
      <alignment horizontal="right" vertical="center"/>
      <protection/>
    </xf>
    <xf numFmtId="0" fontId="40" fillId="3" borderId="3">
      <alignment horizontal="right" vertical="center"/>
      <protection/>
    </xf>
    <xf numFmtId="0" fontId="24" fillId="45" borderId="3" applyNumberFormat="0" applyFont="0" applyBorder="0" applyProtection="0">
      <alignment/>
    </xf>
    <xf numFmtId="0" fontId="55" fillId="0" borderId="23" applyNumberFormat="0" applyFill="0" applyAlignment="0" applyProtection="0"/>
    <xf numFmtId="0" fontId="24" fillId="0" borderId="3" applyNumberFormat="0" applyFont="0" applyFill="0" applyBorder="0" applyProtection="0">
      <alignment horizontal="left" vertical="center" indent="2"/>
    </xf>
    <xf numFmtId="0" fontId="24" fillId="0" borderId="10" applyNumberFormat="0" applyFont="0" applyFill="0" applyBorder="0" applyProtection="0">
      <alignment horizontal="left" vertical="center" indent="5"/>
    </xf>
    <xf numFmtId="0" fontId="24" fillId="0" borderId="3" applyNumberFormat="0" applyFont="0" applyFill="0" applyBorder="0" applyProtection="0">
      <alignment horizontal="left" vertical="center" indent="2"/>
    </xf>
    <xf numFmtId="4" fontId="24" fillId="0" borderId="3" applyFill="0" applyBorder="0" applyProtection="0">
      <alignment horizontal="right" vertical="center"/>
    </xf>
    <xf numFmtId="0" fontId="41" fillId="0" borderId="3" applyNumberFormat="0" applyFill="0" applyBorder="0" applyProtection="0">
      <alignment horizontal="left" vertical="center"/>
    </xf>
    <xf numFmtId="0" fontId="24" fillId="0" borderId="5">
      <alignment horizontal="left" vertical="center" wrapText="1" indent="2"/>
      <protection/>
    </xf>
    <xf numFmtId="0" fontId="49" fillId="42" borderId="22" applyNumberFormat="0" applyAlignment="0" applyProtection="0"/>
    <xf numFmtId="0" fontId="40" fillId="5" borderId="6">
      <alignment horizontal="right" vertical="center"/>
      <protection/>
    </xf>
    <xf numFmtId="0" fontId="54" fillId="5" borderId="14" applyNumberFormat="0" applyAlignment="0" applyProtection="0"/>
    <xf numFmtId="0" fontId="40" fillId="5" borderId="6">
      <alignment horizontal="right" vertical="center"/>
      <protection/>
    </xf>
    <xf numFmtId="4" fontId="40" fillId="5" borderId="3">
      <alignment horizontal="right" vertical="center"/>
      <protection/>
    </xf>
    <xf numFmtId="0" fontId="40" fillId="5" borderId="3">
      <alignment horizontal="right" vertical="center"/>
      <protection/>
    </xf>
    <xf numFmtId="0" fontId="49" fillId="42" borderId="22" applyNumberFormat="0" applyAlignment="0" applyProtection="0"/>
    <xf numFmtId="0" fontId="51" fillId="42" borderId="14" applyNumberFormat="0" applyAlignment="0" applyProtection="0"/>
    <xf numFmtId="0" fontId="55" fillId="0" borderId="23" applyNumberFormat="0" applyFill="0" applyAlignment="0" applyProtection="0"/>
    <xf numFmtId="0" fontId="24" fillId="4" borderId="3">
      <alignment/>
      <protection/>
    </xf>
    <xf numFmtId="4" fontId="24" fillId="4" borderId="3">
      <alignment/>
      <protection/>
    </xf>
    <xf numFmtId="4" fontId="40" fillId="5" borderId="3">
      <alignment horizontal="right" vertical="center"/>
      <protection/>
    </xf>
    <xf numFmtId="0" fontId="43" fillId="3" borderId="3">
      <alignment horizontal="right" vertical="center"/>
      <protection/>
    </xf>
    <xf numFmtId="0" fontId="54" fillId="5" borderId="14" applyNumberFormat="0" applyAlignment="0" applyProtection="0"/>
    <xf numFmtId="0" fontId="51" fillId="42" borderId="14" applyNumberFormat="0" applyAlignment="0" applyProtection="0"/>
    <xf numFmtId="4" fontId="24" fillId="0" borderId="3">
      <alignment horizontal="right" vertical="center"/>
      <protection/>
    </xf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49" fillId="42" borderId="22" applyNumberFormat="0" applyAlignment="0" applyProtection="0"/>
    <xf numFmtId="0" fontId="54" fillId="5" borderId="14" applyNumberFormat="0" applyAlignment="0" applyProtection="0"/>
    <xf numFmtId="0" fontId="51" fillId="42" borderId="14" applyNumberFormat="0" applyAlignment="0" applyProtection="0"/>
    <xf numFmtId="0" fontId="49" fillId="42" borderId="22" applyNumberFormat="0" applyAlignment="0" applyProtection="0"/>
    <xf numFmtId="0" fontId="40" fillId="5" borderId="6">
      <alignment horizontal="right" vertical="center"/>
      <protection/>
    </xf>
    <xf numFmtId="0" fontId="43" fillId="3" borderId="3">
      <alignment horizontal="right" vertical="center"/>
      <protection/>
    </xf>
    <xf numFmtId="4" fontId="40" fillId="3" borderId="3">
      <alignment horizontal="right" vertical="center"/>
      <protection/>
    </xf>
    <xf numFmtId="4" fontId="40" fillId="5" borderId="3">
      <alignment horizontal="right" vertical="center"/>
      <protection/>
    </xf>
    <xf numFmtId="0" fontId="24" fillId="0" borderId="10" applyNumberFormat="0" applyFont="0" applyFill="0" applyBorder="0" applyProtection="0">
      <alignment horizontal="left" vertical="center" indent="5"/>
    </xf>
    <xf numFmtId="4" fontId="24" fillId="0" borderId="3" applyFill="0" applyBorder="0" applyProtection="0">
      <alignment horizontal="right" vertical="center"/>
    </xf>
    <xf numFmtId="4" fontId="40" fillId="3" borderId="3">
      <alignment horizontal="right" vertical="center"/>
      <protection/>
    </xf>
    <xf numFmtId="0" fontId="54" fillId="5" borderId="14" applyNumberFormat="0" applyAlignment="0" applyProtection="0"/>
    <xf numFmtId="0" fontId="54" fillId="5" borderId="14" applyNumberFormat="0" applyAlignment="0" applyProtection="0"/>
    <xf numFmtId="0" fontId="51" fillId="42" borderId="14" applyNumberFormat="0" applyAlignment="0" applyProtection="0"/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24" fillId="5" borderId="5">
      <alignment horizontal="left" vertical="center" wrapText="1" indent="2"/>
      <protection/>
    </xf>
    <xf numFmtId="0" fontId="24" fillId="0" borderId="5">
      <alignment horizontal="left" vertical="center" wrapText="1" indent="2"/>
      <protection/>
    </xf>
    <xf numFmtId="0" fontId="33" fillId="8" borderId="11" applyNumberFormat="0" applyAlignment="0" applyProtection="0"/>
    <xf numFmtId="0" fontId="34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0" borderId="0">
      <alignment/>
      <protection/>
    </xf>
    <xf numFmtId="174" fontId="5" fillId="0" borderId="0" applyFill="0" applyBorder="0" applyProtection="0">
      <alignment horizontal="right"/>
    </xf>
    <xf numFmtId="0" fontId="1" fillId="0" borderId="0" applyNumberFormat="0" applyFont="0" applyFill="0" applyBorder="0" applyAlignment="0" applyProtection="0"/>
    <xf numFmtId="0" fontId="66" fillId="0" borderId="0">
      <alignment/>
      <protection/>
    </xf>
  </cellStyleXfs>
  <cellXfs count="208">
    <xf numFmtId="0" fontId="0" fillId="0" borderId="0" xfId="0"/>
    <xf numFmtId="0" fontId="3" fillId="0" borderId="0" xfId="0" applyNumberFormat="1" applyFont="1" applyFill="1" applyBorder="1" applyAlignment="1">
      <alignment/>
    </xf>
    <xf numFmtId="0" fontId="5" fillId="0" borderId="0" xfId="0" applyFont="1"/>
    <xf numFmtId="0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5" fillId="30" borderId="24" xfId="0" applyNumberFormat="1" applyFont="1" applyFill="1" applyBorder="1" applyAlignment="1">
      <alignment/>
    </xf>
    <xf numFmtId="166" fontId="5" fillId="0" borderId="24" xfId="0" applyNumberFormat="1" applyFont="1" applyFill="1" applyBorder="1" applyAlignment="1">
      <alignment/>
    </xf>
    <xf numFmtId="166" fontId="5" fillId="0" borderId="0" xfId="0" applyNumberFormat="1" applyFont="1"/>
    <xf numFmtId="0" fontId="6" fillId="0" borderId="0" xfId="0" applyFont="1"/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9" fontId="5" fillId="0" borderId="0" xfId="0" applyNumberFormat="1" applyFont="1"/>
    <xf numFmtId="3" fontId="5" fillId="0" borderId="0" xfId="0" applyNumberFormat="1" applyFont="1"/>
    <xf numFmtId="0" fontId="3" fillId="0" borderId="0" xfId="0" applyFont="1"/>
    <xf numFmtId="0" fontId="5" fillId="0" borderId="0" xfId="0" applyFont="1" applyFill="1"/>
    <xf numFmtId="0" fontId="5" fillId="46" borderId="0" xfId="0" applyFont="1" applyFill="1"/>
    <xf numFmtId="0" fontId="3" fillId="46" borderId="0" xfId="0" applyFont="1" applyFill="1"/>
    <xf numFmtId="0" fontId="9" fillId="0" borderId="0" xfId="0" applyFont="1"/>
    <xf numFmtId="0" fontId="5" fillId="47" borderId="0" xfId="0" applyFont="1" applyFill="1"/>
    <xf numFmtId="0" fontId="9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10" fillId="0" borderId="0" xfId="0" applyFont="1"/>
    <xf numFmtId="0" fontId="11" fillId="0" borderId="0" xfId="20" applyFont="1"/>
    <xf numFmtId="0" fontId="5" fillId="0" borderId="0" xfId="21" applyFont="1">
      <alignment/>
      <protection/>
    </xf>
    <xf numFmtId="0" fontId="5" fillId="0" borderId="0" xfId="21" applyNumberFormat="1" applyFont="1" applyFill="1" applyBorder="1" applyAlignment="1">
      <alignment/>
      <protection/>
    </xf>
    <xf numFmtId="0" fontId="5" fillId="30" borderId="24" xfId="21" applyNumberFormat="1" applyFont="1" applyFill="1" applyBorder="1" applyAlignment="1">
      <alignment/>
      <protection/>
    </xf>
    <xf numFmtId="0" fontId="3" fillId="0" borderId="0" xfId="21" applyNumberFormat="1" applyFont="1" applyFill="1" applyBorder="1" applyAlignment="1">
      <alignment/>
      <protection/>
    </xf>
    <xf numFmtId="0" fontId="13" fillId="0" borderId="0" xfId="21" applyNumberFormat="1" applyFont="1" applyFill="1" applyBorder="1" applyAlignment="1">
      <alignment/>
      <protection/>
    </xf>
    <xf numFmtId="166" fontId="5" fillId="0" borderId="24" xfId="21" applyNumberFormat="1" applyFont="1" applyFill="1" applyBorder="1" applyAlignment="1">
      <alignment/>
      <protection/>
    </xf>
    <xf numFmtId="0" fontId="5" fillId="48" borderId="0" xfId="21" applyNumberFormat="1" applyFont="1" applyFill="1" applyBorder="1" applyAlignment="1">
      <alignment/>
      <protection/>
    </xf>
    <xf numFmtId="0" fontId="5" fillId="24" borderId="24" xfId="21" applyNumberFormat="1" applyFont="1" applyFill="1" applyBorder="1" applyAlignment="1">
      <alignment/>
      <protection/>
    </xf>
    <xf numFmtId="166" fontId="5" fillId="0" borderId="0" xfId="21" applyNumberFormat="1" applyFont="1" applyFill="1" applyBorder="1" applyAlignment="1">
      <alignment/>
      <protection/>
    </xf>
    <xf numFmtId="0" fontId="5" fillId="0" borderId="24" xfId="21" applyNumberFormat="1" applyFont="1" applyFill="1" applyBorder="1" applyAlignment="1">
      <alignment/>
      <protection/>
    </xf>
    <xf numFmtId="167" fontId="5" fillId="0" borderId="0" xfId="21" applyNumberFormat="1" applyFont="1">
      <alignment/>
      <protection/>
    </xf>
    <xf numFmtId="0" fontId="5" fillId="46" borderId="0" xfId="0" applyFont="1" applyFill="1" applyAlignment="1">
      <alignment/>
    </xf>
    <xf numFmtId="0" fontId="12" fillId="0" borderId="0" xfId="0" applyFont="1"/>
    <xf numFmtId="0" fontId="5" fillId="0" borderId="24" xfId="0" applyNumberFormat="1" applyFont="1" applyFill="1" applyBorder="1" applyAlignment="1">
      <alignment/>
    </xf>
    <xf numFmtId="0" fontId="5" fillId="24" borderId="24" xfId="0" applyNumberFormat="1" applyFont="1" applyFill="1" applyBorder="1" applyAlignment="1">
      <alignment/>
    </xf>
    <xf numFmtId="0" fontId="5" fillId="24" borderId="0" xfId="0" applyFont="1" applyFill="1"/>
    <xf numFmtId="1" fontId="5" fillId="0" borderId="24" xfId="0" applyNumberFormat="1" applyFont="1" applyFill="1" applyBorder="1" applyAlignment="1">
      <alignment/>
    </xf>
    <xf numFmtId="169" fontId="5" fillId="0" borderId="24" xfId="0" applyNumberFormat="1" applyFont="1" applyFill="1" applyBorder="1" applyAlignment="1">
      <alignment/>
    </xf>
    <xf numFmtId="0" fontId="5" fillId="49" borderId="0" xfId="0" applyFont="1" applyFill="1"/>
    <xf numFmtId="0" fontId="10" fillId="46" borderId="0" xfId="0" applyFont="1" applyFill="1"/>
    <xf numFmtId="0" fontId="11" fillId="46" borderId="0" xfId="20" applyFont="1" applyFill="1"/>
    <xf numFmtId="0" fontId="4" fillId="46" borderId="0" xfId="0" applyFont="1" applyFill="1"/>
    <xf numFmtId="0" fontId="5" fillId="46" borderId="19" xfId="0" applyFont="1" applyFill="1" applyBorder="1"/>
    <xf numFmtId="0" fontId="5" fillId="46" borderId="25" xfId="0" applyFont="1" applyFill="1" applyBorder="1"/>
    <xf numFmtId="0" fontId="5" fillId="46" borderId="0" xfId="0" applyFont="1" applyFill="1" applyBorder="1"/>
    <xf numFmtId="0" fontId="16" fillId="46" borderId="0" xfId="0" applyFont="1" applyFill="1" applyAlignment="1">
      <alignment vertical="center" wrapText="1"/>
    </xf>
    <xf numFmtId="0" fontId="15" fillId="46" borderId="0" xfId="0" applyFont="1" applyFill="1" applyAlignment="1">
      <alignment horizontal="left" vertical="center" wrapText="1"/>
    </xf>
    <xf numFmtId="0" fontId="16" fillId="46" borderId="0" xfId="0" applyFont="1" applyFill="1" applyAlignment="1">
      <alignment vertical="center"/>
    </xf>
    <xf numFmtId="0" fontId="3" fillId="46" borderId="0" xfId="0" applyFont="1" applyFill="1" applyAlignment="1">
      <alignment horizontal="center" vertical="center"/>
    </xf>
    <xf numFmtId="0" fontId="5" fillId="46" borderId="0" xfId="21" applyFont="1" applyFill="1">
      <alignment/>
      <protection/>
    </xf>
    <xf numFmtId="49" fontId="3" fillId="46" borderId="0" xfId="0" applyNumberFormat="1" applyFont="1" applyFill="1" applyAlignment="1">
      <alignment vertical="top" wrapText="1"/>
    </xf>
    <xf numFmtId="9" fontId="5" fillId="24" borderId="24" xfId="0" applyNumberFormat="1" applyFont="1" applyFill="1" applyBorder="1" applyAlignment="1">
      <alignment/>
    </xf>
    <xf numFmtId="0" fontId="7" fillId="0" borderId="0" xfId="0" applyFont="1"/>
    <xf numFmtId="2" fontId="18" fillId="0" borderId="0" xfId="0" applyNumberFormat="1" applyFont="1" applyAlignment="1">
      <alignment vertical="center" wrapText="1"/>
    </xf>
    <xf numFmtId="10" fontId="5" fillId="0" borderId="0" xfId="0" applyNumberFormat="1" applyFont="1"/>
    <xf numFmtId="167" fontId="5" fillId="0" borderId="0" xfId="0" applyNumberFormat="1" applyFont="1"/>
    <xf numFmtId="0" fontId="5" fillId="0" borderId="0" xfId="0" applyFont="1" applyAlignment="1">
      <alignment vertical="top" wrapText="1"/>
    </xf>
    <xf numFmtId="9" fontId="5" fillId="0" borderId="0" xfId="0" applyNumberFormat="1" applyFont="1" applyFill="1" applyBorder="1" applyAlignment="1">
      <alignment/>
    </xf>
    <xf numFmtId="0" fontId="5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5" fillId="48" borderId="0" xfId="21" applyFont="1" applyFill="1" applyAlignment="1">
      <alignment/>
      <protection/>
    </xf>
    <xf numFmtId="0" fontId="5" fillId="50" borderId="0" xfId="21" applyFont="1" applyFill="1" applyAlignment="1">
      <alignment/>
      <protection/>
    </xf>
    <xf numFmtId="167" fontId="5" fillId="0" borderId="0" xfId="21" applyNumberFormat="1" applyFont="1" applyAlignment="1">
      <alignment/>
      <protection/>
    </xf>
    <xf numFmtId="0" fontId="3" fillId="0" borderId="0" xfId="21" applyFont="1">
      <alignment/>
      <protection/>
    </xf>
    <xf numFmtId="3" fontId="5" fillId="0" borderId="24" xfId="21" applyNumberFormat="1" applyFont="1" applyFill="1" applyBorder="1" applyAlignment="1">
      <alignment/>
      <protection/>
    </xf>
    <xf numFmtId="0" fontId="5" fillId="18" borderId="24" xfId="21" applyNumberFormat="1" applyFont="1" applyFill="1" applyBorder="1" applyAlignment="1">
      <alignment/>
      <protection/>
    </xf>
    <xf numFmtId="10" fontId="5" fillId="24" borderId="24" xfId="21" applyNumberFormat="1" applyFont="1" applyFill="1" applyBorder="1" applyAlignment="1">
      <alignment/>
      <protection/>
    </xf>
    <xf numFmtId="167" fontId="5" fillId="0" borderId="24" xfId="21" applyNumberFormat="1" applyFont="1" applyFill="1" applyBorder="1" applyAlignment="1">
      <alignment/>
      <protection/>
    </xf>
    <xf numFmtId="167" fontId="5" fillId="24" borderId="24" xfId="21" applyNumberFormat="1" applyFont="1" applyFill="1" applyBorder="1" applyAlignment="1">
      <alignment/>
      <protection/>
    </xf>
    <xf numFmtId="167" fontId="5" fillId="46" borderId="24" xfId="21" applyNumberFormat="1" applyFont="1" applyFill="1" applyBorder="1" applyAlignment="1">
      <alignment/>
      <protection/>
    </xf>
    <xf numFmtId="0" fontId="5" fillId="46" borderId="26" xfId="21" applyNumberFormat="1" applyFont="1" applyFill="1" applyBorder="1" applyAlignment="1">
      <alignment wrapText="1"/>
      <protection/>
    </xf>
    <xf numFmtId="0" fontId="5" fillId="46" borderId="10" xfId="21" applyNumberFormat="1" applyFont="1" applyFill="1" applyBorder="1" applyAlignment="1">
      <alignment vertical="center" wrapText="1"/>
      <protection/>
    </xf>
    <xf numFmtId="0" fontId="5" fillId="46" borderId="3" xfId="21" applyNumberFormat="1" applyFont="1" applyFill="1" applyBorder="1" applyAlignment="1">
      <alignment vertical="center" wrapText="1"/>
      <protection/>
    </xf>
    <xf numFmtId="0" fontId="5" fillId="46" borderId="27" xfId="21" applyNumberFormat="1" applyFont="1" applyFill="1" applyBorder="1" applyAlignment="1">
      <alignment vertical="center" wrapText="1"/>
      <protection/>
    </xf>
    <xf numFmtId="0" fontId="5" fillId="0" borderId="6" xfId="21" applyFont="1" applyBorder="1" applyAlignment="1">
      <alignment vertical="center"/>
      <protection/>
    </xf>
    <xf numFmtId="0" fontId="5" fillId="46" borderId="28" xfId="21" applyNumberFormat="1" applyFont="1" applyFill="1" applyBorder="1" applyAlignment="1">
      <alignment/>
      <protection/>
    </xf>
    <xf numFmtId="167" fontId="5" fillId="46" borderId="0" xfId="22" applyNumberFormat="1" applyFont="1" applyFill="1" applyBorder="1"/>
    <xf numFmtId="10" fontId="5" fillId="46" borderId="29" xfId="22" applyNumberFormat="1" applyFont="1" applyFill="1" applyBorder="1"/>
    <xf numFmtId="167" fontId="5" fillId="46" borderId="30" xfId="22" applyNumberFormat="1" applyFont="1" applyFill="1" applyBorder="1"/>
    <xf numFmtId="0" fontId="3" fillId="46" borderId="0" xfId="21" applyFont="1" applyFill="1">
      <alignment/>
      <protection/>
    </xf>
    <xf numFmtId="0" fontId="20" fillId="0" borderId="0" xfId="21" applyFont="1">
      <alignment/>
      <protection/>
    </xf>
    <xf numFmtId="0" fontId="7" fillId="46" borderId="0" xfId="0" applyFont="1" applyFill="1"/>
    <xf numFmtId="0" fontId="7" fillId="46" borderId="19" xfId="0" applyFont="1" applyFill="1" applyBorder="1"/>
    <xf numFmtId="0" fontId="7" fillId="46" borderId="0" xfId="0" applyFont="1" applyFill="1" applyBorder="1"/>
    <xf numFmtId="0" fontId="12" fillId="46" borderId="0" xfId="0" applyFont="1" applyFill="1" applyBorder="1" applyAlignment="1">
      <alignment horizontal="left" vertical="center"/>
    </xf>
    <xf numFmtId="0" fontId="3" fillId="46" borderId="0" xfId="0" applyFont="1" applyFill="1" applyBorder="1" applyAlignment="1">
      <alignment horizontal="center" vertical="center"/>
    </xf>
    <xf numFmtId="9" fontId="5" fillId="0" borderId="0" xfId="21" applyNumberFormat="1" applyFont="1">
      <alignment/>
      <protection/>
    </xf>
    <xf numFmtId="0" fontId="13" fillId="0" borderId="0" xfId="0" applyFont="1"/>
    <xf numFmtId="0" fontId="19" fillId="46" borderId="0" xfId="0" applyFont="1" applyFill="1"/>
    <xf numFmtId="0" fontId="25" fillId="5" borderId="3" xfId="24" applyFont="1" applyFill="1" applyBorder="1" applyAlignment="1">
      <alignment vertical="center"/>
      <protection/>
    </xf>
    <xf numFmtId="0" fontId="26" fillId="5" borderId="31" xfId="24" applyFont="1" applyFill="1" applyBorder="1" applyAlignment="1" quotePrefix="1">
      <alignment horizontal="center" vertical="center"/>
      <protection/>
    </xf>
    <xf numFmtId="0" fontId="26" fillId="5" borderId="27" xfId="24" applyFont="1" applyFill="1" applyBorder="1" applyAlignment="1" quotePrefix="1">
      <alignment horizontal="center" vertical="center"/>
      <protection/>
    </xf>
    <xf numFmtId="0" fontId="22" fillId="0" borderId="0" xfId="25" applyFont="1">
      <alignment/>
      <protection/>
    </xf>
    <xf numFmtId="0" fontId="22" fillId="0" borderId="0" xfId="25" applyFont="1" applyFill="1">
      <alignment/>
      <protection/>
    </xf>
    <xf numFmtId="0" fontId="4" fillId="0" borderId="0" xfId="25" applyFont="1" applyFill="1">
      <alignment/>
      <protection/>
    </xf>
    <xf numFmtId="0" fontId="28" fillId="0" borderId="0" xfId="25" applyFont="1">
      <alignment/>
      <protection/>
    </xf>
    <xf numFmtId="0" fontId="25" fillId="51" borderId="3" xfId="24" applyFont="1" applyFill="1" applyBorder="1" applyAlignment="1">
      <alignment vertical="center"/>
      <protection/>
    </xf>
    <xf numFmtId="49" fontId="5" fillId="0" borderId="0" xfId="0" applyNumberFormat="1" applyFont="1" applyFill="1"/>
    <xf numFmtId="0" fontId="5" fillId="46" borderId="32" xfId="0" applyFont="1" applyFill="1" applyBorder="1"/>
    <xf numFmtId="0" fontId="5" fillId="46" borderId="33" xfId="0" applyFont="1" applyFill="1" applyBorder="1"/>
    <xf numFmtId="49" fontId="5" fillId="46" borderId="0" xfId="0" applyNumberFormat="1" applyFont="1" applyFill="1" applyBorder="1"/>
    <xf numFmtId="0" fontId="5" fillId="46" borderId="34" xfId="0" applyFont="1" applyFill="1" applyBorder="1"/>
    <xf numFmtId="0" fontId="5" fillId="46" borderId="35" xfId="0" applyFont="1" applyFill="1" applyBorder="1"/>
    <xf numFmtId="2" fontId="5" fillId="46" borderId="0" xfId="0" applyNumberFormat="1" applyFont="1" applyFill="1" applyBorder="1"/>
    <xf numFmtId="2" fontId="5" fillId="46" borderId="0" xfId="0" applyNumberFormat="1" applyFont="1" applyFill="1" applyBorder="1" applyAlignment="1">
      <alignment horizontal="left"/>
    </xf>
    <xf numFmtId="2" fontId="5" fillId="46" borderId="0" xfId="0" applyNumberFormat="1" applyFont="1" applyFill="1" applyBorder="1" applyAlignment="1">
      <alignment horizontal="right"/>
    </xf>
    <xf numFmtId="0" fontId="23" fillId="46" borderId="0" xfId="0" applyFont="1" applyFill="1" applyBorder="1"/>
    <xf numFmtId="0" fontId="22" fillId="46" borderId="0" xfId="25" applyFont="1" applyFill="1">
      <alignment/>
      <protection/>
    </xf>
    <xf numFmtId="0" fontId="22" fillId="46" borderId="0" xfId="25" applyFont="1" applyFill="1" applyAlignment="1">
      <alignment horizontal="left"/>
      <protection/>
    </xf>
    <xf numFmtId="0" fontId="23" fillId="46" borderId="0" xfId="25" applyFont="1" applyFill="1" applyAlignment="1">
      <alignment horizontal="left"/>
      <protection/>
    </xf>
    <xf numFmtId="0" fontId="22" fillId="46" borderId="0" xfId="25" applyFont="1" applyFill="1" applyBorder="1" applyAlignment="1">
      <alignment horizontal="left"/>
      <protection/>
    </xf>
    <xf numFmtId="0" fontId="5" fillId="46" borderId="0" xfId="21" applyNumberFormat="1" applyFont="1" applyFill="1" applyBorder="1" applyAlignment="1">
      <alignment/>
      <protection/>
    </xf>
    <xf numFmtId="0" fontId="5" fillId="46" borderId="0" xfId="21" applyFont="1" applyFill="1" applyAlignment="1">
      <alignment/>
      <protection/>
    </xf>
    <xf numFmtId="0" fontId="17" fillId="0" borderId="0" xfId="21" applyFont="1">
      <alignment/>
      <protection/>
    </xf>
    <xf numFmtId="0" fontId="5" fillId="0" borderId="0" xfId="0" applyFont="1" applyFill="1" applyAlignment="1">
      <alignment/>
    </xf>
    <xf numFmtId="0" fontId="5" fillId="46" borderId="0" xfId="0" applyNumberFormat="1" applyFont="1" applyFill="1" applyBorder="1" applyAlignment="1">
      <alignment/>
    </xf>
    <xf numFmtId="9" fontId="5" fillId="46" borderId="0" xfId="0" applyNumberFormat="1" applyFont="1" applyFill="1" applyBorder="1" applyAlignment="1">
      <alignment/>
    </xf>
    <xf numFmtId="9" fontId="5" fillId="46" borderId="0" xfId="0" applyNumberFormat="1" applyFont="1" applyFill="1" applyBorder="1"/>
    <xf numFmtId="0" fontId="22" fillId="46" borderId="0" xfId="25" applyFont="1" applyFill="1" applyBorder="1">
      <alignment/>
      <protection/>
    </xf>
    <xf numFmtId="0" fontId="5" fillId="46" borderId="0" xfId="0" applyFont="1" applyFill="1" applyBorder="1" applyAlignment="1">
      <alignment vertical="center" wrapText="1"/>
    </xf>
    <xf numFmtId="0" fontId="5" fillId="18" borderId="36" xfId="0" applyFont="1" applyFill="1" applyBorder="1"/>
    <xf numFmtId="0" fontId="5" fillId="18" borderId="25" xfId="0" applyFont="1" applyFill="1" applyBorder="1"/>
    <xf numFmtId="0" fontId="23" fillId="18" borderId="25" xfId="0" applyFont="1" applyFill="1" applyBorder="1"/>
    <xf numFmtId="0" fontId="5" fillId="18" borderId="37" xfId="0" applyFont="1" applyFill="1" applyBorder="1"/>
    <xf numFmtId="1" fontId="5" fillId="0" borderId="0" xfId="0" applyNumberFormat="1" applyFont="1" applyFill="1" applyBorder="1" applyAlignment="1">
      <alignment/>
    </xf>
    <xf numFmtId="9" fontId="5" fillId="46" borderId="0" xfId="15" applyFont="1" applyFill="1" applyBorder="1"/>
    <xf numFmtId="9" fontId="5" fillId="46" borderId="0" xfId="15" applyFont="1" applyFill="1" applyBorder="1" applyAlignment="1">
      <alignment/>
    </xf>
    <xf numFmtId="9" fontId="5" fillId="46" borderId="0" xfId="15" applyFont="1" applyFill="1"/>
    <xf numFmtId="9" fontId="5" fillId="0" borderId="0" xfId="15" applyFont="1"/>
    <xf numFmtId="166" fontId="5" fillId="0" borderId="0" xfId="0" applyNumberFormat="1" applyFont="1" applyFill="1" applyBorder="1" applyAlignment="1">
      <alignment/>
    </xf>
    <xf numFmtId="0" fontId="3" fillId="46" borderId="25" xfId="0" applyFont="1" applyFill="1" applyBorder="1" applyAlignment="1">
      <alignment horizontal="center" vertical="center"/>
    </xf>
    <xf numFmtId="49" fontId="3" fillId="46" borderId="0" xfId="0" applyNumberFormat="1" applyFont="1" applyFill="1" applyAlignment="1">
      <alignment horizontal="left" vertical="top" wrapText="1"/>
    </xf>
    <xf numFmtId="0" fontId="5" fillId="46" borderId="0" xfId="0" applyFont="1" applyFill="1" applyBorder="1" applyAlignment="1">
      <alignment horizontal="center"/>
    </xf>
    <xf numFmtId="0" fontId="5" fillId="46" borderId="0" xfId="0" applyFont="1" applyFill="1" applyBorder="1" applyAlignment="1">
      <alignment horizontal="left"/>
    </xf>
    <xf numFmtId="0" fontId="5" fillId="46" borderId="38" xfId="21" applyNumberFormat="1" applyFont="1" applyFill="1" applyBorder="1" applyAlignment="1">
      <alignment/>
      <protection/>
    </xf>
    <xf numFmtId="10" fontId="5" fillId="46" borderId="39" xfId="22" applyNumberFormat="1" applyFont="1" applyFill="1" applyBorder="1"/>
    <xf numFmtId="167" fontId="5" fillId="46" borderId="7" xfId="22" applyNumberFormat="1" applyFont="1" applyFill="1" applyBorder="1"/>
    <xf numFmtId="167" fontId="5" fillId="46" borderId="40" xfId="22" applyNumberFormat="1" applyFont="1" applyFill="1" applyBorder="1"/>
    <xf numFmtId="173" fontId="5" fillId="0" borderId="24" xfId="18" applyNumberFormat="1" applyFont="1" applyFill="1" applyBorder="1" applyAlignment="1">
      <alignment/>
    </xf>
    <xf numFmtId="2" fontId="22" fillId="0" borderId="3" xfId="26" applyNumberFormat="1" applyFont="1" applyFill="1" applyBorder="1" applyAlignment="1">
      <alignment horizontal="right"/>
    </xf>
    <xf numFmtId="49" fontId="3" fillId="46" borderId="0" xfId="0" applyNumberFormat="1" applyFont="1" applyFill="1" applyAlignment="1">
      <alignment horizontal="left" vertical="top" wrapText="1"/>
    </xf>
    <xf numFmtId="0" fontId="5" fillId="0" borderId="0" xfId="945" applyNumberFormat="1" applyFont="1" applyFill="1" applyBorder="1" applyAlignment="1">
      <alignment/>
    </xf>
    <xf numFmtId="0" fontId="5" fillId="0" borderId="0" xfId="945" applyFont="1"/>
    <xf numFmtId="0" fontId="5" fillId="0" borderId="0" xfId="945" applyNumberFormat="1" applyFont="1" applyFill="1" applyBorder="1" applyAlignment="1">
      <alignment horizontal="right"/>
    </xf>
    <xf numFmtId="0" fontId="5" fillId="30" borderId="24" xfId="945" applyNumberFormat="1" applyFont="1" applyFill="1" applyBorder="1" applyAlignment="1">
      <alignment/>
    </xf>
    <xf numFmtId="0" fontId="5" fillId="30" borderId="41" xfId="945" applyNumberFormat="1" applyFont="1" applyFill="1" applyBorder="1" applyAlignment="1">
      <alignment/>
    </xf>
    <xf numFmtId="0" fontId="5" fillId="30" borderId="42" xfId="945" applyNumberFormat="1" applyFont="1" applyFill="1" applyBorder="1" applyAlignment="1">
      <alignment/>
    </xf>
    <xf numFmtId="175" fontId="5" fillId="52" borderId="3" xfId="946" applyNumberFormat="1" applyFont="1" applyFill="1" applyBorder="1" applyAlignment="1">
      <alignment horizontal="right" vertical="center" shrinkToFit="1"/>
      <protection/>
    </xf>
    <xf numFmtId="166" fontId="5" fillId="0" borderId="3" xfId="945" applyNumberFormat="1" applyFont="1" applyFill="1" applyBorder="1" applyAlignment="1">
      <alignment/>
    </xf>
    <xf numFmtId="0" fontId="5" fillId="0" borderId="43" xfId="945" applyNumberFormat="1" applyFont="1" applyFill="1" applyBorder="1" applyAlignment="1">
      <alignment/>
    </xf>
    <xf numFmtId="166" fontId="5" fillId="0" borderId="24" xfId="945" applyNumberFormat="1" applyFont="1" applyFill="1" applyBorder="1" applyAlignment="1">
      <alignment/>
    </xf>
    <xf numFmtId="0" fontId="5" fillId="0" borderId="24" xfId="945" applyNumberFormat="1" applyFont="1" applyFill="1" applyBorder="1" applyAlignment="1">
      <alignment/>
    </xf>
    <xf numFmtId="169" fontId="5" fillId="0" borderId="24" xfId="945" applyNumberFormat="1" applyFont="1" applyFill="1" applyBorder="1" applyAlignment="1">
      <alignment/>
    </xf>
    <xf numFmtId="176" fontId="5" fillId="0" borderId="3" xfId="945" applyNumberFormat="1" applyFont="1" applyFill="1" applyBorder="1" applyAlignment="1">
      <alignment/>
    </xf>
    <xf numFmtId="176" fontId="5" fillId="0" borderId="24" xfId="945" applyNumberFormat="1" applyFont="1" applyFill="1" applyBorder="1" applyAlignment="1">
      <alignment/>
    </xf>
    <xf numFmtId="176" fontId="5" fillId="0" borderId="0" xfId="945" applyNumberFormat="1" applyFont="1"/>
    <xf numFmtId="0" fontId="3" fillId="0" borderId="0" xfId="945" applyNumberFormat="1" applyFont="1" applyFill="1" applyBorder="1" applyAlignment="1">
      <alignment/>
    </xf>
    <xf numFmtId="0" fontId="26" fillId="9" borderId="44" xfId="24" applyFont="1" applyFill="1" applyBorder="1" applyAlignment="1">
      <alignment horizontal="center" vertical="center"/>
      <protection/>
    </xf>
    <xf numFmtId="0" fontId="26" fillId="9" borderId="45" xfId="24" applyFont="1" applyFill="1" applyBorder="1" applyAlignment="1">
      <alignment horizontal="center" vertical="center"/>
      <protection/>
    </xf>
    <xf numFmtId="0" fontId="26" fillId="9" borderId="46" xfId="24" applyFont="1" applyFill="1" applyBorder="1" applyAlignment="1">
      <alignment horizontal="center" vertical="center"/>
      <protection/>
    </xf>
    <xf numFmtId="0" fontId="26" fillId="9" borderId="0" xfId="24" applyFont="1" applyFill="1" applyBorder="1" applyAlignment="1">
      <alignment horizontal="center" vertical="center"/>
      <protection/>
    </xf>
    <xf numFmtId="0" fontId="25" fillId="10" borderId="44" xfId="24" applyFont="1" applyFill="1" applyBorder="1" applyAlignment="1">
      <alignment horizontal="left" vertical="center"/>
      <protection/>
    </xf>
    <xf numFmtId="170" fontId="22" fillId="10" borderId="44" xfId="25" applyNumberFormat="1" applyFont="1" applyFill="1" applyBorder="1" applyAlignment="1">
      <alignment horizontal="center" vertical="center"/>
      <protection/>
    </xf>
    <xf numFmtId="0" fontId="25" fillId="46" borderId="45" xfId="24" applyFont="1" applyFill="1" applyBorder="1" applyAlignment="1">
      <alignment horizontal="left" vertical="center"/>
      <protection/>
    </xf>
    <xf numFmtId="170" fontId="22" fillId="46" borderId="45" xfId="26" applyNumberFormat="1" applyFont="1" applyFill="1" applyBorder="1" applyAlignment="1">
      <alignment horizontal="center" vertical="center"/>
    </xf>
    <xf numFmtId="0" fontId="25" fillId="46" borderId="47" xfId="24" applyFont="1" applyFill="1" applyBorder="1" applyAlignment="1">
      <alignment horizontal="left" vertical="center"/>
      <protection/>
    </xf>
    <xf numFmtId="170" fontId="22" fillId="46" borderId="47" xfId="26" applyNumberFormat="1" applyFont="1" applyFill="1" applyBorder="1" applyAlignment="1">
      <alignment horizontal="center" vertical="center"/>
    </xf>
    <xf numFmtId="170" fontId="22" fillId="46" borderId="48" xfId="26" applyNumberFormat="1" applyFont="1" applyFill="1" applyBorder="1" applyAlignment="1">
      <alignment horizontal="center" vertical="center"/>
    </xf>
    <xf numFmtId="0" fontId="25" fillId="46" borderId="48" xfId="24" applyFont="1" applyFill="1" applyBorder="1" applyAlignment="1">
      <alignment horizontal="left" vertical="center"/>
      <protection/>
    </xf>
    <xf numFmtId="0" fontId="25" fillId="46" borderId="49" xfId="24" applyFont="1" applyFill="1" applyBorder="1" applyAlignment="1">
      <alignment horizontal="left" vertical="center"/>
      <protection/>
    </xf>
    <xf numFmtId="170" fontId="22" fillId="46" borderId="49" xfId="26" applyNumberFormat="1" applyFont="1" applyFill="1" applyBorder="1" applyAlignment="1">
      <alignment horizontal="center" vertical="center"/>
    </xf>
    <xf numFmtId="170" fontId="22" fillId="10" borderId="50" xfId="25" applyNumberFormat="1" applyFont="1" applyFill="1" applyBorder="1" applyAlignment="1">
      <alignment horizontal="center"/>
      <protection/>
    </xf>
    <xf numFmtId="170" fontId="22" fillId="46" borderId="46" xfId="26" applyNumberFormat="1" applyFont="1" applyFill="1" applyBorder="1" applyAlignment="1">
      <alignment horizontal="center"/>
    </xf>
    <xf numFmtId="170" fontId="22" fillId="46" borderId="51" xfId="26" applyNumberFormat="1" applyFont="1" applyFill="1" applyBorder="1" applyAlignment="1">
      <alignment horizontal="center"/>
    </xf>
    <xf numFmtId="170" fontId="22" fillId="46" borderId="52" xfId="26" applyNumberFormat="1" applyFont="1" applyFill="1" applyBorder="1" applyAlignment="1">
      <alignment horizontal="center"/>
    </xf>
    <xf numFmtId="170" fontId="22" fillId="46" borderId="53" xfId="26" applyNumberFormat="1" applyFont="1" applyFill="1" applyBorder="1" applyAlignment="1">
      <alignment horizontal="center"/>
    </xf>
    <xf numFmtId="0" fontId="3" fillId="46" borderId="36" xfId="0" applyFont="1" applyFill="1" applyBorder="1" applyAlignment="1">
      <alignment horizontal="center" vertical="center"/>
    </xf>
    <xf numFmtId="0" fontId="3" fillId="46" borderId="25" xfId="0" applyFont="1" applyFill="1" applyBorder="1" applyAlignment="1">
      <alignment horizontal="center" vertical="center"/>
    </xf>
    <xf numFmtId="0" fontId="3" fillId="46" borderId="34" xfId="0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center" vertical="center"/>
    </xf>
    <xf numFmtId="49" fontId="3" fillId="46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21" applyFont="1" applyAlignment="1">
      <alignment horizontal="left" vertical="center" wrapText="1"/>
      <protection/>
    </xf>
    <xf numFmtId="0" fontId="13" fillId="0" borderId="0" xfId="21" applyFont="1" applyAlignment="1">
      <alignment horizontal="left" vertical="center" wrapText="1"/>
      <protection/>
    </xf>
    <xf numFmtId="0" fontId="5" fillId="0" borderId="0" xfId="21" applyFont="1" applyAlignment="1">
      <alignment horizontal="left" vertical="top" wrapText="1"/>
      <protection/>
    </xf>
    <xf numFmtId="0" fontId="5" fillId="46" borderId="54" xfId="21" applyNumberFormat="1" applyFont="1" applyFill="1" applyBorder="1" applyAlignment="1">
      <alignment horizontal="center" wrapText="1"/>
      <protection/>
    </xf>
    <xf numFmtId="0" fontId="5" fillId="46" borderId="55" xfId="21" applyNumberFormat="1" applyFont="1" applyFill="1" applyBorder="1" applyAlignment="1">
      <alignment horizontal="center" wrapText="1"/>
      <protection/>
    </xf>
    <xf numFmtId="0" fontId="5" fillId="46" borderId="56" xfId="21" applyNumberFormat="1" applyFont="1" applyFill="1" applyBorder="1" applyAlignment="1">
      <alignment horizontal="center" wrapText="1"/>
      <protection/>
    </xf>
    <xf numFmtId="0" fontId="5" fillId="46" borderId="0" xfId="0" applyFont="1" applyFill="1" applyBorder="1" applyAlignment="1">
      <alignment horizontal="center"/>
    </xf>
    <xf numFmtId="0" fontId="5" fillId="46" borderId="0" xfId="0" applyFont="1" applyFill="1" applyBorder="1" applyAlignment="1">
      <alignment horizontal="left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7" fillId="46" borderId="0" xfId="25" applyFont="1" applyFill="1" applyBorder="1" applyAlignment="1">
      <alignment horizontal="left"/>
      <protection/>
    </xf>
    <xf numFmtId="0" fontId="5" fillId="0" borderId="3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26" fillId="9" borderId="52" xfId="24" applyFont="1" applyFill="1" applyBorder="1" applyAlignment="1">
      <alignment horizontal="center" vertical="center"/>
      <protection/>
    </xf>
    <xf numFmtId="0" fontId="26" fillId="9" borderId="48" xfId="24" applyFont="1" applyFill="1" applyBorder="1" applyAlignment="1">
      <alignment horizontal="center" vertical="center"/>
      <protection/>
    </xf>
  </cellXfs>
  <cellStyles count="9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Percent 2" xfId="22"/>
    <cellStyle name="Comma 2 2" xfId="23"/>
    <cellStyle name="Обычный_CRF2002 (1)" xfId="24"/>
    <cellStyle name="Normal 3" xfId="25"/>
    <cellStyle name="Comma 2" xfId="26"/>
    <cellStyle name="Normal 13" xfId="27"/>
    <cellStyle name="Eingabe" xfId="28"/>
    <cellStyle name="Headline" xfId="29"/>
    <cellStyle name="Constants" xfId="30"/>
    <cellStyle name="Normal 2 5" xfId="31"/>
    <cellStyle name="Normal GHG Textfiels Bold" xfId="32"/>
    <cellStyle name="AggBoldCells" xfId="33"/>
    <cellStyle name="AggCels_T(2)" xfId="34"/>
    <cellStyle name="2x indented GHG Textfiels" xfId="35"/>
    <cellStyle name="AggCels" xfId="36"/>
    <cellStyle name="InputCells" xfId="37"/>
    <cellStyle name="Normal GHG-Shade" xfId="38"/>
    <cellStyle name="5x indented GHG Textfiels" xfId="39"/>
    <cellStyle name="Normal GHG whole table" xfId="40"/>
    <cellStyle name="DocBox_EmptyRow" xfId="41"/>
    <cellStyle name="AggOrange9" xfId="42"/>
    <cellStyle name="AggOrange" xfId="43"/>
    <cellStyle name="CustomizationCells" xfId="44"/>
    <cellStyle name="AggOrangeRBorder" xfId="45"/>
    <cellStyle name="InputCells12" xfId="46"/>
    <cellStyle name="Empty_B_border" xfId="47"/>
    <cellStyle name="AggGreen12" xfId="48"/>
    <cellStyle name="Shade" xfId="49"/>
    <cellStyle name="AggGreen" xfId="50"/>
    <cellStyle name="AggGreen_Bbdr" xfId="51"/>
    <cellStyle name="InputCells12_BBorder" xfId="52"/>
    <cellStyle name="Normál_Munka1" xfId="53"/>
    <cellStyle name="AggOrangeLB_2x" xfId="54"/>
    <cellStyle name="AggOrange_B_border" xfId="55"/>
    <cellStyle name="AggOrangeLBorder" xfId="56"/>
    <cellStyle name="AggOrangeRBorder_CRFReport-template" xfId="57"/>
    <cellStyle name="Обычный_2++" xfId="58"/>
    <cellStyle name="AggblueCels_1x" xfId="59"/>
    <cellStyle name="AggblueCels" xfId="60"/>
    <cellStyle name="Normal 7" xfId="61"/>
    <cellStyle name="KP_thin_border_dark_grey" xfId="62"/>
    <cellStyle name="Normal 3 5" xfId="63"/>
    <cellStyle name="Normal GHG Numbers (0.00) 3" xfId="64"/>
    <cellStyle name="???????????" xfId="65"/>
    <cellStyle name="???????_2++" xfId="66"/>
    <cellStyle name="Normal 2 4" xfId="67"/>
    <cellStyle name="Normal 3 2 2" xfId="68"/>
    <cellStyle name="Standard 2" xfId="69"/>
    <cellStyle name="Hyperlink 2" xfId="70"/>
    <cellStyle name="Shade 4 2" xfId="71"/>
    <cellStyle name="AggOrangeRBorder 3 2" xfId="72"/>
    <cellStyle name="Ausgabe" xfId="73"/>
    <cellStyle name="Berechnung" xfId="74"/>
    <cellStyle name="Warnender Text" xfId="75"/>
    <cellStyle name="Erklärender Text" xfId="76"/>
    <cellStyle name="Ergebnis" xfId="77"/>
    <cellStyle name="20 % - Akzent1" xfId="78"/>
    <cellStyle name="40 % - Akzent1" xfId="79"/>
    <cellStyle name="60 % - Akzent1" xfId="80"/>
    <cellStyle name="20 % - Akzent2" xfId="81"/>
    <cellStyle name="40 % - Akzent2" xfId="82"/>
    <cellStyle name="60 % - Akzent2" xfId="83"/>
    <cellStyle name="20 % - Akzent3" xfId="84"/>
    <cellStyle name="40 % - Akzent3" xfId="85"/>
    <cellStyle name="60 % - Akzent3" xfId="86"/>
    <cellStyle name="20 % - Akzent4" xfId="87"/>
    <cellStyle name="40 % - Akzent4" xfId="88"/>
    <cellStyle name="60 % - Akzent4" xfId="89"/>
    <cellStyle name="20 % - Akzent5" xfId="90"/>
    <cellStyle name="40 % - Akzent5" xfId="91"/>
    <cellStyle name="60 % - Akzent5" xfId="92"/>
    <cellStyle name="20 % - Akzent6" xfId="93"/>
    <cellStyle name="40 % - Akzent6" xfId="94"/>
    <cellStyle name="60 % - Akzent6" xfId="95"/>
    <cellStyle name="Normal GHG whole table 4" xfId="96"/>
    <cellStyle name="AggOrange9 5" xfId="97"/>
    <cellStyle name="AggOrange 5" xfId="98"/>
    <cellStyle name="CustomizationCells 4" xfId="99"/>
    <cellStyle name="AggOrangeRBorder 5" xfId="100"/>
    <cellStyle name="InputCells12 5" xfId="101"/>
    <cellStyle name="AggGreen12 5" xfId="102"/>
    <cellStyle name="Shade 5" xfId="103"/>
    <cellStyle name="AggGreen 5" xfId="104"/>
    <cellStyle name="AggOrangeLBorder 5" xfId="105"/>
    <cellStyle name="RowLevel_1 2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2x indented GHG Textfiels 2" xfId="113"/>
    <cellStyle name="2x indented GHG Textfiels 2 2" xfId="114"/>
    <cellStyle name="2x indented GHG Textfiels 3" xfId="115"/>
    <cellStyle name="40% - Accent1 2" xfId="116"/>
    <cellStyle name="40% - Accent2 2" xfId="117"/>
    <cellStyle name="40% - Accent3 2" xfId="118"/>
    <cellStyle name="40% - Accent4 2" xfId="119"/>
    <cellStyle name="40% - Accent5 2" xfId="120"/>
    <cellStyle name="40% - Accent6 2" xfId="121"/>
    <cellStyle name="5x indented GHG Textfiels 2" xfId="122"/>
    <cellStyle name="5x indented GHG Textfiels 2 2" xfId="123"/>
    <cellStyle name="5x indented GHG Textfiels 3" xfId="124"/>
    <cellStyle name="60% - Accent1 2" xfId="125"/>
    <cellStyle name="60% - Accent2 2" xfId="126"/>
    <cellStyle name="60% - Accent3 2" xfId="127"/>
    <cellStyle name="60% - Accent4 2" xfId="128"/>
    <cellStyle name="60% - Accent5 2" xfId="129"/>
    <cellStyle name="60% - Accent6 2" xfId="130"/>
    <cellStyle name="Accent1 2" xfId="131"/>
    <cellStyle name="Accent2 2" xfId="132"/>
    <cellStyle name="Accent3 2" xfId="133"/>
    <cellStyle name="Accent4 2" xfId="134"/>
    <cellStyle name="Accent5 2" xfId="135"/>
    <cellStyle name="Accent6 2" xfId="136"/>
    <cellStyle name="AggblueBoldCels" xfId="137"/>
    <cellStyle name="AggblueBoldCels 2" xfId="138"/>
    <cellStyle name="AggblueCels 2" xfId="139"/>
    <cellStyle name="AggBoldCells 2" xfId="140"/>
    <cellStyle name="AggCels 2" xfId="141"/>
    <cellStyle name="AggGreen 2" xfId="142"/>
    <cellStyle name="AggGreen12 2" xfId="143"/>
    <cellStyle name="AggOrange 2" xfId="144"/>
    <cellStyle name="AggOrange9 2" xfId="145"/>
    <cellStyle name="AggOrangeLBorder 2" xfId="146"/>
    <cellStyle name="AggOrangeRBorder 2" xfId="147"/>
    <cellStyle name="Akzent1" xfId="148"/>
    <cellStyle name="Akzent2" xfId="149"/>
    <cellStyle name="Akzent3" xfId="150"/>
    <cellStyle name="Akzent4" xfId="151"/>
    <cellStyle name="Akzent5" xfId="152"/>
    <cellStyle name="Akzent6" xfId="153"/>
    <cellStyle name="Bad 2" xfId="154"/>
    <cellStyle name="Bold GHG Numbers (0.00)" xfId="155"/>
    <cellStyle name="Calculation 2" xfId="156"/>
    <cellStyle name="Check Cell 2" xfId="157"/>
    <cellStyle name="Comma 2 3" xfId="158"/>
    <cellStyle name="Comma 2 2 3" xfId="159"/>
    <cellStyle name="Comma 3" xfId="160"/>
    <cellStyle name="CustomCellsOrange" xfId="161"/>
    <cellStyle name="CustomizationGreenCells" xfId="162"/>
    <cellStyle name="Explanatory Text 2" xfId="163"/>
    <cellStyle name="Good 2" xfId="164"/>
    <cellStyle name="Gut" xfId="165"/>
    <cellStyle name="Heading 1 2" xfId="166"/>
    <cellStyle name="Heading 2 2" xfId="167"/>
    <cellStyle name="Heading 3 2" xfId="168"/>
    <cellStyle name="Heading 4 2" xfId="169"/>
    <cellStyle name="Input 2" xfId="170"/>
    <cellStyle name="InputCells 2" xfId="171"/>
    <cellStyle name="InputCells_Bborder_1" xfId="172"/>
    <cellStyle name="InputCells12 2" xfId="173"/>
    <cellStyle name="IntCells" xfId="174"/>
    <cellStyle name="Linked Cell 2" xfId="175"/>
    <cellStyle name="Neutral 2" xfId="176"/>
    <cellStyle name="Normaali 2" xfId="177"/>
    <cellStyle name="Normaali 2 2" xfId="178"/>
    <cellStyle name="Normal 2 2" xfId="179"/>
    <cellStyle name="Normal 2 2 2" xfId="180"/>
    <cellStyle name="Normal 2 3" xfId="181"/>
    <cellStyle name="Normal 3 2" xfId="182"/>
    <cellStyle name="Normal 4" xfId="183"/>
    <cellStyle name="Normal 4 2" xfId="184"/>
    <cellStyle name="Normal 4 2 2" xfId="185"/>
    <cellStyle name="Normal 5" xfId="186"/>
    <cellStyle name="Normal 6" xfId="187"/>
    <cellStyle name="Normal GHG Numbers (0.00)" xfId="188"/>
    <cellStyle name="Normal GHG Numbers (0.00) 2" xfId="189"/>
    <cellStyle name="Normal GHG Numbers (0.00) 3 4" xfId="190"/>
    <cellStyle name="Normal GHG Textfiels Bold 2" xfId="191"/>
    <cellStyle name="Normal GHG Textfiels Bold 3" xfId="192"/>
    <cellStyle name="Normal GHG-Shade 2" xfId="193"/>
    <cellStyle name="Normal GHG-Shade 2 2" xfId="194"/>
    <cellStyle name="Normal GHG-Shade 2 3" xfId="195"/>
    <cellStyle name="Normal GHG-Shade 3" xfId="196"/>
    <cellStyle name="Normal GHG-Shade 3 2" xfId="197"/>
    <cellStyle name="Normal GHG-Shade 4" xfId="198"/>
    <cellStyle name="Note 2" xfId="199"/>
    <cellStyle name="Notiz" xfId="200"/>
    <cellStyle name="Output 2" xfId="201"/>
    <cellStyle name="Pattern" xfId="202"/>
    <cellStyle name="Percent 2 3" xfId="203"/>
    <cellStyle name="Schlecht" xfId="204"/>
    <cellStyle name="Shade 2" xfId="205"/>
    <cellStyle name="Shade_B_border2" xfId="206"/>
    <cellStyle name="Title 2" xfId="207"/>
    <cellStyle name="Total 2" xfId="208"/>
    <cellStyle name="Überschrift" xfId="209"/>
    <cellStyle name="Überschrift 1" xfId="210"/>
    <cellStyle name="Überschrift 2" xfId="211"/>
    <cellStyle name="Überschrift 3" xfId="212"/>
    <cellStyle name="Überschrift 4" xfId="213"/>
    <cellStyle name="Verknüpfte Zelle" xfId="214"/>
    <cellStyle name="Warning Text 2" xfId="215"/>
    <cellStyle name="Zelle überprüfen" xfId="216"/>
    <cellStyle name="Гиперссылка" xfId="217"/>
    <cellStyle name="Гиперссылка 2" xfId="218"/>
    <cellStyle name="5x indented GHG Textfiels_Table 4(II)" xfId="219"/>
    <cellStyle name="AggBoldCells 3" xfId="220"/>
    <cellStyle name="AggCels 3" xfId="221"/>
    <cellStyle name="InputCells 3" xfId="222"/>
    <cellStyle name="Normal 3 3" xfId="223"/>
    <cellStyle name="Normal 4 3" xfId="224"/>
    <cellStyle name="Normal GHG-Shade 2 4" xfId="225"/>
    <cellStyle name="Гиперссылка 3" xfId="226"/>
    <cellStyle name="20% - Accent1 3" xfId="227"/>
    <cellStyle name="20% - Accent2 3" xfId="228"/>
    <cellStyle name="20% - Accent3 3" xfId="229"/>
    <cellStyle name="20% - Accent4 3" xfId="230"/>
    <cellStyle name="20% - Accent5 3" xfId="231"/>
    <cellStyle name="20% - Accent6 3" xfId="232"/>
    <cellStyle name="40% - Accent1 3" xfId="233"/>
    <cellStyle name="40% - Accent2 3" xfId="234"/>
    <cellStyle name="40% - Accent3 3" xfId="235"/>
    <cellStyle name="40% - Accent4 3" xfId="236"/>
    <cellStyle name="40% - Accent5 3" xfId="237"/>
    <cellStyle name="40% - Accent6 3" xfId="238"/>
    <cellStyle name="60% - Accent1 3" xfId="239"/>
    <cellStyle name="60% - Accent2 3" xfId="240"/>
    <cellStyle name="60% - Accent3 3" xfId="241"/>
    <cellStyle name="60% - Accent4 3" xfId="242"/>
    <cellStyle name="60% - Accent5 3" xfId="243"/>
    <cellStyle name="60% - Accent6 3" xfId="244"/>
    <cellStyle name="Accent1 3" xfId="245"/>
    <cellStyle name="Accent2 3" xfId="246"/>
    <cellStyle name="Accent3 3" xfId="247"/>
    <cellStyle name="Accent4 3" xfId="248"/>
    <cellStyle name="Accent5 3" xfId="249"/>
    <cellStyle name="Accent6 3" xfId="250"/>
    <cellStyle name="Bad 3" xfId="251"/>
    <cellStyle name="Calculation 3" xfId="252"/>
    <cellStyle name="Check Cell 3" xfId="253"/>
    <cellStyle name="Explanatory Text 3" xfId="254"/>
    <cellStyle name="Good 3" xfId="255"/>
    <cellStyle name="Heading 1 3" xfId="256"/>
    <cellStyle name="Heading 2 3" xfId="257"/>
    <cellStyle name="Heading 3 3" xfId="258"/>
    <cellStyle name="Heading 4 3" xfId="259"/>
    <cellStyle name="Input 3" xfId="260"/>
    <cellStyle name="Linked Cell 3" xfId="261"/>
    <cellStyle name="Neutral 3" xfId="262"/>
    <cellStyle name="Normal 8" xfId="263"/>
    <cellStyle name="Note 3" xfId="264"/>
    <cellStyle name="Output 3" xfId="265"/>
    <cellStyle name="Title 3" xfId="266"/>
    <cellStyle name="Total 3" xfId="267"/>
    <cellStyle name="Warning Text 3" xfId="268"/>
    <cellStyle name="ContentsHyperlink" xfId="269"/>
    <cellStyle name="20 % - Akzent1 3" xfId="270"/>
    <cellStyle name="20 % - Akzent2 3" xfId="271"/>
    <cellStyle name="20 % - Akzent3 3" xfId="272"/>
    <cellStyle name="20 % - Akzent4 3" xfId="273"/>
    <cellStyle name="20 % - Akzent5 3" xfId="274"/>
    <cellStyle name="20 % - Akzent6 3" xfId="275"/>
    <cellStyle name="40 % - Akzent1 3" xfId="276"/>
    <cellStyle name="40 % - Akzent2 3" xfId="277"/>
    <cellStyle name="40 % - Akzent3 3" xfId="278"/>
    <cellStyle name="40 % - Akzent4 3" xfId="279"/>
    <cellStyle name="40 % - Akzent5 3" xfId="280"/>
    <cellStyle name="40 % - Akzent6 3" xfId="281"/>
    <cellStyle name="60 % - Akzent1 3" xfId="282"/>
    <cellStyle name="60 % - Akzent2 3" xfId="283"/>
    <cellStyle name="60 % - Akzent3 3" xfId="284"/>
    <cellStyle name="60 % - Akzent4 3" xfId="285"/>
    <cellStyle name="60 % - Akzent5 3" xfId="286"/>
    <cellStyle name="60 % - Akzent6 3" xfId="287"/>
    <cellStyle name="AggGreen 4" xfId="288"/>
    <cellStyle name="AggGreen 2 3" xfId="289"/>
    <cellStyle name="AggGreen12 4" xfId="290"/>
    <cellStyle name="AggGreen12 2 3" xfId="291"/>
    <cellStyle name="AggOrange 4" xfId="292"/>
    <cellStyle name="AggOrange 2 3" xfId="293"/>
    <cellStyle name="AggOrange9 4" xfId="294"/>
    <cellStyle name="AggOrange9 2 3" xfId="295"/>
    <cellStyle name="AggOrangeLBorder 4" xfId="296"/>
    <cellStyle name="AggOrangeLBorder 2 3" xfId="297"/>
    <cellStyle name="AggOrangeRBorder 4" xfId="298"/>
    <cellStyle name="AggOrangeRBorder 2 3" xfId="299"/>
    <cellStyle name="Berechnung 3" xfId="300"/>
    <cellStyle name="CustomCellsOrange 3" xfId="301"/>
    <cellStyle name="CustomizationCells 3" xfId="302"/>
    <cellStyle name="CustomizationGreenCells 3" xfId="303"/>
    <cellStyle name="Erklärender Text 3" xfId="304"/>
    <cellStyle name="Eingabe 4" xfId="305"/>
    <cellStyle name="InputCells12 4" xfId="306"/>
    <cellStyle name="InputCells12 2 3" xfId="307"/>
    <cellStyle name="Normal 5 8" xfId="308"/>
    <cellStyle name="Normal GHG whole table 3" xfId="309"/>
    <cellStyle name="Ausgabe 3" xfId="310"/>
    <cellStyle name="Pattern 3" xfId="311"/>
    <cellStyle name="Shade 4" xfId="312"/>
    <cellStyle name="Shade 2 3" xfId="313"/>
    <cellStyle name="Ergebnis 3" xfId="314"/>
    <cellStyle name="Warnender Text 3" xfId="315"/>
    <cellStyle name="Normal 7 8" xfId="316"/>
    <cellStyle name="Normal 5 2" xfId="317"/>
    <cellStyle name="Normal 6 2" xfId="318"/>
    <cellStyle name="Normal 7 2" xfId="319"/>
    <cellStyle name="Normal 6 3" xfId="320"/>
    <cellStyle name="Normal 5 3" xfId="321"/>
    <cellStyle name="Normal 6 4" xfId="322"/>
    <cellStyle name="Normal 7 3" xfId="323"/>
    <cellStyle name="Normal 5 2 2" xfId="324"/>
    <cellStyle name="Normal 6 2 2" xfId="325"/>
    <cellStyle name="Normal 7 2 2" xfId="326"/>
    <cellStyle name="Normal 6 3 2" xfId="327"/>
    <cellStyle name="Normal 5 4" xfId="328"/>
    <cellStyle name="Normal 5 2 3" xfId="329"/>
    <cellStyle name="Normal 5 2 2 2" xfId="330"/>
    <cellStyle name="Normal 5 3 2" xfId="331"/>
    <cellStyle name="Normal 6 5" xfId="332"/>
    <cellStyle name="Normal 6 2 3" xfId="333"/>
    <cellStyle name="Normal 6 2 2 2" xfId="334"/>
    <cellStyle name="Normal 6 3 3" xfId="335"/>
    <cellStyle name="Normal 6 3 2 2" xfId="336"/>
    <cellStyle name="Normal 6 4 2" xfId="337"/>
    <cellStyle name="Normal 7 4" xfId="338"/>
    <cellStyle name="Normal 7 2 3" xfId="339"/>
    <cellStyle name="Normal 7 2 2 2" xfId="340"/>
    <cellStyle name="Normal 7 3 2" xfId="341"/>
    <cellStyle name="Normal 5 5" xfId="342"/>
    <cellStyle name="Normal 5 2 4" xfId="343"/>
    <cellStyle name="Normal 5 2 2 3" xfId="344"/>
    <cellStyle name="Normal 5 2 2 2 2" xfId="345"/>
    <cellStyle name="Normal 5 2 3 2" xfId="346"/>
    <cellStyle name="Normal 5 3 3" xfId="347"/>
    <cellStyle name="Normal 5 3 2 2" xfId="348"/>
    <cellStyle name="Normal 5 4 2" xfId="349"/>
    <cellStyle name="Normal 6 6" xfId="350"/>
    <cellStyle name="Normal 6 2 4" xfId="351"/>
    <cellStyle name="Normal 6 2 2 3" xfId="352"/>
    <cellStyle name="Normal 6 2 2 2 2" xfId="353"/>
    <cellStyle name="Normal 6 2 3 2" xfId="354"/>
    <cellStyle name="Normal 6 3 4" xfId="355"/>
    <cellStyle name="Normal 6 3 2 3" xfId="356"/>
    <cellStyle name="Normal 6 3 2 2 2" xfId="357"/>
    <cellStyle name="Normal 6 3 3 2" xfId="358"/>
    <cellStyle name="Normal 6 4 3" xfId="359"/>
    <cellStyle name="Normal 6 4 2 2" xfId="360"/>
    <cellStyle name="Normal 6 5 2" xfId="361"/>
    <cellStyle name="Normal 7 5" xfId="362"/>
    <cellStyle name="Normal 7 2 4" xfId="363"/>
    <cellStyle name="Normal 7 2 2 3" xfId="364"/>
    <cellStyle name="Normal 7 2 2 2 2" xfId="365"/>
    <cellStyle name="Normal 7 2 3 2" xfId="366"/>
    <cellStyle name="Normal 7 3 3" xfId="367"/>
    <cellStyle name="Normal 7 3 2 2" xfId="368"/>
    <cellStyle name="Normal 7 4 2" xfId="369"/>
    <cellStyle name="Normal 9" xfId="370"/>
    <cellStyle name="Input 4" xfId="371"/>
    <cellStyle name="AggBoldCells 4" xfId="372"/>
    <cellStyle name="AggCels 4" xfId="373"/>
    <cellStyle name="InputCells 4" xfId="374"/>
    <cellStyle name="Normal 7 6" xfId="375"/>
    <cellStyle name="2x indented GHG Textfiels 3 3" xfId="376"/>
    <cellStyle name="5x indented GHG Textfiels 3 3" xfId="377"/>
    <cellStyle name="Accent1 4" xfId="378"/>
    <cellStyle name="Accent2 4" xfId="379"/>
    <cellStyle name="Accent3 4" xfId="380"/>
    <cellStyle name="Accent4 4" xfId="381"/>
    <cellStyle name="Accent5 4" xfId="382"/>
    <cellStyle name="Accent6 4" xfId="383"/>
    <cellStyle name="Good 4" xfId="384"/>
    <cellStyle name="Normal 3 4" xfId="385"/>
    <cellStyle name="Normal 5 6" xfId="386"/>
    <cellStyle name="Normal 6 7" xfId="387"/>
    <cellStyle name="Normal GHG Numbers (0.00) 3 3" xfId="388"/>
    <cellStyle name="Normal GHG Textfiels Bold 3 3" xfId="389"/>
    <cellStyle name="Normal GHG-Shade 2 5" xfId="390"/>
    <cellStyle name="Bad 4" xfId="391"/>
    <cellStyle name="Heading 1 4" xfId="392"/>
    <cellStyle name="Heading 2 4" xfId="393"/>
    <cellStyle name="Heading 3 4" xfId="394"/>
    <cellStyle name="Heading 4 4" xfId="395"/>
    <cellStyle name="Linked Cell 4" xfId="396"/>
    <cellStyle name="Check Cell 4" xfId="397"/>
    <cellStyle name="Гиперссылка 4" xfId="398"/>
    <cellStyle name="Normal 10" xfId="399"/>
    <cellStyle name="Eingabe 2" xfId="400"/>
    <cellStyle name="20 % - Akzent1 2" xfId="401"/>
    <cellStyle name="20 % - Akzent2 2" xfId="402"/>
    <cellStyle name="20 % - Akzent3 2" xfId="403"/>
    <cellStyle name="20 % - Akzent4 2" xfId="404"/>
    <cellStyle name="20 % - Akzent5 2" xfId="405"/>
    <cellStyle name="20 % - Akzent6 2" xfId="406"/>
    <cellStyle name="40 % - Akzent1 2" xfId="407"/>
    <cellStyle name="40 % - Akzent2 2" xfId="408"/>
    <cellStyle name="40 % - Akzent3 2" xfId="409"/>
    <cellStyle name="40 % - Akzent4 2" xfId="410"/>
    <cellStyle name="40 % - Akzent5 2" xfId="411"/>
    <cellStyle name="40 % - Akzent6 2" xfId="412"/>
    <cellStyle name="60 % - Akzent1 2" xfId="413"/>
    <cellStyle name="60 % - Akzent2 2" xfId="414"/>
    <cellStyle name="60 % - Akzent3 2" xfId="415"/>
    <cellStyle name="60 % - Akzent4 2" xfId="416"/>
    <cellStyle name="60 % - Akzent5 2" xfId="417"/>
    <cellStyle name="60 % - Akzent6 2" xfId="418"/>
    <cellStyle name="Ausgabe 2" xfId="419"/>
    <cellStyle name="Berechnung 2" xfId="420"/>
    <cellStyle name="Ergebnis 2" xfId="421"/>
    <cellStyle name="Erklärender Text 2" xfId="422"/>
    <cellStyle name="Normal 6 8" xfId="423"/>
    <cellStyle name="Warnender Text 2" xfId="424"/>
    <cellStyle name="Standard 2 2" xfId="425"/>
    <cellStyle name="Normal 6 9" xfId="426"/>
    <cellStyle name="Normal 11" xfId="427"/>
    <cellStyle name="2x indented GHG Textfiels 3 2" xfId="428"/>
    <cellStyle name="5x indented GHG Textfiels 3 2" xfId="429"/>
    <cellStyle name="AggGreen 3" xfId="430"/>
    <cellStyle name="AggGreen 2 2" xfId="431"/>
    <cellStyle name="AggGreen12 3" xfId="432"/>
    <cellStyle name="AggGreen12 2 2" xfId="433"/>
    <cellStyle name="AggOrange 3" xfId="434"/>
    <cellStyle name="AggOrange 2 2" xfId="435"/>
    <cellStyle name="AggOrange9 3" xfId="436"/>
    <cellStyle name="AggOrange9 2 2" xfId="437"/>
    <cellStyle name="AggOrangeLBorder 3" xfId="438"/>
    <cellStyle name="AggOrangeLBorder 2 2" xfId="439"/>
    <cellStyle name="AggOrangeRBorder 3" xfId="440"/>
    <cellStyle name="AggOrangeRBorder 2 2" xfId="441"/>
    <cellStyle name="Comma 2 2 2" xfId="442"/>
    <cellStyle name="CustomCellsOrange 2" xfId="443"/>
    <cellStyle name="CustomizationCells 2" xfId="444"/>
    <cellStyle name="CustomizationGreenCells 2" xfId="445"/>
    <cellStyle name="Eingabe 3" xfId="446"/>
    <cellStyle name="InputCells12 3" xfId="447"/>
    <cellStyle name="InputCells12 2 2" xfId="448"/>
    <cellStyle name="Normal 2 3 2" xfId="449"/>
    <cellStyle name="Normal 4 2 3" xfId="450"/>
    <cellStyle name="Normal 4 3 2" xfId="451"/>
    <cellStyle name="Normal 5 2 5" xfId="452"/>
    <cellStyle name="Normal 6 10" xfId="453"/>
    <cellStyle name="Normal 6 2 5" xfId="454"/>
    <cellStyle name="Normal 7 2 5" xfId="455"/>
    <cellStyle name="Normal 8 3" xfId="456"/>
    <cellStyle name="Normal 8 2" xfId="457"/>
    <cellStyle name="Normal GHG Numbers (0.00) 3 2" xfId="458"/>
    <cellStyle name="Normal GHG Textfiels Bold 3 2" xfId="459"/>
    <cellStyle name="Normal GHG whole table 2" xfId="460"/>
    <cellStyle name="Normal GHG-Shade 4 2" xfId="461"/>
    <cellStyle name="Pattern 2" xfId="462"/>
    <cellStyle name="Percent 2 2" xfId="463"/>
    <cellStyle name="Shade 3" xfId="464"/>
    <cellStyle name="Shade 2 2" xfId="465"/>
    <cellStyle name="CustomCellsOrange 2 2" xfId="466"/>
    <cellStyle name="CustomizationCells 2 2" xfId="467"/>
    <cellStyle name="Normal 10 2" xfId="468"/>
    <cellStyle name="Normal 11 2" xfId="469"/>
    <cellStyle name="Normal 5 7" xfId="470"/>
    <cellStyle name="Normal 5 2 6" xfId="471"/>
    <cellStyle name="Normal 5 2 2 4" xfId="472"/>
    <cellStyle name="Normal 5 2 2 2 3" xfId="473"/>
    <cellStyle name="Normal 5 2 2 2 2 2" xfId="474"/>
    <cellStyle name="Normal 5 2 2 3 2" xfId="475"/>
    <cellStyle name="Normal 5 2 3 3" xfId="476"/>
    <cellStyle name="Normal 5 2 3 2 2" xfId="477"/>
    <cellStyle name="Normal 5 2 4 2" xfId="478"/>
    <cellStyle name="Normal 5 2 5 2" xfId="479"/>
    <cellStyle name="Normal 5 3 4" xfId="480"/>
    <cellStyle name="Normal 5 3 2 3" xfId="481"/>
    <cellStyle name="Normal 5 3 2 2 2" xfId="482"/>
    <cellStyle name="Normal 5 3 3 2" xfId="483"/>
    <cellStyle name="Normal 5 4 3" xfId="484"/>
    <cellStyle name="Normal 5 4 2 2" xfId="485"/>
    <cellStyle name="Normal 5 5 2" xfId="486"/>
    <cellStyle name="Normal 6 11" xfId="487"/>
    <cellStyle name="Normal 6 10 2" xfId="488"/>
    <cellStyle name="Normal 6 2 6" xfId="489"/>
    <cellStyle name="Normal 6 2 2 4" xfId="490"/>
    <cellStyle name="Normal 6 2 2 2 3" xfId="491"/>
    <cellStyle name="Normal 6 2 2 2 2 2" xfId="492"/>
    <cellStyle name="Normal 6 2 2 3 2" xfId="493"/>
    <cellStyle name="Normal 6 2 3 3" xfId="494"/>
    <cellStyle name="Normal 6 2 3 2 2" xfId="495"/>
    <cellStyle name="Normal 6 2 4 2" xfId="496"/>
    <cellStyle name="Normal 6 2 5 2" xfId="497"/>
    <cellStyle name="Normal 6 3 5" xfId="498"/>
    <cellStyle name="Normal 6 3 2 4" xfId="499"/>
    <cellStyle name="Normal 6 3 2 2 3" xfId="500"/>
    <cellStyle name="Normal 6 3 2 2 2 2" xfId="501"/>
    <cellStyle name="Normal 6 3 2 3 2" xfId="502"/>
    <cellStyle name="Normal 6 3 3 3" xfId="503"/>
    <cellStyle name="Normal 6 3 3 2 2" xfId="504"/>
    <cellStyle name="Normal 6 3 4 2" xfId="505"/>
    <cellStyle name="Normal 6 4 4" xfId="506"/>
    <cellStyle name="Normal 6 4 2 3" xfId="507"/>
    <cellStyle name="Normal 6 4 2 2 2" xfId="508"/>
    <cellStyle name="Normal 6 4 3 2" xfId="509"/>
    <cellStyle name="Normal 6 5 3" xfId="510"/>
    <cellStyle name="Normal 6 5 2 2" xfId="511"/>
    <cellStyle name="Normal 6 6 2" xfId="512"/>
    <cellStyle name="Normal 6 7 2" xfId="513"/>
    <cellStyle name="Normal 6 8 2" xfId="514"/>
    <cellStyle name="Normal 6 9 2" xfId="515"/>
    <cellStyle name="Normal 7 7" xfId="516"/>
    <cellStyle name="Normal 7 2 6" xfId="517"/>
    <cellStyle name="Normal 7 2 2 4" xfId="518"/>
    <cellStyle name="Normal 7 2 2 2 3" xfId="519"/>
    <cellStyle name="Normal 7 2 2 2 2 2" xfId="520"/>
    <cellStyle name="Normal 7 2 2 3 2" xfId="521"/>
    <cellStyle name="Normal 7 2 3 3" xfId="522"/>
    <cellStyle name="Normal 7 2 3 2 2" xfId="523"/>
    <cellStyle name="Normal 7 2 4 2" xfId="524"/>
    <cellStyle name="Normal 7 2 5 2" xfId="525"/>
    <cellStyle name="Normal 7 3 4" xfId="526"/>
    <cellStyle name="Normal 7 3 2 3" xfId="527"/>
    <cellStyle name="Normal 7 3 2 2 2" xfId="528"/>
    <cellStyle name="Normal 7 3 3 2" xfId="529"/>
    <cellStyle name="Normal 7 4 3" xfId="530"/>
    <cellStyle name="Normal 7 4 2 2" xfId="531"/>
    <cellStyle name="Normal 7 5 2" xfId="532"/>
    <cellStyle name="Normal 9 2" xfId="533"/>
    <cellStyle name="Standard 2 3" xfId="534"/>
    <cellStyle name="Standard 2 2 2" xfId="535"/>
    <cellStyle name="CustomCellsOrange 2 2 2" xfId="536"/>
    <cellStyle name="CustomizationCells 2 2 2" xfId="537"/>
    <cellStyle name="Normal 12" xfId="538"/>
    <cellStyle name="AggOrange 2 3 3" xfId="539"/>
    <cellStyle name="Shade 4 4" xfId="540"/>
    <cellStyle name="Berechnung 2 3" xfId="541"/>
    <cellStyle name="AggGreen 4 3" xfId="542"/>
    <cellStyle name="InputCells12 4 4" xfId="543"/>
    <cellStyle name="Total 2 4" xfId="544"/>
    <cellStyle name="CustomizationGreenCells 3 4" xfId="545"/>
    <cellStyle name="Eingabe 4 4" xfId="546"/>
    <cellStyle name="Pattern 3 3" xfId="547"/>
    <cellStyle name="Note 2 4" xfId="548"/>
    <cellStyle name="CustomizationCells 2 2 4" xfId="549"/>
    <cellStyle name="Shade 2 2 2" xfId="550"/>
    <cellStyle name="Normal GHG Textfiels Bold 3 2 2" xfId="551"/>
    <cellStyle name="InputCells12 3 2" xfId="552"/>
    <cellStyle name="AggOrangeRBorder 2 2 2" xfId="553"/>
    <cellStyle name="AggOrange 2 3 4" xfId="554"/>
    <cellStyle name="AggOrange 2 2 2" xfId="555"/>
    <cellStyle name="AggGreen12 3 2" xfId="556"/>
    <cellStyle name="AggGreen 3 2" xfId="557"/>
    <cellStyle name="2x indented GHG Textfiels 3 2 2" xfId="558"/>
    <cellStyle name="Input 3 4" xfId="559"/>
    <cellStyle name="Ausgabe 2 3" xfId="560"/>
    <cellStyle name="2x indented GHG Textfiels 3 3 4" xfId="561"/>
    <cellStyle name="Eingabe 3 4" xfId="562"/>
    <cellStyle name="Normal GHG Numbers (0.00) 3 3 3" xfId="563"/>
    <cellStyle name="Calculation 2 4" xfId="564"/>
    <cellStyle name="Ergebnis 3 3" xfId="565"/>
    <cellStyle name="Ausgabe 3 3" xfId="566"/>
    <cellStyle name="Normal GHG whole table 3 3" xfId="567"/>
    <cellStyle name="InputCells12 2 3 3" xfId="568"/>
    <cellStyle name="InputCells12 4 3" xfId="569"/>
    <cellStyle name="Eingabe 4 3" xfId="570"/>
    <cellStyle name="Ausgabe 4" xfId="571"/>
    <cellStyle name="Berechnung 4" xfId="572"/>
    <cellStyle name="CustomCellsOrange 3 3" xfId="573"/>
    <cellStyle name="Calculation 2 2" xfId="574"/>
    <cellStyle name="Berechnung 3 3" xfId="575"/>
    <cellStyle name="AggOrangeLBorder 2 3 3" xfId="576"/>
    <cellStyle name="AggOrangeLBorder 4 3" xfId="577"/>
    <cellStyle name="AggOrange9 4 3" xfId="578"/>
    <cellStyle name="AggGreen12 2 3 3" xfId="579"/>
    <cellStyle name="Eingabe 5" xfId="580"/>
    <cellStyle name="Ergebnis 4" xfId="581"/>
    <cellStyle name="Total 3 3" xfId="582"/>
    <cellStyle name="Note 3 3" xfId="583"/>
    <cellStyle name="Input 2 2" xfId="584"/>
    <cellStyle name="Normal GHG Textfiels Bold 3 3 4" xfId="585"/>
    <cellStyle name="CustomCellsOrange 3 4" xfId="586"/>
    <cellStyle name="Berechnung 3 4" xfId="587"/>
    <cellStyle name="CustomizationCells 3 4" xfId="588"/>
    <cellStyle name="Note 2 2" xfId="589"/>
    <cellStyle name="Notiz 2" xfId="590"/>
    <cellStyle name="Output 2 2" xfId="591"/>
    <cellStyle name="Ergebnis 3 4" xfId="592"/>
    <cellStyle name="Shade 2 3 4" xfId="593"/>
    <cellStyle name="AggOrange 4 4" xfId="594"/>
    <cellStyle name="Total 2 2" xfId="595"/>
    <cellStyle name="AggOrangeRBorder 2 3 4" xfId="596"/>
    <cellStyle name="Berechnung 2 4" xfId="597"/>
    <cellStyle name="AggOrangeLBorder 4 4" xfId="598"/>
    <cellStyle name="Calculation 3 3" xfId="599"/>
    <cellStyle name="Ergebnis 2 4" xfId="600"/>
    <cellStyle name="Note 3 4" xfId="601"/>
    <cellStyle name="AggOrangeLBorder 2 3 4" xfId="602"/>
    <cellStyle name="CustomCellsOrange 2 2 4" xfId="603"/>
    <cellStyle name="Shade 3 2" xfId="604"/>
    <cellStyle name="Pattern 2 2" xfId="605"/>
    <cellStyle name="Normal GHG whole table 2 2" xfId="606"/>
    <cellStyle name="Normal GHG Numbers (0.00) 3 2 2" xfId="607"/>
    <cellStyle name="AggGreen 2 2 2" xfId="608"/>
    <cellStyle name="Ergebnis 2 3" xfId="609"/>
    <cellStyle name="Normal GHG Textfiels Bold 3 3 3" xfId="610"/>
    <cellStyle name="5x indented GHG Textfiels 3 3 3" xfId="611"/>
    <cellStyle name="CustomizationGreenCells 3 3" xfId="612"/>
    <cellStyle name="Calculation 3 2" xfId="613"/>
    <cellStyle name="AggOrangeRBorder 2 3 3" xfId="614"/>
    <cellStyle name="Input 3 3" xfId="615"/>
    <cellStyle name="Input 3 2" xfId="616"/>
    <cellStyle name="Note 3 2" xfId="617"/>
    <cellStyle name="Output 3 2" xfId="618"/>
    <cellStyle name="Total 3 2" xfId="619"/>
    <cellStyle name="AggOrange 4 3" xfId="620"/>
    <cellStyle name="Notiz 4" xfId="621"/>
    <cellStyle name="InputCells12 2 2 2" xfId="622"/>
    <cellStyle name="Total 3 4" xfId="623"/>
    <cellStyle name="AggOrange9 4 4" xfId="624"/>
    <cellStyle name="AggOrange9 3 2" xfId="625"/>
    <cellStyle name="AggGreen12 2 2 2" xfId="626"/>
    <cellStyle name="AggGreen 4 2" xfId="627"/>
    <cellStyle name="AggGreen 2 3 2" xfId="628"/>
    <cellStyle name="AggGreen12 4 2" xfId="629"/>
    <cellStyle name="AggGreen12 2 3 2" xfId="630"/>
    <cellStyle name="AggOrange 4 2" xfId="631"/>
    <cellStyle name="AggOrange 2 3 2" xfId="632"/>
    <cellStyle name="AggOrange9 4 2" xfId="633"/>
    <cellStyle name="AggOrange9 2 3 2" xfId="634"/>
    <cellStyle name="AggOrangeLBorder 4 2" xfId="635"/>
    <cellStyle name="AggOrangeLBorder 2 3 2" xfId="636"/>
    <cellStyle name="AggOrangeRBorder 4 2" xfId="637"/>
    <cellStyle name="AggOrangeRBorder 2 3 2" xfId="638"/>
    <cellStyle name="Berechnung 3 2" xfId="639"/>
    <cellStyle name="CustomCellsOrange 3 2" xfId="640"/>
    <cellStyle name="CustomizationCells 3 2" xfId="641"/>
    <cellStyle name="CustomizationGreenCells 3 2" xfId="642"/>
    <cellStyle name="Eingabe 4 2" xfId="643"/>
    <cellStyle name="InputCells12 4 2" xfId="644"/>
    <cellStyle name="InputCells12 2 3 2" xfId="645"/>
    <cellStyle name="Normal GHG whole table 3 2" xfId="646"/>
    <cellStyle name="Ausgabe 3 2" xfId="647"/>
    <cellStyle name="Pattern 3 2" xfId="648"/>
    <cellStyle name="Shade 4 2 2" xfId="649"/>
    <cellStyle name="Shade 2 3 2" xfId="650"/>
    <cellStyle name="Ergebnis 3 2" xfId="651"/>
    <cellStyle name="Notiz 3" xfId="652"/>
    <cellStyle name="Note 2 3" xfId="653"/>
    <cellStyle name="Normal GHG whole table 3 4" xfId="654"/>
    <cellStyle name="Ergebnis 5" xfId="655"/>
    <cellStyle name="Total 2 3" xfId="656"/>
    <cellStyle name="Eingabe 6" xfId="657"/>
    <cellStyle name="Calculation 2 3" xfId="658"/>
    <cellStyle name="AggGreen12 2 3 4" xfId="659"/>
    <cellStyle name="AggGreen 4 4" xfId="660"/>
    <cellStyle name="Pattern 3 4" xfId="661"/>
    <cellStyle name="Ergebnis 6" xfId="662"/>
    <cellStyle name="2x indented GHG Textfiels 3 3 2" xfId="663"/>
    <cellStyle name="5x indented GHG Textfiels 3 3 2" xfId="664"/>
    <cellStyle name="2x indented GHG Textfiels 3 3 3" xfId="665"/>
    <cellStyle name="Normal GHG Numbers (0.00) 3 3 2" xfId="666"/>
    <cellStyle name="Normal GHG Textfiels Bold 3 3 2" xfId="667"/>
    <cellStyle name="CustomizationCells 3 3" xfId="668"/>
    <cellStyle name="Output 3 3" xfId="669"/>
    <cellStyle name="AggOrangeRBorder 4 3" xfId="670"/>
    <cellStyle name="Eingabe 3 3" xfId="671"/>
    <cellStyle name="AggOrangeRBorder 3 2 2" xfId="672"/>
    <cellStyle name="AggOrange9 2 2 2" xfId="673"/>
    <cellStyle name="AggOrange 3 2" xfId="674"/>
    <cellStyle name="Ausgabe 2 2" xfId="675"/>
    <cellStyle name="Berechnung 2 2" xfId="676"/>
    <cellStyle name="Ergebnis 2 2" xfId="677"/>
    <cellStyle name="Shade 4 3" xfId="678"/>
    <cellStyle name="Shade 2 3 3" xfId="679"/>
    <cellStyle name="AggOrange9 2 3 3" xfId="680"/>
    <cellStyle name="AggGreen12 4 3" xfId="681"/>
    <cellStyle name="Eingabe 3 2" xfId="682"/>
    <cellStyle name="Calculation 3 4" xfId="683"/>
    <cellStyle name="InputCells12 2 3 4" xfId="684"/>
    <cellStyle name="CustomCellsOrange 2 2 3" xfId="685"/>
    <cellStyle name="CustomizationCells 2 2 3" xfId="686"/>
    <cellStyle name="Output 2 3" xfId="687"/>
    <cellStyle name="Input 2 3" xfId="688"/>
    <cellStyle name="Berechnung 5" xfId="689"/>
    <cellStyle name="Ausgabe 5" xfId="690"/>
    <cellStyle name="AggOrangeRBorder 4 4" xfId="691"/>
    <cellStyle name="AggGreen12 4 4" xfId="692"/>
    <cellStyle name="AggGreen 2 3 4" xfId="693"/>
    <cellStyle name="AggOrange9 2 3 4" xfId="694"/>
    <cellStyle name="5x indented GHG Textfiels 3 3 4" xfId="695"/>
    <cellStyle name="Normal GHG Numbers (0.00) 3 3 4" xfId="696"/>
    <cellStyle name="AggGreen 2 3 3" xfId="697"/>
    <cellStyle name="Normal 12 2" xfId="698"/>
    <cellStyle name="Input 2 4" xfId="699"/>
    <cellStyle name="Eingabe 7" xfId="700"/>
    <cellStyle name="Berechnung 6" xfId="701"/>
    <cellStyle name="CustomCellsOrange 2 2 2 2" xfId="702"/>
    <cellStyle name="CustomizationCells 2 2 2 2" xfId="703"/>
    <cellStyle name="CustomCellsOrange 2 2 5" xfId="704"/>
    <cellStyle name="CustomizationCells 2 2 5" xfId="705"/>
    <cellStyle name="Ausgabe 6" xfId="706"/>
    <cellStyle name="Berechnung 7" xfId="707"/>
    <cellStyle name="Calculation 2 5" xfId="708"/>
    <cellStyle name="Eingabe 8" xfId="709"/>
    <cellStyle name="Ergebnis 7" xfId="710"/>
    <cellStyle name="Input 2 5" xfId="711"/>
    <cellStyle name="Note 2 5" xfId="712"/>
    <cellStyle name="Notiz 5" xfId="713"/>
    <cellStyle name="Output 2 4" xfId="714"/>
    <cellStyle name="Total 2 5" xfId="715"/>
    <cellStyle name="Calculation 3 5" xfId="716"/>
    <cellStyle name="Input 3 5" xfId="717"/>
    <cellStyle name="Note 3 5" xfId="718"/>
    <cellStyle name="Output 3 4" xfId="719"/>
    <cellStyle name="Total 3 5" xfId="720"/>
    <cellStyle name="AggOrangeLBorder 4 5" xfId="721"/>
    <cellStyle name="AggOrangeLBorder 2 3 5" xfId="722"/>
    <cellStyle name="AggOrangeRBorder 4 5" xfId="723"/>
    <cellStyle name="AggOrangeRBorder 2 3 5" xfId="724"/>
    <cellStyle name="Berechnung 3 5" xfId="725"/>
    <cellStyle name="CustomCellsOrange 3 5" xfId="726"/>
    <cellStyle name="CustomizationCells 3 5" xfId="727"/>
    <cellStyle name="CustomizationGreenCells 3 5" xfId="728"/>
    <cellStyle name="Eingabe 4 5" xfId="729"/>
    <cellStyle name="Ausgabe 3 4" xfId="730"/>
    <cellStyle name="Ergebnis 3 5" xfId="731"/>
    <cellStyle name="5x indented GHG Textfiels 3 3 5" xfId="732"/>
    <cellStyle name="Ausgabe 2 4" xfId="733"/>
    <cellStyle name="Berechnung 2 5" xfId="734"/>
    <cellStyle name="Ergebnis 2 5" xfId="735"/>
    <cellStyle name="2x indented GHG Textfiels 3 2 3" xfId="736"/>
    <cellStyle name="AggGreen 3 3" xfId="737"/>
    <cellStyle name="AggGreen 2 2 3" xfId="738"/>
    <cellStyle name="AggGreen12 3 3" xfId="739"/>
    <cellStyle name="AggGreen12 2 2 3" xfId="740"/>
    <cellStyle name="AggOrange 3 3" xfId="741"/>
    <cellStyle name="AggOrange 2 2 3" xfId="742"/>
    <cellStyle name="AggOrange9 3 3" xfId="743"/>
    <cellStyle name="AggOrange9 2 2 3" xfId="744"/>
    <cellStyle name="Eingabe 3 5" xfId="745"/>
    <cellStyle name="InputCells12 3 3" xfId="746"/>
    <cellStyle name="InputCells12 2 2 3" xfId="747"/>
    <cellStyle name="Normal GHG Numbers (0.00) 3 2 3" xfId="748"/>
    <cellStyle name="Normal GHG Textfiels Bold 3 2 3" xfId="749"/>
    <cellStyle name="Normal GHG whole table 2 3" xfId="750"/>
    <cellStyle name="Pattern 2 3" xfId="751"/>
    <cellStyle name="Shade 3 3" xfId="752"/>
    <cellStyle name="Shade 2 2 3" xfId="753"/>
    <cellStyle name="AggOrange 2 3 3 2" xfId="754"/>
    <cellStyle name="Shade 4 4 2" xfId="755"/>
    <cellStyle name="Berechnung 2 3 2" xfId="756"/>
    <cellStyle name="AggGreen 4 3 2" xfId="757"/>
    <cellStyle name="InputCells12 4 4 2" xfId="758"/>
    <cellStyle name="Total 2 4 2" xfId="759"/>
    <cellStyle name="CustomizationGreenCells 3 4 2" xfId="760"/>
    <cellStyle name="Eingabe 4 4 2" xfId="761"/>
    <cellStyle name="Pattern 3 3 2" xfId="762"/>
    <cellStyle name="Note 2 4 2" xfId="763"/>
    <cellStyle name="CustomizationCells 2 2 4 2" xfId="764"/>
    <cellStyle name="Shade 2 2 2 2" xfId="765"/>
    <cellStyle name="Normal GHG Textfiels Bold 3 2 2 2" xfId="766"/>
    <cellStyle name="InputCells12 3 2 2" xfId="767"/>
    <cellStyle name="AggOrangeRBorder 2 2 2 2" xfId="768"/>
    <cellStyle name="AggOrange 2 3 4 2" xfId="769"/>
    <cellStyle name="AggOrange 2 2 2 2" xfId="770"/>
    <cellStyle name="AggGreen12 3 2 2" xfId="771"/>
    <cellStyle name="AggGreen 3 2 2" xfId="772"/>
    <cellStyle name="2x indented GHG Textfiels 3 2 2 2" xfId="773"/>
    <cellStyle name="Input 3 4 2" xfId="774"/>
    <cellStyle name="Ausgabe 2 3 2" xfId="775"/>
    <cellStyle name="2x indented GHG Textfiels 3 3 4 2" xfId="776"/>
    <cellStyle name="Eingabe 3 4 2" xfId="777"/>
    <cellStyle name="Normal GHG Numbers (0.00) 3 3 3 2" xfId="778"/>
    <cellStyle name="Calculation 2 4 2" xfId="779"/>
    <cellStyle name="Ergebnis 3 3 2" xfId="780"/>
    <cellStyle name="Ausgabe 3 3 2" xfId="781"/>
    <cellStyle name="Normal GHG whole table 3 3 2" xfId="782"/>
    <cellStyle name="InputCells12 2 3 3 2" xfId="783"/>
    <cellStyle name="InputCells12 4 3 2" xfId="784"/>
    <cellStyle name="Eingabe 4 3 2" xfId="785"/>
    <cellStyle name="Ausgabe 4 2" xfId="786"/>
    <cellStyle name="Berechnung 4 2" xfId="787"/>
    <cellStyle name="CustomCellsOrange 3 3 2" xfId="788"/>
    <cellStyle name="Calculation 2 2 2" xfId="789"/>
    <cellStyle name="Berechnung 3 3 2" xfId="790"/>
    <cellStyle name="AggOrangeLBorder 2 3 3 2" xfId="791"/>
    <cellStyle name="AggOrangeLBorder 4 3 2" xfId="792"/>
    <cellStyle name="AggOrange9 4 3 2" xfId="793"/>
    <cellStyle name="AggGreen12 2 3 3 2" xfId="794"/>
    <cellStyle name="Eingabe 5 2" xfId="795"/>
    <cellStyle name="Ergebnis 4 2" xfId="796"/>
    <cellStyle name="Total 3 3 2" xfId="797"/>
    <cellStyle name="Note 3 3 2" xfId="798"/>
    <cellStyle name="Input 2 2 2" xfId="799"/>
    <cellStyle name="Normal GHG Textfiels Bold 3 3 4 2" xfId="800"/>
    <cellStyle name="CustomCellsOrange 3 4 2" xfId="801"/>
    <cellStyle name="Berechnung 3 4 2" xfId="802"/>
    <cellStyle name="CustomizationCells 3 4 2" xfId="803"/>
    <cellStyle name="Note 2 2 2" xfId="804"/>
    <cellStyle name="Notiz 2 2" xfId="805"/>
    <cellStyle name="Output 2 2 2" xfId="806"/>
    <cellStyle name="Ergebnis 3 4 2" xfId="807"/>
    <cellStyle name="Shade 2 3 4 2" xfId="808"/>
    <cellStyle name="AggOrange 4 4 2" xfId="809"/>
    <cellStyle name="Total 2 2 2" xfId="810"/>
    <cellStyle name="AggOrangeRBorder 2 3 4 2" xfId="811"/>
    <cellStyle name="Berechnung 2 4 2" xfId="812"/>
    <cellStyle name="AggOrangeLBorder 4 4 2" xfId="813"/>
    <cellStyle name="Calculation 3 3 2" xfId="814"/>
    <cellStyle name="Ergebnis 2 4 2" xfId="815"/>
    <cellStyle name="Note 3 4 2" xfId="816"/>
    <cellStyle name="AggOrangeLBorder 2 3 4 2" xfId="817"/>
    <cellStyle name="CustomCellsOrange 2 2 4 2" xfId="818"/>
    <cellStyle name="Shade 3 2 2" xfId="819"/>
    <cellStyle name="Pattern 2 2 2" xfId="820"/>
    <cellStyle name="Normal GHG whole table 2 2 2" xfId="821"/>
    <cellStyle name="Normal GHG Numbers (0.00) 3 2 2 2" xfId="822"/>
    <cellStyle name="AggGreen 2 2 2 2" xfId="823"/>
    <cellStyle name="Ergebnis 2 3 2" xfId="824"/>
    <cellStyle name="Normal GHG Textfiels Bold 3 3 3 2" xfId="825"/>
    <cellStyle name="5x indented GHG Textfiels 3 3 3 2" xfId="826"/>
    <cellStyle name="CustomizationGreenCells 3 3 2" xfId="827"/>
    <cellStyle name="Calculation 3 2 2" xfId="828"/>
    <cellStyle name="AggOrangeRBorder 2 3 3 2" xfId="829"/>
    <cellStyle name="Input 3 3 2" xfId="830"/>
    <cellStyle name="Input 3 2 2" xfId="831"/>
    <cellStyle name="Note 3 2 2" xfId="832"/>
    <cellStyle name="Output 3 2 2" xfId="833"/>
    <cellStyle name="Total 3 2 2" xfId="834"/>
    <cellStyle name="AggOrange 4 3 2" xfId="835"/>
    <cellStyle name="Notiz 4 2" xfId="836"/>
    <cellStyle name="InputCells12 2 2 2 2" xfId="837"/>
    <cellStyle name="Total 3 4 2" xfId="838"/>
    <cellStyle name="AggOrange9 4 4 2" xfId="839"/>
    <cellStyle name="AggOrange9 3 2 2" xfId="840"/>
    <cellStyle name="AggGreen12 2 2 2 2" xfId="841"/>
    <cellStyle name="AggGreen 4 2 2" xfId="842"/>
    <cellStyle name="AggGreen 2 3 2 2" xfId="843"/>
    <cellStyle name="AggGreen12 4 2 2" xfId="844"/>
    <cellStyle name="AggGreen12 2 3 2 2" xfId="845"/>
    <cellStyle name="AggOrange 4 2 2" xfId="846"/>
    <cellStyle name="AggOrange 2 3 2 2" xfId="847"/>
    <cellStyle name="AggOrange9 4 2 2" xfId="848"/>
    <cellStyle name="AggOrange9 2 3 2 2" xfId="849"/>
    <cellStyle name="AggOrangeLBorder 4 2 2" xfId="850"/>
    <cellStyle name="AggOrangeLBorder 2 3 2 2" xfId="851"/>
    <cellStyle name="AggOrangeRBorder 4 2 2" xfId="852"/>
    <cellStyle name="AggOrangeRBorder 2 3 2 2" xfId="853"/>
    <cellStyle name="Berechnung 3 2 2" xfId="854"/>
    <cellStyle name="CustomCellsOrange 3 2 2" xfId="855"/>
    <cellStyle name="CustomizationCells 3 2 2" xfId="856"/>
    <cellStyle name="CustomizationGreenCells 3 2 2" xfId="857"/>
    <cellStyle name="Eingabe 4 2 2" xfId="858"/>
    <cellStyle name="InputCells12 4 2 2" xfId="859"/>
    <cellStyle name="InputCells12 2 3 2 2" xfId="860"/>
    <cellStyle name="Normal GHG whole table 3 2 2" xfId="861"/>
    <cellStyle name="Ausgabe 3 2 2" xfId="862"/>
    <cellStyle name="Pattern 3 2 2" xfId="863"/>
    <cellStyle name="Shade 4 2 3" xfId="864"/>
    <cellStyle name="Shade 2 3 2 2" xfId="865"/>
    <cellStyle name="Ergebnis 3 2 2" xfId="866"/>
    <cellStyle name="Notiz 3 2" xfId="867"/>
    <cellStyle name="Note 2 3 2" xfId="868"/>
    <cellStyle name="Normal GHG whole table 3 4 2" xfId="869"/>
    <cellStyle name="Ergebnis 5 2" xfId="870"/>
    <cellStyle name="Total 2 3 2" xfId="871"/>
    <cellStyle name="Eingabe 6 2" xfId="872"/>
    <cellStyle name="Calculation 2 3 2" xfId="873"/>
    <cellStyle name="AggGreen12 2 3 4 2" xfId="874"/>
    <cellStyle name="AggGreen 4 4 2" xfId="875"/>
    <cellStyle name="Pattern 3 4 2" xfId="876"/>
    <cellStyle name="Ergebnis 6 2" xfId="877"/>
    <cellStyle name="2x indented GHG Textfiels 3 3 2 2" xfId="878"/>
    <cellStyle name="5x indented GHG Textfiels 3 3 2 2" xfId="879"/>
    <cellStyle name="2x indented GHG Textfiels 3 3 3 2" xfId="880"/>
    <cellStyle name="Normal GHG Numbers (0.00) 3 3 2 2" xfId="881"/>
    <cellStyle name="Normal GHG Textfiels Bold 3 3 2 2" xfId="882"/>
    <cellStyle name="CustomizationCells 3 3 2" xfId="883"/>
    <cellStyle name="Output 3 3 2" xfId="884"/>
    <cellStyle name="AggOrangeRBorder 4 3 2" xfId="885"/>
    <cellStyle name="Eingabe 3 3 2" xfId="886"/>
    <cellStyle name="AggOrangeRBorder 3 2 3" xfId="887"/>
    <cellStyle name="AggOrange9 2 2 2 2" xfId="888"/>
    <cellStyle name="AggOrange 3 2 2" xfId="889"/>
    <cellStyle name="Ausgabe 2 2 2" xfId="890"/>
    <cellStyle name="Berechnung 2 2 2" xfId="891"/>
    <cellStyle name="Ergebnis 2 2 2" xfId="892"/>
    <cellStyle name="Shade 4 3 2" xfId="893"/>
    <cellStyle name="Shade 2 3 3 2" xfId="894"/>
    <cellStyle name="AggOrange9 2 3 3 2" xfId="895"/>
    <cellStyle name="AggGreen12 4 3 2" xfId="896"/>
    <cellStyle name="Eingabe 3 2 2" xfId="897"/>
    <cellStyle name="Calculation 3 4 2" xfId="898"/>
    <cellStyle name="InputCells12 2 3 4 2" xfId="899"/>
    <cellStyle name="CustomCellsOrange 2 2 3 2" xfId="900"/>
    <cellStyle name="CustomizationCells 2 2 3 2" xfId="901"/>
    <cellStyle name="Output 2 3 2" xfId="902"/>
    <cellStyle name="Input 2 3 2" xfId="903"/>
    <cellStyle name="Berechnung 5 2" xfId="904"/>
    <cellStyle name="Ausgabe 5 2" xfId="905"/>
    <cellStyle name="AggOrangeRBorder 4 4 2" xfId="906"/>
    <cellStyle name="AggGreen12 4 4 2" xfId="907"/>
    <cellStyle name="AggGreen 2 3 4 2" xfId="908"/>
    <cellStyle name="AggOrange9 2 3 4 2" xfId="909"/>
    <cellStyle name="5x indented GHG Textfiels 3 3 4 2" xfId="910"/>
    <cellStyle name="Normal GHG Numbers (0.00) 3 3 4 2" xfId="911"/>
    <cellStyle name="AggGreen 2 3 3 2" xfId="912"/>
    <cellStyle name="Input 2 4 2" xfId="913"/>
    <cellStyle name="Eingabe 7 2" xfId="914"/>
    <cellStyle name="Berechnung 6 2" xfId="915"/>
    <cellStyle name="CustomCellsOrange 2 2 2 2 2" xfId="916"/>
    <cellStyle name="CustomizationCells 2 2 2 2 2" xfId="917"/>
    <cellStyle name="CustomCellsOrange 2 2 5 2" xfId="918"/>
    <cellStyle name="CustomizationCells 2 2 5 2" xfId="919"/>
    <cellStyle name="Ausgabe" xfId="920"/>
    <cellStyle name="Berechnung" xfId="921"/>
    <cellStyle name="Warnender Text" xfId="922"/>
    <cellStyle name="Erklärender Text" xfId="923"/>
    <cellStyle name="Ergebnis" xfId="924"/>
    <cellStyle name="20 % - Akzent1" xfId="925"/>
    <cellStyle name="40 % - Akzent1" xfId="926"/>
    <cellStyle name="60 % - Akzent1" xfId="927"/>
    <cellStyle name="20 % - Akzent2" xfId="928"/>
    <cellStyle name="40 % - Akzent2" xfId="929"/>
    <cellStyle name="60 % - Akzent2" xfId="930"/>
    <cellStyle name="20 % - Akzent3" xfId="931"/>
    <cellStyle name="40 % - Akzent3" xfId="932"/>
    <cellStyle name="60 % - Akzent3" xfId="933"/>
    <cellStyle name="20 % - Akzent4" xfId="934"/>
    <cellStyle name="40 % - Akzent4" xfId="935"/>
    <cellStyle name="60 % - Akzent4" xfId="936"/>
    <cellStyle name="20 % - Akzent5" xfId="937"/>
    <cellStyle name="40 % - Akzent5" xfId="938"/>
    <cellStyle name="60 % - Akzent5" xfId="939"/>
    <cellStyle name="20 % - Akzent6" xfId="940"/>
    <cellStyle name="40 % - Akzent6" xfId="941"/>
    <cellStyle name="60 % - Akzent6" xfId="942"/>
    <cellStyle name="CustomizationCells 2 2 5 2 2" xfId="943"/>
    <cellStyle name="NumberCellStyle" xfId="944"/>
    <cellStyle name="Normal 14" xfId="945"/>
    <cellStyle name="Normal 3 6" xfId="9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Indigenous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lignite in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EU since 1990 (% of total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EU production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3225"/>
          <c:y val="0.01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"/>
          <c:y val="0.1475"/>
          <c:w val="0.67825"/>
          <c:h val="0.61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 and 2'!$A$12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and 2'!$B$11:$AF$11</c:f>
              <c:strCache/>
            </c:strRef>
          </c:cat>
          <c:val>
            <c:numRef>
              <c:f>'Figure 1 and 2'!$B$12:$AF$12</c:f>
              <c:numCache/>
            </c:numRef>
          </c:val>
        </c:ser>
        <c:ser>
          <c:idx val="1"/>
          <c:order val="1"/>
          <c:tx>
            <c:strRef>
              <c:f>'Figure 1 and 2'!$A$13</c:f>
              <c:strCache>
                <c:ptCount val="1"/>
                <c:pt idx="0">
                  <c:v>Czechia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and 2'!$B$11:$AF$11</c:f>
              <c:strCache/>
            </c:strRef>
          </c:cat>
          <c:val>
            <c:numRef>
              <c:f>'Figure 1 and 2'!$B$13:$AF$13</c:f>
              <c:numCache/>
            </c:numRef>
          </c:val>
        </c:ser>
        <c:ser>
          <c:idx val="2"/>
          <c:order val="2"/>
          <c:tx>
            <c:strRef>
              <c:f>'Figure 1 and 2'!$A$14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32AFAF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and 2'!$B$11:$AF$11</c:f>
              <c:strCache/>
            </c:strRef>
          </c:cat>
          <c:val>
            <c:numRef>
              <c:f>'Figure 1 and 2'!$B$14:$AF$14</c:f>
              <c:numCache/>
            </c:numRef>
          </c:val>
        </c:ser>
        <c:ser>
          <c:idx val="3"/>
          <c:order val="3"/>
          <c:tx>
            <c:strRef>
              <c:f>'Figure 1 and 2'!$A$15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and 2'!$B$11:$AF$11</c:f>
              <c:strCache/>
            </c:strRef>
          </c:cat>
          <c:val>
            <c:numRef>
              <c:f>'Figure 1 and 2'!$B$15:$AF$15</c:f>
              <c:numCache/>
            </c:numRef>
          </c:val>
        </c:ser>
        <c:ser>
          <c:idx val="4"/>
          <c:order val="4"/>
          <c:tx>
            <c:strRef>
              <c:f>'Figure 1 and 2'!$A$16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and 2'!$B$11:$AF$11</c:f>
              <c:strCache/>
            </c:strRef>
          </c:cat>
          <c:val>
            <c:numRef>
              <c:f>'Figure 1 and 2'!$B$16:$AF$16</c:f>
              <c:numCache/>
            </c:numRef>
          </c:val>
        </c:ser>
        <c:ser>
          <c:idx val="5"/>
          <c:order val="5"/>
          <c:tx>
            <c:strRef>
              <c:f>'Figure 1 and 2'!$A$17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and 2'!$B$11:$AF$11</c:f>
              <c:strCache/>
            </c:strRef>
          </c:cat>
          <c:val>
            <c:numRef>
              <c:f>'Figure 1 and 2'!$B$17:$AF$17</c:f>
              <c:numCache/>
            </c:numRef>
          </c:val>
        </c:ser>
        <c:ser>
          <c:idx val="6"/>
          <c:order val="6"/>
          <c:tx>
            <c:strRef>
              <c:f>'Figure 1 and 2'!$A$18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and 2'!$B$11:$AF$11</c:f>
              <c:strCache/>
            </c:strRef>
          </c:cat>
          <c:val>
            <c:numRef>
              <c:f>'Figure 1 and 2'!$B$18:$AF$18</c:f>
              <c:numCache/>
            </c:numRef>
          </c:val>
        </c:ser>
        <c:ser>
          <c:idx val="7"/>
          <c:order val="7"/>
          <c:tx>
            <c:strRef>
              <c:f>'Figure 1 and 2'!$A$19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and 2'!$B$11:$AF$11</c:f>
              <c:strCache/>
            </c:strRef>
          </c:cat>
          <c:val>
            <c:numRef>
              <c:f>'Figure 1 and 2'!$B$19:$AF$19</c:f>
              <c:numCache/>
            </c:numRef>
          </c:val>
        </c:ser>
        <c:ser>
          <c:idx val="8"/>
          <c:order val="8"/>
          <c:tx>
            <c:strRef>
              <c:f>'Figure 1 and 2'!$A$20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and 2'!$B$11:$AF$11</c:f>
              <c:strCache/>
            </c:strRef>
          </c:cat>
          <c:val>
            <c:numRef>
              <c:f>'Figure 1 and 2'!$B$20:$AF$20</c:f>
              <c:numCache/>
            </c:numRef>
          </c:val>
        </c:ser>
        <c:ser>
          <c:idx val="9"/>
          <c:order val="9"/>
          <c:tx>
            <c:strRef>
              <c:f>'Figure 1 and 2'!$A$21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 and 2'!$B$11:$AF$11</c:f>
              <c:strCache/>
            </c:strRef>
          </c:cat>
          <c:val>
            <c:numRef>
              <c:f>'Figure 1 and 2'!$B$21:$AF$21</c:f>
              <c:numCache/>
            </c:numRef>
          </c:val>
        </c:ser>
        <c:overlap val="100"/>
        <c:axId val="33556649"/>
        <c:axId val="33574386"/>
      </c:barChart>
      <c:catAx>
        <c:axId val="3355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3574386"/>
        <c:crosses val="autoZero"/>
        <c:auto val="1"/>
        <c:lblOffset val="100"/>
        <c:tickLblSkip val="5"/>
        <c:noMultiLvlLbl val="0"/>
      </c:catAx>
      <c:valAx>
        <c:axId val="3357438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355664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5"/>
          <c:y val="0.2625"/>
          <c:w val="0.079"/>
          <c:h val="0.41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indigenous lignite production in Member States since 1990 (kt)</a:t>
            </a:r>
          </a:p>
        </c:rich>
      </c:tx>
      <c:layout>
        <c:manualLayout>
          <c:xMode val="edge"/>
          <c:yMode val="edge"/>
          <c:x val="0.01675"/>
          <c:y val="0.01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1415"/>
          <c:w val="0.748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'Figure 1 and 2'!$A$53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2'!$B$32:$AF$32</c:f>
              <c:strCache/>
            </c:strRef>
          </c:cat>
          <c:val>
            <c:numRef>
              <c:f>'Figure 1 and 2'!$B$53:$AF$53</c:f>
              <c:numCache/>
            </c:numRef>
          </c:val>
          <c:smooth val="0"/>
        </c:ser>
        <c:ser>
          <c:idx val="1"/>
          <c:order val="1"/>
          <c:tx>
            <c:strRef>
              <c:f>'Figure 1 and 2'!$A$54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2'!$B$32:$AF$32</c:f>
              <c:strCache/>
            </c:strRef>
          </c:cat>
          <c:val>
            <c:numRef>
              <c:f>'Figure 1 and 2'!$B$54:$AF$54</c:f>
              <c:numCache/>
            </c:numRef>
          </c:val>
          <c:smooth val="0"/>
        </c:ser>
        <c:ser>
          <c:idx val="2"/>
          <c:order val="2"/>
          <c:tx>
            <c:strRef>
              <c:f>'Figure 1 and 2'!$A$55</c:f>
              <c:strCache>
                <c:ptCount val="1"/>
                <c:pt idx="0">
                  <c:v>Czechia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2'!$B$32:$AF$32</c:f>
              <c:strCache/>
            </c:strRef>
          </c:cat>
          <c:val>
            <c:numRef>
              <c:f>'Figure 1 and 2'!$B$55:$AF$55</c:f>
              <c:numCache/>
            </c:numRef>
          </c:val>
          <c:smooth val="0"/>
        </c:ser>
        <c:ser>
          <c:idx val="3"/>
          <c:order val="3"/>
          <c:tx>
            <c:strRef>
              <c:f>'Figure 1 and 2'!$A$56</c:f>
              <c:strCache>
                <c:ptCount val="1"/>
                <c:pt idx="0">
                  <c:v>Bulgaria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2'!$B$32:$AF$32</c:f>
              <c:strCache/>
            </c:strRef>
          </c:cat>
          <c:val>
            <c:numRef>
              <c:f>'Figure 1 and 2'!$B$56:$AF$56</c:f>
              <c:numCache/>
            </c:numRef>
          </c:val>
          <c:smooth val="0"/>
        </c:ser>
        <c:ser>
          <c:idx val="4"/>
          <c:order val="4"/>
          <c:tx>
            <c:strRef>
              <c:f>'Figure 1 and 2'!$A$57</c:f>
              <c:strCache>
                <c:ptCount val="1"/>
                <c:pt idx="0">
                  <c:v>Romania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2'!$B$32:$AF$32</c:f>
              <c:strCache/>
            </c:strRef>
          </c:cat>
          <c:val>
            <c:numRef>
              <c:f>'Figure 1 and 2'!$B$57:$AF$57</c:f>
              <c:numCache/>
            </c:numRef>
          </c:val>
          <c:smooth val="0"/>
        </c:ser>
        <c:ser>
          <c:idx val="5"/>
          <c:order val="5"/>
          <c:tx>
            <c:strRef>
              <c:f>'Figure 1 and 2'!$A$58</c:f>
              <c:strCache>
                <c:ptCount val="1"/>
                <c:pt idx="0">
                  <c:v>Greece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2'!$B$32:$AF$32</c:f>
              <c:strCache/>
            </c:strRef>
          </c:cat>
          <c:val>
            <c:numRef>
              <c:f>'Figure 1 and 2'!$B$58:$AF$58</c:f>
              <c:numCache/>
            </c:numRef>
          </c:val>
          <c:smooth val="0"/>
        </c:ser>
        <c:ser>
          <c:idx val="6"/>
          <c:order val="6"/>
          <c:tx>
            <c:strRef>
              <c:f>'Figure 1 and 2'!$A$59</c:f>
              <c:strCache>
                <c:ptCount val="1"/>
                <c:pt idx="0">
                  <c:v>Hungary</c:v>
                </c:pt>
              </c:strCache>
            </c:strRef>
          </c:tx>
          <c:spPr>
            <a:ln w="28575" cap="rnd" cmpd="sng">
              <a:solidFill>
                <a:srgbClr val="32AFAF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2'!$B$32:$AF$32</c:f>
              <c:strCache/>
            </c:strRef>
          </c:cat>
          <c:val>
            <c:numRef>
              <c:f>'Figure 1 and 2'!$B$59:$AF$59</c:f>
              <c:numCache/>
            </c:numRef>
          </c:val>
          <c:smooth val="0"/>
        </c:ser>
        <c:ser>
          <c:idx val="7"/>
          <c:order val="7"/>
          <c:tx>
            <c:strRef>
              <c:f>'Figure 1 and 2'!$A$60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 cmpd="sng">
              <a:solidFill>
                <a:srgbClr val="C84B9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2'!$B$32:$AF$32</c:f>
              <c:strCache/>
            </c:strRef>
          </c:cat>
          <c:val>
            <c:numRef>
              <c:f>'Figure 1 and 2'!$B$60:$AF$60</c:f>
              <c:numCache/>
            </c:numRef>
          </c:val>
          <c:smooth val="0"/>
        </c:ser>
        <c:ser>
          <c:idx val="8"/>
          <c:order val="8"/>
          <c:tx>
            <c:strRef>
              <c:f>'Figure 1 and 2'!$A$61</c:f>
              <c:strCache>
                <c:ptCount val="1"/>
                <c:pt idx="0">
                  <c:v>Slovakia</c:v>
                </c:pt>
              </c:strCache>
            </c:strRef>
          </c:tx>
          <c:spPr>
            <a:ln w="28575" cap="rnd" cmpd="sng">
              <a:solidFill>
                <a:srgbClr val="286EB4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2'!$B$32:$AF$32</c:f>
              <c:strCache/>
            </c:strRef>
          </c:cat>
          <c:val>
            <c:numRef>
              <c:f>'Figure 1 and 2'!$B$61:$AF$61</c:f>
              <c:numCache/>
            </c:numRef>
          </c:val>
          <c:smooth val="0"/>
        </c:ser>
        <c:ser>
          <c:idx val="9"/>
          <c:order val="9"/>
          <c:tx>
            <c:strRef>
              <c:f>'Figure 1 and 2'!$A$62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 cmpd="sng">
              <a:solidFill>
                <a:srgbClr val="D73C41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2'!$B$32:$AF$32</c:f>
              <c:strCache/>
            </c:strRef>
          </c:cat>
          <c:val>
            <c:numRef>
              <c:f>'Figure 1 and 2'!$B$62:$AF$62</c:f>
              <c:numCache/>
            </c:numRef>
          </c:val>
          <c:smooth val="0"/>
        </c:ser>
        <c:ser>
          <c:idx val="10"/>
          <c:order val="10"/>
          <c:tx>
            <c:strRef>
              <c:f>'Figure 1 and 2'!$A$63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 cmpd="sng">
              <a:solidFill>
                <a:srgbClr val="00A5E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2'!$B$32:$AF$32</c:f>
              <c:strCache/>
            </c:strRef>
          </c:cat>
          <c:val>
            <c:numRef>
              <c:f>'Figure 1 and 2'!$B$63:$AF$63</c:f>
              <c:numCache/>
            </c:numRef>
          </c:val>
          <c:smooth val="0"/>
        </c:ser>
        <c:ser>
          <c:idx val="11"/>
          <c:order val="11"/>
          <c:tx>
            <c:strRef>
              <c:f>'Figure 1 and 2'!$A$64</c:f>
              <c:strCache>
                <c:ptCount val="1"/>
                <c:pt idx="0">
                  <c:v>Croatia</c:v>
                </c:pt>
              </c:strCache>
            </c:strRef>
          </c:tx>
          <c:spPr>
            <a:ln w="28575" cap="rnd" cmpd="sng">
              <a:solidFill>
                <a:srgbClr val="B9C31E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2'!$B$32:$AF$32</c:f>
              <c:strCache/>
            </c:strRef>
          </c:cat>
          <c:val>
            <c:numRef>
              <c:f>'Figure 1 and 2'!$B$64:$AF$64</c:f>
              <c:numCache/>
            </c:numRef>
          </c:val>
          <c:smooth val="0"/>
        </c:ser>
        <c:ser>
          <c:idx val="12"/>
          <c:order val="12"/>
          <c:tx>
            <c:strRef>
              <c:f>'Figure 1 and 2'!$A$65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2'!$B$32:$AF$32</c:f>
              <c:strCache/>
            </c:strRef>
          </c:cat>
          <c:val>
            <c:numRef>
              <c:f>'Figure 1 and 2'!$B$65:$AF$65</c:f>
              <c:numCache/>
            </c:numRef>
          </c:val>
          <c:smooth val="0"/>
        </c:ser>
        <c:ser>
          <c:idx val="13"/>
          <c:order val="13"/>
          <c:tx>
            <c:strRef>
              <c:f>'Figure 1 and 2'!$A$66</c:f>
              <c:strCache>
                <c:ptCount val="1"/>
                <c:pt idx="0">
                  <c:v>Austria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and 2'!$B$32:$AF$32</c:f>
              <c:strCache/>
            </c:strRef>
          </c:cat>
          <c:val>
            <c:numRef>
              <c:f>'Figure 1 and 2'!$B$66:$AF$66</c:f>
              <c:numCache/>
            </c:numRef>
          </c:val>
          <c:smooth val="0"/>
        </c:ser>
        <c:axId val="33734019"/>
        <c:axId val="35170716"/>
      </c:lineChart>
      <c:catAx>
        <c:axId val="3373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5170716"/>
        <c:crosses val="autoZero"/>
        <c:auto val="1"/>
        <c:lblOffset val="100"/>
        <c:tickLblSkip val="5"/>
        <c:noMultiLvlLbl val="0"/>
      </c:catAx>
      <c:valAx>
        <c:axId val="35170716"/>
        <c:scaling>
          <c:orientation val="minMax"/>
          <c:max val="4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373401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25"/>
          <c:y val="0.15875"/>
          <c:w val="0.10575"/>
          <c:h val="0.61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Lignite used for electricity and heat production, EU, 2019 (%)</a:t>
            </a:r>
          </a:p>
        </c:rich>
      </c:tx>
      <c:layout>
        <c:manualLayout>
          <c:xMode val="edge"/>
          <c:yMode val="edge"/>
          <c:x val="0.0435"/>
          <c:y val="0.02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575"/>
          <c:y val="0.16025"/>
          <c:w val="0.84775"/>
          <c:h val="0.6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3'!$A$139:$A$148</c:f>
              <c:strCache/>
            </c:strRef>
          </c:cat>
          <c:val>
            <c:numRef>
              <c:f>'Figure 3'!$B$139:$B$148</c:f>
              <c:numCache/>
            </c:numRef>
          </c:val>
        </c:ser>
        <c:overlap val="-27"/>
        <c:gapWidth val="219"/>
        <c:axId val="48100989"/>
        <c:axId val="30255718"/>
      </c:barChart>
      <c:catAx>
        <c:axId val="4810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0255718"/>
        <c:crosses val="autoZero"/>
        <c:auto val="1"/>
        <c:lblOffset val="100"/>
        <c:noMultiLvlLbl val="0"/>
      </c:catAx>
      <c:valAx>
        <c:axId val="30255718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48100989"/>
        <c:crosses val="autoZero"/>
        <c:crossBetween val="between"/>
        <c:dispUnits/>
        <c:maj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Fuels in total gross electricity production, EU, 2019</a:t>
            </a:r>
          </a:p>
        </c:rich>
      </c:tx>
      <c:layout>
        <c:manualLayout>
          <c:xMode val="edge"/>
          <c:yMode val="edge"/>
          <c:x val="0.0995"/>
          <c:y val="0.03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55"/>
          <c:y val="0.22225"/>
          <c:w val="0.4915"/>
          <c:h val="0.4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0.00225"/>
                  <c:y val="0.04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.0205"/>
                  <c:y val="0.00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-0.00425"/>
                  <c:y val="0.00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-0.011"/>
                  <c:y val="0.004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solidFill>
                  <a:srgbClr val="FFFFFF"/>
                </a:solidFill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-0.018"/>
                  <c:y val="0.00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.0045"/>
                  <c:y val="0.00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.0205"/>
                  <c:y val="-0.00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_i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'Figure 4 and 5'!$A$15:$A$22</c:f>
              <c:strCache/>
            </c:strRef>
          </c:cat>
          <c:val>
            <c:numRef>
              <c:f>'Figure 4 and 5'!$B$15:$B$22</c:f>
              <c:numCache/>
            </c:numRef>
          </c:val>
        </c:ser>
        <c:firstSliceAng val="55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Fuels in total electricity production in lignite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producing Member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States, 2019</a:t>
            </a:r>
          </a:p>
        </c:rich>
      </c:tx>
      <c:layout>
        <c:manualLayout>
          <c:xMode val="edge"/>
          <c:yMode val="edge"/>
          <c:x val="0.055"/>
          <c:y val="0.03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775"/>
          <c:y val="0.1335"/>
          <c:w val="0.8465"/>
          <c:h val="0.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 and 5'!$B$58</c:f>
              <c:strCache>
                <c:ptCount val="1"/>
                <c:pt idx="0">
                  <c:v>Lignite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5'!$A$59:$A$68</c:f>
              <c:strCache/>
            </c:strRef>
          </c:cat>
          <c:val>
            <c:numRef>
              <c:f>'Figure 4 and 5'!$B$59:$B$68</c:f>
              <c:numCache/>
            </c:numRef>
          </c:val>
        </c:ser>
        <c:ser>
          <c:idx val="6"/>
          <c:order val="1"/>
          <c:tx>
            <c:strRef>
              <c:f>'Figure 4 and 5'!$C$58</c:f>
              <c:strCache>
                <c:ptCount val="1"/>
                <c:pt idx="0">
                  <c:v>Other bituminous coal</c:v>
                </c:pt>
              </c:strCache>
            </c:strRef>
          </c:tx>
          <c:spPr>
            <a:solidFill>
              <a:srgbClr val="7AD9D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5'!$A$59:$A$68</c:f>
              <c:strCache/>
            </c:strRef>
          </c:cat>
          <c:val>
            <c:numRef>
              <c:f>'Figure 4 and 5'!$C$59:$C$68</c:f>
              <c:numCache/>
            </c:numRef>
          </c:val>
        </c:ser>
        <c:ser>
          <c:idx val="1"/>
          <c:order val="2"/>
          <c:tx>
            <c:strRef>
              <c:f>'Figure 4 and 5'!$D$58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A6E6E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5'!$A$59:$A$68</c:f>
              <c:strCache/>
            </c:strRef>
          </c:cat>
          <c:val>
            <c:numRef>
              <c:f>'Figure 4 and 5'!$D$59:$D$68</c:f>
              <c:numCache/>
            </c:numRef>
          </c:val>
        </c:ser>
        <c:ser>
          <c:idx val="2"/>
          <c:order val="3"/>
          <c:tx>
            <c:strRef>
              <c:f>'Figure 4 and 5'!$E$58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C84B9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5'!$A$59:$A$68</c:f>
              <c:strCache/>
            </c:strRef>
          </c:cat>
          <c:val>
            <c:numRef>
              <c:f>'Figure 4 and 5'!$E$59:$E$68</c:f>
              <c:numCache/>
            </c:numRef>
          </c:val>
        </c:ser>
        <c:ser>
          <c:idx val="3"/>
          <c:order val="4"/>
          <c:tx>
            <c:strRef>
              <c:f>'Figure 4 and 5'!$F$58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DE93C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5'!$A$59:$A$68</c:f>
              <c:strCache/>
            </c:strRef>
          </c:cat>
          <c:val>
            <c:numRef>
              <c:f>'Figure 4 and 5'!$F$59:$F$68</c:f>
              <c:numCache/>
            </c:numRef>
          </c:val>
        </c:ser>
        <c:ser>
          <c:idx val="4"/>
          <c:order val="5"/>
          <c:tx>
            <c:strRef>
              <c:f>'Figure 4 and 5'!$G$58</c:f>
              <c:strCache>
                <c:ptCount val="1"/>
                <c:pt idx="0">
                  <c:v>Solar photovoltaic</c:v>
                </c:pt>
              </c:strCache>
            </c:strRef>
          </c:tx>
          <c:spPr>
            <a:solidFill>
              <a:srgbClr val="E9B7D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5'!$A$59:$A$68</c:f>
              <c:strCache/>
            </c:strRef>
          </c:cat>
          <c:val>
            <c:numRef>
              <c:f>'Figure 4 and 5'!$G$59:$G$68</c:f>
              <c:numCache/>
            </c:numRef>
          </c:val>
        </c:ser>
        <c:ser>
          <c:idx val="5"/>
          <c:order val="6"/>
          <c:tx>
            <c:strRef>
              <c:f>'Figure 4 and 5'!$H$58</c:f>
              <c:strCache>
                <c:ptCount val="1"/>
                <c:pt idx="0">
                  <c:v>Nuclear heat</c:v>
                </c:pt>
              </c:strCache>
            </c:strRef>
          </c:tx>
          <c:spPr>
            <a:solidFill>
              <a:srgbClr val="286EB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5'!$A$59:$A$68</c:f>
              <c:strCache/>
            </c:strRef>
          </c:cat>
          <c:val>
            <c:numRef>
              <c:f>'Figure 4 and 5'!$H$59:$H$68</c:f>
              <c:numCache/>
            </c:numRef>
          </c:val>
        </c:ser>
        <c:ser>
          <c:idx val="7"/>
          <c:order val="7"/>
          <c:tx>
            <c:strRef>
              <c:f>'Figure 4 and 5'!$I$58</c:f>
              <c:strCache>
                <c:ptCount val="1"/>
                <c:pt idx="0">
                  <c:v>Other fuels*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and 5'!$A$59:$A$68</c:f>
              <c:strCache/>
            </c:strRef>
          </c:cat>
          <c:val>
            <c:numRef>
              <c:f>'Figure 4 and 5'!$I$59:$I$68</c:f>
              <c:numCache/>
            </c:numRef>
          </c:val>
        </c:ser>
        <c:overlap val="100"/>
        <c:axId val="3866007"/>
        <c:axId val="34794064"/>
      </c:barChart>
      <c:catAx>
        <c:axId val="386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4794064"/>
        <c:crosses val="autoZero"/>
        <c:auto val="1"/>
        <c:lblOffset val="100"/>
        <c:noMultiLvlLbl val="0"/>
      </c:catAx>
      <c:valAx>
        <c:axId val="3479406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866007"/>
        <c:crosses val="autoZero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5"/>
          <c:y val="0.81975"/>
          <c:w val="0.88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electricity from lignite by different types of plants,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1990-2019</a:t>
            </a:r>
          </a:p>
        </c:rich>
      </c:tx>
      <c:layout>
        <c:manualLayout>
          <c:xMode val="edge"/>
          <c:yMode val="edge"/>
          <c:x val="0.044"/>
          <c:y val="0.06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45"/>
          <c:y val="0.19225"/>
          <c:w val="0.8615"/>
          <c:h val="0.489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6'!$A$69</c:f>
              <c:strCache>
                <c:ptCount val="1"/>
                <c:pt idx="0">
                  <c:v>Electricity only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6'!$B$65:$AE$65</c:f>
              <c:strCache/>
            </c:strRef>
          </c:cat>
          <c:val>
            <c:numRef>
              <c:f>'Figure 6'!$B$69:$AE$69</c:f>
              <c:numCache/>
            </c:numRef>
          </c:val>
          <c:smooth val="0"/>
        </c:ser>
        <c:ser>
          <c:idx val="1"/>
          <c:order val="1"/>
          <c:tx>
            <c:strRef>
              <c:f>'Figure 6'!$A$70</c:f>
              <c:strCache>
                <c:ptCount val="1"/>
                <c:pt idx="0">
                  <c:v>CHP*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6'!$B$65:$AE$65</c:f>
              <c:strCache/>
            </c:strRef>
          </c:cat>
          <c:val>
            <c:numRef>
              <c:f>'Figure 6'!$B$70:$AE$70</c:f>
              <c:numCache/>
            </c:numRef>
          </c:val>
          <c:smooth val="0"/>
        </c:ser>
        <c:axId val="44711121"/>
        <c:axId val="66855770"/>
      </c:lineChart>
      <c:catAx>
        <c:axId val="4471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55770"/>
        <c:crosses val="autoZero"/>
        <c:auto val="1"/>
        <c:lblOffset val="100"/>
        <c:tickLblSkip val="1"/>
        <c:noMultiLvlLbl val="0"/>
      </c:catAx>
      <c:valAx>
        <c:axId val="6685577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4711121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25"/>
          <c:y val="0.77825"/>
          <c:w val="0.26175"/>
          <c:h val="0.03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transformation efficiencies by electricity-only plants of selected fuels in the EU, 1990-2019 </a:t>
            </a:r>
          </a:p>
        </c:rich>
      </c:tx>
      <c:layout>
        <c:manualLayout>
          <c:xMode val="edge"/>
          <c:yMode val="edge"/>
          <c:x val="0.023"/>
          <c:y val="0.02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"/>
          <c:y val="0.13"/>
          <c:w val="0.8985"/>
          <c:h val="0.64625"/>
        </c:manualLayout>
      </c:layout>
      <c:lineChart>
        <c:grouping val="standard"/>
        <c:varyColors val="0"/>
        <c:ser>
          <c:idx val="0"/>
          <c:order val="0"/>
          <c:tx>
            <c:strRef>
              <c:f>'Figure 7 elec only'!$B$63</c:f>
              <c:strCache>
                <c:ptCount val="1"/>
                <c:pt idx="0">
                  <c:v>Lignite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 elec only'!$A$64:$A$93</c:f>
              <c:strCache/>
            </c:strRef>
          </c:cat>
          <c:val>
            <c:numRef>
              <c:f>'Figure 7 elec only'!$B$64:$B$93</c:f>
              <c:numCache/>
            </c:numRef>
          </c:val>
          <c:smooth val="0"/>
        </c:ser>
        <c:ser>
          <c:idx val="1"/>
          <c:order val="1"/>
          <c:tx>
            <c:strRef>
              <c:f>'Figure 7 elec only'!$C$63</c:f>
              <c:strCache>
                <c:ptCount val="1"/>
                <c:pt idx="0">
                  <c:v>Other bituminous coal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 elec only'!$A$64:$A$93</c:f>
              <c:strCache/>
            </c:strRef>
          </c:cat>
          <c:val>
            <c:numRef>
              <c:f>'Figure 7 elec only'!$C$64:$C$93</c:f>
              <c:numCache/>
            </c:numRef>
          </c:val>
          <c:smooth val="0"/>
        </c:ser>
        <c:ser>
          <c:idx val="2"/>
          <c:order val="2"/>
          <c:tx>
            <c:strRef>
              <c:f>'Figure 7 elec only'!$D$63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 elec only'!$A$64:$A$93</c:f>
              <c:strCache/>
            </c:strRef>
          </c:cat>
          <c:val>
            <c:numRef>
              <c:f>'Figure 7 elec only'!$D$64:$D$93</c:f>
              <c:numCache/>
            </c:numRef>
          </c:val>
          <c:smooth val="0"/>
        </c:ser>
        <c:axId val="64831019"/>
        <c:axId val="46608260"/>
      </c:lineChart>
      <c:catAx>
        <c:axId val="648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08260"/>
        <c:crosses val="autoZero"/>
        <c:auto val="1"/>
        <c:lblOffset val="100"/>
        <c:noMultiLvlLbl val="0"/>
      </c:catAx>
      <c:valAx>
        <c:axId val="46608260"/>
        <c:scaling>
          <c:orientation val="minMax"/>
          <c:min val="0.30000000000000004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1019"/>
        <c:crosses val="autoZero"/>
        <c:crossBetween val="between"/>
        <c:dispUnits/>
        <c:majorUnit val="0.050000000000000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75"/>
          <c:y val="0.861"/>
          <c:w val="0.53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nrg_ind_pehcf&amp;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nrg_bal_peh&amp;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nrg_cb_sff&amp;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nrg_cb_sff&amp;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nrg_cb_sff&amp;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nrg_bal_peh&amp;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dataset=nrg_bal_peh&amp;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8</xdr:row>
      <xdr:rowOff>114300</xdr:rowOff>
    </xdr:from>
    <xdr:to>
      <xdr:col>15</xdr:col>
      <xdr:colOff>238125</xdr:colOff>
      <xdr:row>56</xdr:row>
      <xdr:rowOff>0</xdr:rowOff>
    </xdr:to>
    <xdr:pic>
      <xdr:nvPicPr>
        <xdr:cNvPr id="2" name="Picture 1" descr="C:\Users\jerenni\AppData\Local\Microsoft\Windows\INetCache\Content.Word\Coal production and consumption copy-02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10625" y="1562100"/>
          <a:ext cx="9715500" cy="7200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0.82525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1038225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Aft>
              <a:spcPts val="0"/>
            </a:spcAft>
          </a:pPr>
          <a:r>
            <a:rPr lang="en-GB" sz="1200">
              <a:latin typeface="Arial" panose="020B0604020202020204" pitchFamily="34" charset="0"/>
            </a:rPr>
            <a:t>*CHP: Combined heat and power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</a:t>
          </a:r>
          <a:r>
            <a:rPr lang="en-GB" sz="1200">
              <a:solidFill>
                <a:srgbClr val="0000FF"/>
              </a:solidFill>
              <a:latin typeface="Arial" panose="020B0604020202020204" pitchFamily="34" charset="0"/>
            </a:rPr>
            <a:t>nrg_ind_pehcf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77</xdr:row>
      <xdr:rowOff>47625</xdr:rowOff>
    </xdr:from>
    <xdr:to>
      <xdr:col>12</xdr:col>
      <xdr:colOff>314325</xdr:colOff>
      <xdr:row>124</xdr:row>
      <xdr:rowOff>123825</xdr:rowOff>
    </xdr:to>
    <xdr:graphicFrame macro="">
      <xdr:nvGraphicFramePr>
        <xdr:cNvPr id="2" name="Chart 1"/>
        <xdr:cNvGraphicFramePr/>
      </xdr:nvGraphicFramePr>
      <xdr:xfrm>
        <a:off x="104775" y="4619625"/>
        <a:ext cx="1270635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0.90125</cdr:y>
    </cdr:from>
    <cdr:to>
      <cdr:x>0</cdr:x>
      <cdr:y>0</cdr:y>
    </cdr:to>
    <cdr:sp macro="" textlink="">
      <cdr:nvSpPr>
        <cdr:cNvPr id="3" name="FootonotesShape">
          <a:hlinkClick r:id="rId1"/>
        </cdr:cNvPr>
        <cdr:cNvSpPr txBox="1"/>
      </cdr:nvSpPr>
      <cdr:spPr>
        <a:xfrm>
          <a:off x="314325" y="6124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</a:t>
          </a:r>
          <a:r>
            <a:rPr lang="en-GB" sz="1200">
              <a:solidFill>
                <a:srgbClr val="0000FF"/>
              </a:solidFill>
              <a:latin typeface="Arial" panose="020B0604020202020204" pitchFamily="34" charset="0"/>
            </a:rPr>
            <a:t>nrg_bal_peh</a:t>
          </a:r>
          <a:r>
            <a:rPr lang="en-GB" sz="1200">
              <a:latin typeface="Arial" panose="020B0604020202020204" pitchFamily="34" charset="0"/>
            </a:rPr>
            <a:t>, </a:t>
          </a:r>
          <a:r>
            <a:rPr lang="en-GB" sz="1200">
              <a:solidFill>
                <a:srgbClr val="0000FF"/>
              </a:solidFill>
              <a:latin typeface="Arial" panose="020B0604020202020204" pitchFamily="34" charset="0"/>
            </a:rPr>
            <a:t>nrg_ind_pehcf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61</xdr:row>
      <xdr:rowOff>428625</xdr:rowOff>
    </xdr:from>
    <xdr:to>
      <xdr:col>39</xdr:col>
      <xdr:colOff>361950</xdr:colOff>
      <xdr:row>104</xdr:row>
      <xdr:rowOff>19050</xdr:rowOff>
    </xdr:to>
    <xdr:graphicFrame macro="">
      <xdr:nvGraphicFramePr>
        <xdr:cNvPr id="2" name="Chart 1"/>
        <xdr:cNvGraphicFramePr/>
      </xdr:nvGraphicFramePr>
      <xdr:xfrm>
        <a:off x="11944350" y="9972675"/>
        <a:ext cx="1415415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0.8815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352425" y="6629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Data not shown for Croatia, Italy, France</a:t>
          </a:r>
          <a:r>
            <a:rPr lang="en-GB" sz="1200" baseline="0">
              <a:latin typeface="Arial" panose="020B0604020202020204" pitchFamily="34" charset="0"/>
            </a:rPr>
            <a:t> and Austria </a:t>
          </a:r>
          <a:r>
            <a:rPr lang="en-GB" sz="1200">
              <a:latin typeface="Arial" panose="020B0604020202020204" pitchFamily="34" charset="0"/>
            </a:rPr>
            <a:t>as the production stopped before 2008 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</a:t>
          </a:r>
          <a:r>
            <a:rPr lang="en-GB" sz="1200">
              <a:solidFill>
                <a:srgbClr val="0000FF"/>
              </a:solidFill>
              <a:latin typeface="Arial" panose="020B0604020202020204" pitchFamily="34" charset="0"/>
            </a:rPr>
            <a:t>nrg_cb_sff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0.89325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1028700" y="5191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</a:t>
          </a:r>
          <a:r>
            <a:rPr lang="en-GB" sz="1200">
              <a:solidFill>
                <a:srgbClr val="0000FF"/>
              </a:solidFill>
              <a:latin typeface="Arial" panose="020B0604020202020204" pitchFamily="34" charset="0"/>
            </a:rPr>
            <a:t>nrg_cb_sff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121</xdr:row>
      <xdr:rowOff>114300</xdr:rowOff>
    </xdr:from>
    <xdr:to>
      <xdr:col>12</xdr:col>
      <xdr:colOff>180975</xdr:colOff>
      <xdr:row>171</xdr:row>
      <xdr:rowOff>9525</xdr:rowOff>
    </xdr:to>
    <xdr:graphicFrame macro="">
      <xdr:nvGraphicFramePr>
        <xdr:cNvPr id="8" name="Chart 7"/>
        <xdr:cNvGraphicFramePr/>
      </xdr:nvGraphicFramePr>
      <xdr:xfrm>
        <a:off x="47625" y="18307050"/>
        <a:ext cx="11877675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73</xdr:row>
      <xdr:rowOff>47625</xdr:rowOff>
    </xdr:from>
    <xdr:to>
      <xdr:col>12</xdr:col>
      <xdr:colOff>409575</xdr:colOff>
      <xdr:row>112</xdr:row>
      <xdr:rowOff>38100</xdr:rowOff>
    </xdr:to>
    <xdr:graphicFrame macro="">
      <xdr:nvGraphicFramePr>
        <xdr:cNvPr id="9" name="Chart 8"/>
        <xdr:cNvGraphicFramePr/>
      </xdr:nvGraphicFramePr>
      <xdr:xfrm>
        <a:off x="47625" y="10991850"/>
        <a:ext cx="121062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0.89125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133350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</a:t>
          </a:r>
          <a:r>
            <a:rPr lang="en-GB" sz="1200">
              <a:solidFill>
                <a:srgbClr val="0000FF"/>
              </a:solidFill>
              <a:latin typeface="Arial" panose="020B0604020202020204" pitchFamily="34" charset="0"/>
            </a:rPr>
            <a:t>nrg_cb_sff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137</xdr:row>
      <xdr:rowOff>76200</xdr:rowOff>
    </xdr:from>
    <xdr:to>
      <xdr:col>17</xdr:col>
      <xdr:colOff>180975</xdr:colOff>
      <xdr:row>172</xdr:row>
      <xdr:rowOff>19050</xdr:rowOff>
    </xdr:to>
    <xdr:graphicFrame macro="">
      <xdr:nvGraphicFramePr>
        <xdr:cNvPr id="3" name="Chart 2"/>
        <xdr:cNvGraphicFramePr/>
      </xdr:nvGraphicFramePr>
      <xdr:xfrm>
        <a:off x="3990975" y="6324600"/>
        <a:ext cx="80486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0.827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885825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*Other resources: any other fuel listed in table </a:t>
          </a:r>
          <a:r>
            <a:rPr lang="en-GB" sz="1000">
              <a:solidFill>
                <a:srgbClr val="0000FF"/>
              </a:solidFill>
              <a:latin typeface="Arial" panose="020B0604020202020204" pitchFamily="34" charset="0"/>
            </a:rPr>
            <a:t>nrg_bal_peh</a:t>
          </a:r>
          <a:r>
            <a:rPr lang="en-GB" sz="1000">
              <a:latin typeface="Arial" panose="020B0604020202020204" pitchFamily="34" charset="0"/>
            </a:rPr>
            <a:t/>
          </a:r>
        </a:p>
        <a:p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</a:t>
          </a:r>
          <a:r>
            <a:rPr lang="en-GB" sz="1000">
              <a:solidFill>
                <a:srgbClr val="0000FF"/>
              </a:solidFill>
              <a:latin typeface="Arial" panose="020B0604020202020204" pitchFamily="34" charset="0"/>
            </a:rPr>
            <a:t>nrg_bal_peh</a:t>
          </a:r>
          <a:r>
            <a:rPr lang="en-GB" sz="10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0.914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914400" y="6353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*Other fuels: any other fuel listed in table </a:t>
          </a:r>
          <a:r>
            <a:rPr lang="en-GB" sz="1200">
              <a:solidFill>
                <a:srgbClr val="0000FF"/>
              </a:solidFill>
              <a:latin typeface="Arial" panose="020B0604020202020204" pitchFamily="34" charset="0"/>
            </a:rPr>
            <a:t>nrg_bal_peh</a:t>
          </a:r>
          <a:r>
            <a:rPr lang="en-GB" sz="1200">
              <a:latin typeface="Arial" panose="020B0604020202020204" pitchFamily="34" charset="0"/>
            </a:rPr>
            <a:t/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</a:t>
          </a:r>
          <a:r>
            <a:rPr lang="en-GB" sz="1200">
              <a:solidFill>
                <a:srgbClr val="0000FF"/>
              </a:solidFill>
              <a:latin typeface="Arial" panose="020B0604020202020204" pitchFamily="34" charset="0"/>
            </a:rPr>
            <a:t>nrg_bal_peh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6</xdr:row>
      <xdr:rowOff>66675</xdr:rowOff>
    </xdr:from>
    <xdr:to>
      <xdr:col>18</xdr:col>
      <xdr:colOff>390525</xdr:colOff>
      <xdr:row>46</xdr:row>
      <xdr:rowOff>85725</xdr:rowOff>
    </xdr:to>
    <xdr:graphicFrame macro="">
      <xdr:nvGraphicFramePr>
        <xdr:cNvPr id="9" name="Chart 8"/>
        <xdr:cNvGraphicFramePr/>
      </xdr:nvGraphicFramePr>
      <xdr:xfrm>
        <a:off x="8334375" y="981075"/>
        <a:ext cx="69913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657225</xdr:colOff>
      <xdr:row>57</xdr:row>
      <xdr:rowOff>28575</xdr:rowOff>
    </xdr:from>
    <xdr:to>
      <xdr:col>26</xdr:col>
      <xdr:colOff>533400</xdr:colOff>
      <xdr:row>99</xdr:row>
      <xdr:rowOff>57150</xdr:rowOff>
    </xdr:to>
    <xdr:graphicFrame macro="">
      <xdr:nvGraphicFramePr>
        <xdr:cNvPr id="8" name="Chart 7"/>
        <xdr:cNvGraphicFramePr/>
      </xdr:nvGraphicFramePr>
      <xdr:xfrm>
        <a:off x="9801225" y="8610600"/>
        <a:ext cx="10925175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(KP)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2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3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4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5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4(KP-II)1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4(KP-II)2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4(KP-II)3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4(KP-II)4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4(KP)Recalculation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ccounting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A.1.1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NIR-1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NIR-2.1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NIR-2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NIR-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A.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A.2.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A.2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1.1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1.2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1.3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4(KP-I)B.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(KP)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4(KP-II)1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4(KP-II)2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4(KP-II)3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4(KP-II)4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4(KP)Recalculation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ccounting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(KP-I)A.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IR-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IR-2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IR-2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IR-3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(KP-I)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(KP-I)A.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(KP-I)A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oldid=471064#EU.C2.A0and_euro_area_aggregates" TargetMode="External" /><Relationship Id="rId2" Type="http://schemas.openxmlformats.org/officeDocument/2006/relationships/hyperlink" Target="https://ec.europa.eu/eurostat/statistics-explained/index.php/Tutorial:Symbols_and_abbreviations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stats.oecd.org/glossary/detail.asp?ID=4109" TargetMode="External" /><Relationship Id="rId2" Type="http://schemas.openxmlformats.org/officeDocument/2006/relationships/hyperlink" Target="https://en.wikipedia.org/wiki/Tonne_of_oil_equivalent#:~:text=The%20tonne%20of%20oil%20equivalent%20%28toe%29%20is%20a,defined%20by%20convention%3B%20several%20slightly%20different%20definitions%20exist." TargetMode="Externa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 topLeftCell="A1">
      <selection activeCell="N14" sqref="N14"/>
    </sheetView>
  </sheetViews>
  <sheetFormatPr defaultColWidth="8.625" defaultRowHeight="14.25"/>
  <cols>
    <col min="1" max="1" width="9.875" style="2" customWidth="1"/>
    <col min="2" max="9" width="8.625" style="2" customWidth="1"/>
    <col min="10" max="10" width="1.625" style="2" customWidth="1"/>
    <col min="11" max="16384" width="8.625" style="2" customWidth="1"/>
  </cols>
  <sheetData>
    <row r="1" spans="1:12" s="15" customFormat="1" ht="14.25">
      <c r="A1" s="182" t="s">
        <v>150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s="15" customFormat="1" ht="28.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s="49" customFormat="1" ht="1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s="50" customFormat="1" ht="17.1" customHeight="1">
      <c r="A4" s="90" t="s">
        <v>151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s="15" customFormat="1" ht="13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4" s="15" customFormat="1" ht="14.25">
      <c r="B6" s="45" t="s">
        <v>36</v>
      </c>
      <c r="K6" s="45"/>
      <c r="N6" s="15" t="s">
        <v>183</v>
      </c>
    </row>
    <row r="7" s="15" customFormat="1" ht="14.25">
      <c r="N7" s="87"/>
    </row>
    <row r="8" spans="1:14" s="15" customFormat="1" ht="14.25">
      <c r="A8" s="15" t="s">
        <v>266</v>
      </c>
      <c r="B8" s="15" t="s">
        <v>267</v>
      </c>
      <c r="N8" s="87" t="s">
        <v>187</v>
      </c>
    </row>
    <row r="9" spans="1:14" s="15" customFormat="1" ht="14.25">
      <c r="A9" s="15" t="s">
        <v>27</v>
      </c>
      <c r="B9" s="15" t="s">
        <v>184</v>
      </c>
      <c r="N9" s="87" t="s">
        <v>188</v>
      </c>
    </row>
    <row r="10" spans="1:14" s="15" customFormat="1" ht="14.25">
      <c r="A10" s="15" t="s">
        <v>34</v>
      </c>
      <c r="B10" s="15" t="s">
        <v>231</v>
      </c>
      <c r="N10" s="87" t="s">
        <v>186</v>
      </c>
    </row>
    <row r="11" spans="1:14" s="15" customFormat="1" ht="14.25">
      <c r="A11" s="15" t="s">
        <v>35</v>
      </c>
      <c r="B11" s="15" t="s">
        <v>181</v>
      </c>
      <c r="N11" s="87" t="s">
        <v>187</v>
      </c>
    </row>
    <row r="12" spans="1:14" s="15" customFormat="1" ht="14.25">
      <c r="A12" s="15" t="s">
        <v>144</v>
      </c>
      <c r="B12" s="15" t="s">
        <v>257</v>
      </c>
      <c r="N12" s="87" t="s">
        <v>185</v>
      </c>
    </row>
    <row r="13" spans="1:14" s="15" customFormat="1" ht="14.25">
      <c r="A13" s="15" t="s">
        <v>145</v>
      </c>
      <c r="B13" s="15" t="s">
        <v>182</v>
      </c>
      <c r="N13" s="87" t="s">
        <v>186</v>
      </c>
    </row>
    <row r="14" spans="1:14" s="15" customFormat="1" ht="14.25">
      <c r="A14" s="15" t="s">
        <v>146</v>
      </c>
      <c r="B14" s="15" t="s">
        <v>232</v>
      </c>
      <c r="N14" s="87" t="s">
        <v>188</v>
      </c>
    </row>
    <row r="15" spans="1:14" s="50" customFormat="1" ht="14.25">
      <c r="A15" s="50" t="s">
        <v>159</v>
      </c>
      <c r="B15" s="50" t="s">
        <v>258</v>
      </c>
      <c r="N15" s="89" t="s">
        <v>188</v>
      </c>
    </row>
    <row r="16" spans="1:14" s="50" customFormat="1" ht="14.25">
      <c r="A16" s="50" t="s">
        <v>233</v>
      </c>
      <c r="B16" s="50" t="s">
        <v>259</v>
      </c>
      <c r="N16" s="89" t="s">
        <v>187</v>
      </c>
    </row>
    <row r="17" s="50" customFormat="1" ht="14.25">
      <c r="N17" s="89"/>
    </row>
    <row r="18" s="48" customFormat="1" ht="14.25">
      <c r="N18" s="88"/>
    </row>
    <row r="19" s="50" customFormat="1" ht="14.25">
      <c r="A19" s="90" t="s">
        <v>152</v>
      </c>
    </row>
    <row r="20" s="15" customFormat="1" ht="14.25">
      <c r="A20" s="45"/>
    </row>
    <row r="21" s="15" customFormat="1" ht="14.25">
      <c r="A21" s="15" t="s">
        <v>153</v>
      </c>
    </row>
    <row r="22" spans="1:4" s="15" customFormat="1" ht="14.25">
      <c r="A22" s="44" t="s">
        <v>147</v>
      </c>
      <c r="B22" s="44" t="s">
        <v>148</v>
      </c>
      <c r="C22" s="44"/>
      <c r="D22" s="44"/>
    </row>
    <row r="23" spans="1:4" s="15" customFormat="1" ht="14.25">
      <c r="A23" s="41" t="s">
        <v>149</v>
      </c>
      <c r="B23" s="41"/>
      <c r="C23" s="41"/>
      <c r="D23" s="41"/>
    </row>
    <row r="24" s="15" customFormat="1" ht="14.25"/>
    <row r="25" s="15" customFormat="1" ht="14.25">
      <c r="A25" s="15" t="s">
        <v>154</v>
      </c>
    </row>
    <row r="26" s="15" customFormat="1" ht="14.25">
      <c r="A26" s="46" t="s">
        <v>130</v>
      </c>
    </row>
    <row r="27" s="15" customFormat="1" ht="14.25">
      <c r="A27" s="47" t="s">
        <v>131</v>
      </c>
    </row>
    <row r="28" s="15" customFormat="1" ht="14.25"/>
    <row r="29" spans="1:3" s="15" customFormat="1" ht="14.25">
      <c r="A29" s="15" t="s">
        <v>191</v>
      </c>
      <c r="C29" s="15" t="s">
        <v>192</v>
      </c>
    </row>
    <row r="30" s="15" customFormat="1" ht="14.25">
      <c r="A30" s="15" t="s">
        <v>83</v>
      </c>
    </row>
    <row r="31" spans="1:19" ht="14.25">
      <c r="A31" s="25" t="s">
        <v>84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5" s="15" customFormat="1" ht="14.25">
      <c r="A32" s="52" t="s">
        <v>85</v>
      </c>
      <c r="B32" s="51" t="s">
        <v>86</v>
      </c>
      <c r="D32" s="51"/>
      <c r="E32" s="51"/>
    </row>
    <row r="33" spans="1:5" s="15" customFormat="1" ht="14.25">
      <c r="A33" s="52" t="s">
        <v>87</v>
      </c>
      <c r="B33" s="51" t="s">
        <v>11</v>
      </c>
      <c r="D33" s="51"/>
      <c r="E33" s="51"/>
    </row>
    <row r="34" spans="1:5" s="15" customFormat="1" ht="14.25">
      <c r="A34" s="52" t="s">
        <v>88</v>
      </c>
      <c r="B34" s="53" t="s">
        <v>12</v>
      </c>
      <c r="D34" s="51"/>
      <c r="E34" s="51"/>
    </row>
    <row r="35" spans="1:5" s="15" customFormat="1" ht="14.25">
      <c r="A35" s="52" t="s">
        <v>89</v>
      </c>
      <c r="B35" s="51" t="s">
        <v>90</v>
      </c>
      <c r="D35" s="51"/>
      <c r="E35" s="51"/>
    </row>
    <row r="36" spans="1:5" s="15" customFormat="1" ht="14.25">
      <c r="A36" s="52" t="s">
        <v>91</v>
      </c>
      <c r="B36" s="51" t="s">
        <v>26</v>
      </c>
      <c r="D36" s="51"/>
      <c r="E36" s="51"/>
    </row>
    <row r="37" spans="1:5" s="15" customFormat="1" ht="14.25">
      <c r="A37" s="52" t="s">
        <v>92</v>
      </c>
      <c r="B37" s="51" t="s">
        <v>93</v>
      </c>
      <c r="D37" s="51"/>
      <c r="E37" s="51"/>
    </row>
    <row r="38" spans="1:5" s="15" customFormat="1" ht="14.25">
      <c r="A38" s="52" t="s">
        <v>94</v>
      </c>
      <c r="B38" s="51" t="s">
        <v>95</v>
      </c>
      <c r="D38" s="51"/>
      <c r="E38" s="51"/>
    </row>
    <row r="39" spans="1:5" s="15" customFormat="1" ht="14.25">
      <c r="A39" s="52" t="s">
        <v>96</v>
      </c>
      <c r="B39" s="51" t="s">
        <v>13</v>
      </c>
      <c r="D39" s="51"/>
      <c r="E39" s="51"/>
    </row>
    <row r="40" spans="1:5" s="15" customFormat="1" ht="14.25">
      <c r="A40" s="52" t="s">
        <v>97</v>
      </c>
      <c r="B40" s="51" t="s">
        <v>98</v>
      </c>
      <c r="D40" s="51"/>
      <c r="E40" s="51"/>
    </row>
    <row r="41" spans="1:5" s="15" customFormat="1" ht="14.25">
      <c r="A41" s="52" t="s">
        <v>99</v>
      </c>
      <c r="B41" s="51" t="s">
        <v>100</v>
      </c>
      <c r="D41" s="51"/>
      <c r="E41" s="51"/>
    </row>
    <row r="42" spans="1:5" s="15" customFormat="1" ht="14.25">
      <c r="A42" s="52" t="s">
        <v>101</v>
      </c>
      <c r="B42" s="51" t="s">
        <v>102</v>
      </c>
      <c r="D42" s="51"/>
      <c r="E42" s="51"/>
    </row>
    <row r="43" spans="1:5" s="15" customFormat="1" ht="14.25">
      <c r="A43" s="52" t="s">
        <v>103</v>
      </c>
      <c r="B43" s="51" t="s">
        <v>104</v>
      </c>
      <c r="D43" s="51"/>
      <c r="E43" s="51"/>
    </row>
    <row r="44" spans="1:5" s="15" customFormat="1" ht="14.25">
      <c r="A44" s="52" t="s">
        <v>105</v>
      </c>
      <c r="B44" s="51" t="s">
        <v>106</v>
      </c>
      <c r="D44" s="51"/>
      <c r="E44" s="51"/>
    </row>
    <row r="45" spans="1:5" s="15" customFormat="1" ht="14.25">
      <c r="A45" s="52" t="s">
        <v>107</v>
      </c>
      <c r="B45" s="51" t="s">
        <v>108</v>
      </c>
      <c r="D45" s="51"/>
      <c r="E45" s="51"/>
    </row>
    <row r="46" spans="1:5" s="15" customFormat="1" ht="14.25">
      <c r="A46" s="52" t="s">
        <v>109</v>
      </c>
      <c r="B46" s="51" t="s">
        <v>110</v>
      </c>
      <c r="D46" s="51"/>
      <c r="E46" s="51"/>
    </row>
    <row r="47" spans="1:5" s="15" customFormat="1" ht="15.6" customHeight="1">
      <c r="A47" s="52" t="s">
        <v>111</v>
      </c>
      <c r="B47" s="53" t="s">
        <v>112</v>
      </c>
      <c r="D47" s="51"/>
      <c r="E47" s="51"/>
    </row>
    <row r="48" spans="1:5" s="15" customFormat="1" ht="14.25">
      <c r="A48" s="52" t="s">
        <v>113</v>
      </c>
      <c r="B48" s="51" t="s">
        <v>14</v>
      </c>
      <c r="D48" s="51"/>
      <c r="E48" s="51"/>
    </row>
    <row r="49" spans="1:5" s="15" customFormat="1" ht="14.25">
      <c r="A49" s="52" t="s">
        <v>114</v>
      </c>
      <c r="B49" s="51" t="s">
        <v>115</v>
      </c>
      <c r="D49" s="51"/>
      <c r="E49" s="51"/>
    </row>
    <row r="50" spans="1:5" s="15" customFormat="1" ht="15" customHeight="1">
      <c r="A50" s="52" t="s">
        <v>116</v>
      </c>
      <c r="B50" s="51" t="s">
        <v>117</v>
      </c>
      <c r="D50" s="51"/>
      <c r="E50" s="51"/>
    </row>
    <row r="51" spans="1:5" s="15" customFormat="1" ht="14.25">
      <c r="A51" s="52" t="s">
        <v>118</v>
      </c>
      <c r="B51" s="51" t="s">
        <v>119</v>
      </c>
      <c r="D51" s="51"/>
      <c r="E51" s="51"/>
    </row>
    <row r="52" spans="1:5" s="15" customFormat="1" ht="14.25">
      <c r="A52" s="52" t="s">
        <v>120</v>
      </c>
      <c r="B52" s="51" t="s">
        <v>15</v>
      </c>
      <c r="D52" s="51"/>
      <c r="E52" s="51"/>
    </row>
    <row r="53" spans="1:5" s="15" customFormat="1" ht="14.25">
      <c r="A53" s="52" t="s">
        <v>121</v>
      </c>
      <c r="B53" s="51" t="s">
        <v>122</v>
      </c>
      <c r="D53" s="51"/>
      <c r="E53" s="51"/>
    </row>
    <row r="54" spans="1:5" s="15" customFormat="1" ht="14.25">
      <c r="A54" s="52" t="s">
        <v>123</v>
      </c>
      <c r="B54" s="51" t="s">
        <v>16</v>
      </c>
      <c r="D54" s="51"/>
      <c r="E54" s="51"/>
    </row>
    <row r="55" spans="1:5" s="15" customFormat="1" ht="14.25">
      <c r="A55" s="52" t="s">
        <v>124</v>
      </c>
      <c r="B55" s="51" t="s">
        <v>17</v>
      </c>
      <c r="D55" s="51"/>
      <c r="E55" s="51"/>
    </row>
    <row r="56" spans="1:5" s="15" customFormat="1" ht="14.25">
      <c r="A56" s="52" t="s">
        <v>125</v>
      </c>
      <c r="B56" s="51" t="s">
        <v>18</v>
      </c>
      <c r="D56" s="51"/>
      <c r="E56" s="51"/>
    </row>
    <row r="57" spans="1:5" s="15" customFormat="1" ht="14.25">
      <c r="A57" s="52" t="s">
        <v>126</v>
      </c>
      <c r="B57" s="51" t="s">
        <v>127</v>
      </c>
      <c r="D57" s="51"/>
      <c r="E57" s="51"/>
    </row>
    <row r="58" spans="1:5" s="15" customFormat="1" ht="14.25">
      <c r="A58" s="52" t="s">
        <v>128</v>
      </c>
      <c r="B58" s="51" t="s">
        <v>129</v>
      </c>
      <c r="D58" s="51"/>
      <c r="E58" s="51"/>
    </row>
    <row r="59" s="15" customFormat="1" ht="14.25"/>
    <row r="60" s="15" customFormat="1" ht="14.25"/>
    <row r="61" s="15" customFormat="1" ht="14.25"/>
    <row r="62" s="15" customFormat="1" ht="14.25"/>
    <row r="63" s="15" customFormat="1" ht="14.25"/>
    <row r="64" s="15" customFormat="1" ht="14.25"/>
    <row r="65" s="15" customFormat="1" ht="14.25"/>
    <row r="66" s="15" customFormat="1" ht="14.25"/>
    <row r="67" s="15" customFormat="1" ht="14.25"/>
    <row r="68" s="15" customFormat="1" ht="14.25"/>
    <row r="69" s="15" customFormat="1" ht="14.25"/>
    <row r="70" s="15" customFormat="1" ht="14.25"/>
    <row r="71" s="15" customFormat="1" ht="14.25"/>
    <row r="72" s="15" customFormat="1" ht="14.25"/>
    <row r="73" s="15" customFormat="1" ht="14.25"/>
    <row r="74" s="15" customFormat="1" ht="14.25"/>
    <row r="75" s="15" customFormat="1" ht="14.25"/>
  </sheetData>
  <mergeCells count="1">
    <mergeCell ref="A1:L2"/>
  </mergeCells>
  <hyperlinks>
    <hyperlink ref="A31" r:id="rId1" display="https://ec.europa.eu/eurostat/statistics-explained/index.php?oldid=471064#EU.C2.A0and_euro_area_aggregates"/>
    <hyperlink ref="A26" r:id="rId2" display="https://ec.europa.eu/eurostat/statistics-explained/index.php/Tutorial:Symbols_and_abbreviation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90"/>
  <sheetViews>
    <sheetView showGridLines="0" workbookViewId="0" topLeftCell="H1">
      <selection activeCell="W30" sqref="W30"/>
    </sheetView>
  </sheetViews>
  <sheetFormatPr defaultColWidth="10.00390625" defaultRowHeight="14.25"/>
  <cols>
    <col min="1" max="9" width="10.00390625" style="98" customWidth="1"/>
    <col min="10" max="11" width="8.00390625" style="2" customWidth="1"/>
    <col min="12" max="12" width="10.375" style="2" customWidth="1"/>
    <col min="13" max="13" width="9.625" style="2" customWidth="1"/>
    <col min="14" max="16" width="8.00390625" style="2" customWidth="1"/>
    <col min="17" max="17" width="3.625" style="2" customWidth="1"/>
    <col min="18" max="18" width="10.00390625" style="98" customWidth="1"/>
    <col min="19" max="19" width="10.00390625" style="113" customWidth="1"/>
    <col min="20" max="20" width="1.37890625" style="113" customWidth="1"/>
    <col min="21" max="21" width="7.25390625" style="113" customWidth="1"/>
    <col min="22" max="24" width="38.25390625" style="113" customWidth="1"/>
    <col min="25" max="25" width="1.00390625" style="113" customWidth="1"/>
    <col min="26" max="26" width="10.00390625" style="113" customWidth="1"/>
    <col min="27" max="16384" width="10.00390625" style="98" customWidth="1"/>
  </cols>
  <sheetData>
    <row r="2" spans="1:24" ht="15.75">
      <c r="A2" s="113"/>
      <c r="B2" s="113"/>
      <c r="C2" s="113"/>
      <c r="D2" s="113"/>
      <c r="E2" s="113"/>
      <c r="F2" s="113"/>
      <c r="R2" s="113" t="s">
        <v>226</v>
      </c>
      <c r="U2" s="202" t="s">
        <v>270</v>
      </c>
      <c r="V2" s="202"/>
      <c r="W2" s="202"/>
      <c r="X2" s="202"/>
    </row>
    <row r="3" spans="1:22" ht="14.1" customHeight="1">
      <c r="A3" s="98" t="s">
        <v>196</v>
      </c>
      <c r="B3" s="99" t="s">
        <v>256</v>
      </c>
      <c r="C3" s="99"/>
      <c r="D3" s="25"/>
      <c r="E3" s="113"/>
      <c r="F3" s="113"/>
      <c r="U3" s="114"/>
      <c r="V3" s="114"/>
    </row>
    <row r="4" spans="2:24" ht="30" customHeight="1">
      <c r="B4" s="98" t="s">
        <v>204</v>
      </c>
      <c r="C4" s="99"/>
      <c r="D4" s="101"/>
      <c r="E4" s="113"/>
      <c r="F4" s="113"/>
      <c r="U4" s="163"/>
      <c r="V4" s="165" t="s">
        <v>19</v>
      </c>
      <c r="W4" s="164" t="s">
        <v>165</v>
      </c>
      <c r="X4" s="164" t="s">
        <v>20</v>
      </c>
    </row>
    <row r="5" spans="1:24" ht="13.5">
      <c r="A5" s="95" t="s">
        <v>197</v>
      </c>
      <c r="B5" s="102" t="s">
        <v>200</v>
      </c>
      <c r="C5" s="102" t="s">
        <v>201</v>
      </c>
      <c r="D5" s="102" t="s">
        <v>198</v>
      </c>
      <c r="E5" s="113"/>
      <c r="F5" s="113"/>
      <c r="U5" s="166"/>
      <c r="V5" s="206" t="s">
        <v>271</v>
      </c>
      <c r="W5" s="207"/>
      <c r="X5" s="207"/>
    </row>
    <row r="6" spans="1:24" ht="14.25">
      <c r="A6" s="95"/>
      <c r="B6" s="96" t="s">
        <v>199</v>
      </c>
      <c r="C6" s="97"/>
      <c r="D6" s="97"/>
      <c r="E6" s="113"/>
      <c r="F6" s="113"/>
      <c r="I6" s="196" t="s">
        <v>225</v>
      </c>
      <c r="J6" s="197"/>
      <c r="K6" s="197"/>
      <c r="L6" s="197"/>
      <c r="M6" s="197"/>
      <c r="N6" s="197"/>
      <c r="O6" s="198"/>
      <c r="U6" s="167" t="s">
        <v>202</v>
      </c>
      <c r="V6" s="177">
        <f>B16*44/12</f>
        <v>101.2</v>
      </c>
      <c r="W6" s="168">
        <f aca="true" t="shared" si="0" ref="W6:X6">C16*44/12</f>
        <v>94.60000000000001</v>
      </c>
      <c r="X6" s="168">
        <f t="shared" si="0"/>
        <v>56.1</v>
      </c>
    </row>
    <row r="7" spans="1:24" ht="14.25">
      <c r="A7" s="95" t="s">
        <v>11</v>
      </c>
      <c r="B7" s="145">
        <v>29.16</v>
      </c>
      <c r="C7" s="145">
        <v>24.9</v>
      </c>
      <c r="D7" s="145">
        <v>15.15</v>
      </c>
      <c r="E7" s="113"/>
      <c r="F7" s="113"/>
      <c r="I7" s="199"/>
      <c r="J7" s="200"/>
      <c r="K7" s="200"/>
      <c r="L7" s="200"/>
      <c r="M7" s="200"/>
      <c r="N7" s="200"/>
      <c r="O7" s="201"/>
      <c r="U7" s="169" t="s">
        <v>11</v>
      </c>
      <c r="V7" s="178">
        <f aca="true" t="shared" si="1" ref="V7:V15">B7*44/12</f>
        <v>106.92</v>
      </c>
      <c r="W7" s="170">
        <f aca="true" t="shared" si="2" ref="W7:W15">C7*44/12</f>
        <v>91.3</v>
      </c>
      <c r="X7" s="170">
        <f aca="true" t="shared" si="3" ref="X7:X15">D7*44/12</f>
        <v>55.550000000000004</v>
      </c>
    </row>
    <row r="8" spans="1:24" ht="13.5">
      <c r="A8" s="95" t="s">
        <v>12</v>
      </c>
      <c r="B8" s="145">
        <v>26.95</v>
      </c>
      <c r="C8" s="145">
        <v>25.71</v>
      </c>
      <c r="D8" s="145">
        <v>15.12</v>
      </c>
      <c r="E8" s="113"/>
      <c r="F8" s="113"/>
      <c r="I8" s="126" t="s">
        <v>205</v>
      </c>
      <c r="J8" s="127"/>
      <c r="K8" s="128" t="s">
        <v>206</v>
      </c>
      <c r="L8" s="127" t="s">
        <v>207</v>
      </c>
      <c r="M8" s="128" t="s">
        <v>227</v>
      </c>
      <c r="N8" s="127"/>
      <c r="O8" s="129"/>
      <c r="U8" s="171" t="s">
        <v>12</v>
      </c>
      <c r="V8" s="179">
        <f t="shared" si="1"/>
        <v>98.81666666666666</v>
      </c>
      <c r="W8" s="172">
        <f t="shared" si="2"/>
        <v>94.27</v>
      </c>
      <c r="X8" s="172">
        <f t="shared" si="3"/>
        <v>55.44</v>
      </c>
    </row>
    <row r="9" spans="1:24" ht="14.25">
      <c r="A9" s="95" t="s">
        <v>26</v>
      </c>
      <c r="B9" s="145">
        <v>29.8</v>
      </c>
      <c r="C9" s="145">
        <v>26.87</v>
      </c>
      <c r="D9" s="145">
        <v>15.21</v>
      </c>
      <c r="E9" s="113"/>
      <c r="F9" s="113"/>
      <c r="G9" s="124"/>
      <c r="H9" s="124"/>
      <c r="I9" s="203" t="s">
        <v>228</v>
      </c>
      <c r="J9" s="204"/>
      <c r="K9" s="204"/>
      <c r="L9" s="204"/>
      <c r="M9" s="204"/>
      <c r="N9" s="204"/>
      <c r="O9" s="205"/>
      <c r="P9" s="50"/>
      <c r="Q9" s="50"/>
      <c r="U9" s="171" t="s">
        <v>26</v>
      </c>
      <c r="V9" s="179">
        <f t="shared" si="1"/>
        <v>109.26666666666667</v>
      </c>
      <c r="W9" s="172">
        <f t="shared" si="2"/>
        <v>98.52333333333333</v>
      </c>
      <c r="X9" s="172">
        <f t="shared" si="3"/>
        <v>55.77</v>
      </c>
    </row>
    <row r="10" spans="1:24" ht="14.25">
      <c r="A10" s="95" t="s">
        <v>13</v>
      </c>
      <c r="B10" s="145">
        <v>32.56</v>
      </c>
      <c r="C10" s="145">
        <v>25.89</v>
      </c>
      <c r="D10" s="145">
        <v>15.19</v>
      </c>
      <c r="E10" s="113"/>
      <c r="F10" s="113"/>
      <c r="G10" s="124"/>
      <c r="H10" s="124"/>
      <c r="I10" s="104"/>
      <c r="J10" s="50"/>
      <c r="K10" s="50"/>
      <c r="L10" s="50"/>
      <c r="M10" s="50"/>
      <c r="N10" s="50"/>
      <c r="O10" s="105"/>
      <c r="P10" s="50"/>
      <c r="Q10" s="50"/>
      <c r="U10" s="171" t="s">
        <v>13</v>
      </c>
      <c r="V10" s="179">
        <f t="shared" si="1"/>
        <v>119.38666666666667</v>
      </c>
      <c r="W10" s="172">
        <f t="shared" si="2"/>
        <v>94.93</v>
      </c>
      <c r="X10" s="172">
        <f t="shared" si="3"/>
        <v>55.696666666666665</v>
      </c>
    </row>
    <row r="11" spans="1:24" ht="13.5">
      <c r="A11" s="95" t="s">
        <v>14</v>
      </c>
      <c r="B11" s="145">
        <v>29.08</v>
      </c>
      <c r="C11" s="145">
        <v>25.8</v>
      </c>
      <c r="D11" s="145">
        <v>15.22</v>
      </c>
      <c r="E11" s="113"/>
      <c r="F11" s="113"/>
      <c r="G11" s="124"/>
      <c r="H11" s="124"/>
      <c r="I11" s="104" t="s">
        <v>208</v>
      </c>
      <c r="J11" s="50"/>
      <c r="K11" s="106" t="s">
        <v>209</v>
      </c>
      <c r="L11" s="50" t="s">
        <v>229</v>
      </c>
      <c r="M11" s="50"/>
      <c r="N11" s="50"/>
      <c r="O11" s="105"/>
      <c r="P11" s="50"/>
      <c r="Q11" s="125"/>
      <c r="U11" s="171" t="s">
        <v>14</v>
      </c>
      <c r="V11" s="179">
        <f t="shared" si="1"/>
        <v>106.62666666666667</v>
      </c>
      <c r="W11" s="172">
        <f t="shared" si="2"/>
        <v>94.60000000000001</v>
      </c>
      <c r="X11" s="172">
        <f t="shared" si="3"/>
        <v>55.80666666666667</v>
      </c>
    </row>
    <row r="12" spans="1:24" ht="13.5">
      <c r="A12" s="95" t="s">
        <v>15</v>
      </c>
      <c r="B12" s="145">
        <v>30.89</v>
      </c>
      <c r="C12" s="145">
        <v>26.48</v>
      </c>
      <c r="D12" s="145">
        <v>15.11</v>
      </c>
      <c r="E12" s="113"/>
      <c r="F12" s="113"/>
      <c r="G12" s="124"/>
      <c r="H12" s="124"/>
      <c r="I12" s="104" t="s">
        <v>230</v>
      </c>
      <c r="J12" s="50"/>
      <c r="K12" s="106" t="s">
        <v>209</v>
      </c>
      <c r="L12" s="50" t="s">
        <v>210</v>
      </c>
      <c r="M12" s="50"/>
      <c r="N12" s="50"/>
      <c r="O12" s="105"/>
      <c r="P12" s="50"/>
      <c r="Q12" s="125"/>
      <c r="U12" s="171" t="s">
        <v>15</v>
      </c>
      <c r="V12" s="179">
        <f t="shared" si="1"/>
        <v>113.26333333333334</v>
      </c>
      <c r="W12" s="172">
        <f t="shared" si="2"/>
        <v>97.09333333333335</v>
      </c>
      <c r="X12" s="172">
        <f t="shared" si="3"/>
        <v>55.40333333333333</v>
      </c>
    </row>
    <row r="13" spans="1:24" ht="14.25">
      <c r="A13" s="95" t="s">
        <v>16</v>
      </c>
      <c r="B13" s="145">
        <v>26.41</v>
      </c>
      <c r="C13" s="145">
        <v>25.74</v>
      </c>
      <c r="D13" s="145">
        <v>15.16</v>
      </c>
      <c r="E13" s="113"/>
      <c r="F13" s="113"/>
      <c r="G13" s="124"/>
      <c r="H13" s="124"/>
      <c r="I13" s="107"/>
      <c r="J13" s="48"/>
      <c r="K13" s="48"/>
      <c r="L13" s="48"/>
      <c r="M13" s="48"/>
      <c r="N13" s="48"/>
      <c r="O13" s="108"/>
      <c r="P13" s="50"/>
      <c r="Q13" s="125"/>
      <c r="U13" s="171" t="s">
        <v>16</v>
      </c>
      <c r="V13" s="179">
        <f t="shared" si="1"/>
        <v>96.83666666666666</v>
      </c>
      <c r="W13" s="172">
        <f t="shared" si="2"/>
        <v>94.38</v>
      </c>
      <c r="X13" s="172">
        <f t="shared" si="3"/>
        <v>55.586666666666666</v>
      </c>
    </row>
    <row r="14" spans="1:24" ht="14.25">
      <c r="A14" s="95" t="s">
        <v>17</v>
      </c>
      <c r="B14" s="145">
        <v>28.03</v>
      </c>
      <c r="C14" s="145">
        <v>25.8</v>
      </c>
      <c r="D14" s="145">
        <v>15.08</v>
      </c>
      <c r="E14" s="113"/>
      <c r="F14" s="113"/>
      <c r="G14" s="124"/>
      <c r="H14" s="124"/>
      <c r="I14" s="124"/>
      <c r="J14" s="50"/>
      <c r="K14" s="50"/>
      <c r="L14" s="50"/>
      <c r="M14" s="109"/>
      <c r="N14" s="50"/>
      <c r="O14" s="50"/>
      <c r="P14" s="50"/>
      <c r="Q14" s="125"/>
      <c r="U14" s="174" t="s">
        <v>17</v>
      </c>
      <c r="V14" s="180">
        <f t="shared" si="1"/>
        <v>102.77666666666669</v>
      </c>
      <c r="W14" s="173">
        <f t="shared" si="2"/>
        <v>94.60000000000001</v>
      </c>
      <c r="X14" s="173">
        <f t="shared" si="3"/>
        <v>55.29333333333333</v>
      </c>
    </row>
    <row r="15" spans="1:24" ht="14.25">
      <c r="A15" s="95" t="s">
        <v>18</v>
      </c>
      <c r="B15" s="145">
        <v>27.24</v>
      </c>
      <c r="C15" s="145">
        <v>25.61</v>
      </c>
      <c r="D15" s="145">
        <v>15.21</v>
      </c>
      <c r="E15" s="113"/>
      <c r="F15" s="113"/>
      <c r="G15" s="124"/>
      <c r="H15" s="124"/>
      <c r="I15" s="124"/>
      <c r="J15" s="50"/>
      <c r="K15" s="50"/>
      <c r="L15" s="50"/>
      <c r="M15" s="109"/>
      <c r="N15" s="50"/>
      <c r="O15" s="50"/>
      <c r="P15" s="50"/>
      <c r="Q15" s="125"/>
      <c r="U15" s="175" t="s">
        <v>18</v>
      </c>
      <c r="V15" s="181">
        <f t="shared" si="1"/>
        <v>99.88</v>
      </c>
      <c r="W15" s="176">
        <f t="shared" si="2"/>
        <v>93.90333333333332</v>
      </c>
      <c r="X15" s="176">
        <f t="shared" si="3"/>
        <v>55.77</v>
      </c>
    </row>
    <row r="16" spans="1:26" ht="13.5" customHeight="1">
      <c r="A16" s="95" t="s">
        <v>202</v>
      </c>
      <c r="B16" s="145">
        <v>27.6</v>
      </c>
      <c r="C16" s="145">
        <v>25.8</v>
      </c>
      <c r="D16" s="145">
        <v>15.3</v>
      </c>
      <c r="E16" s="113"/>
      <c r="F16" s="113"/>
      <c r="G16" s="124"/>
      <c r="H16" s="124"/>
      <c r="I16" s="124"/>
      <c r="J16" s="194"/>
      <c r="K16" s="194"/>
      <c r="L16" s="50"/>
      <c r="M16" s="110"/>
      <c r="N16" s="50"/>
      <c r="O16" s="50"/>
      <c r="P16" s="50"/>
      <c r="Q16" s="125"/>
      <c r="Y16" s="114"/>
      <c r="Z16" s="114"/>
    </row>
    <row r="17" spans="1:24" ht="11.1" customHeight="1">
      <c r="A17" s="113"/>
      <c r="B17" s="113"/>
      <c r="C17" s="113"/>
      <c r="D17" s="113"/>
      <c r="E17" s="113"/>
      <c r="F17" s="113"/>
      <c r="G17" s="124"/>
      <c r="H17" s="124"/>
      <c r="I17" s="124"/>
      <c r="J17" s="138"/>
      <c r="K17" s="138"/>
      <c r="L17" s="50"/>
      <c r="M17" s="111"/>
      <c r="N17" s="50"/>
      <c r="O17" s="50"/>
      <c r="P17" s="50"/>
      <c r="Q17" s="125"/>
      <c r="U17" s="114" t="s">
        <v>272</v>
      </c>
      <c r="V17" s="116"/>
      <c r="W17" s="116"/>
      <c r="X17" s="116"/>
    </row>
    <row r="18" spans="1:26" ht="14.25">
      <c r="A18" s="113"/>
      <c r="B18" s="113"/>
      <c r="C18" s="113"/>
      <c r="D18" s="113"/>
      <c r="E18" s="113"/>
      <c r="F18" s="113"/>
      <c r="G18" s="124"/>
      <c r="H18" s="124"/>
      <c r="I18" s="124"/>
      <c r="J18" s="194"/>
      <c r="K18" s="194"/>
      <c r="L18" s="50"/>
      <c r="M18" s="109"/>
      <c r="N18" s="50"/>
      <c r="O18" s="50"/>
      <c r="P18" s="50"/>
      <c r="Q18" s="125"/>
      <c r="U18" s="115"/>
      <c r="V18" s="114"/>
      <c r="W18" s="114"/>
      <c r="X18" s="114"/>
      <c r="Y18" s="114"/>
      <c r="Z18" s="114"/>
    </row>
    <row r="19" spans="1:17" ht="14.25">
      <c r="A19" s="113"/>
      <c r="B19" s="113"/>
      <c r="C19" s="113"/>
      <c r="D19" s="113"/>
      <c r="E19" s="113"/>
      <c r="F19" s="113"/>
      <c r="G19" s="124"/>
      <c r="H19" s="124"/>
      <c r="I19" s="124"/>
      <c r="J19" s="50"/>
      <c r="K19" s="50"/>
      <c r="L19" s="50"/>
      <c r="M19" s="50"/>
      <c r="N19" s="50"/>
      <c r="O19" s="50"/>
      <c r="P19" s="50"/>
      <c r="Q19" s="125"/>
    </row>
    <row r="20" spans="1:17" ht="14.25">
      <c r="A20" s="113"/>
      <c r="B20" s="113"/>
      <c r="C20" s="113"/>
      <c r="D20" s="113"/>
      <c r="E20" s="113"/>
      <c r="F20" s="113"/>
      <c r="G20" s="124"/>
      <c r="H20" s="124"/>
      <c r="I20" s="124"/>
      <c r="J20" s="50"/>
      <c r="K20" s="50"/>
      <c r="L20" s="112"/>
      <c r="M20" s="50"/>
      <c r="N20" s="112"/>
      <c r="O20" s="50"/>
      <c r="P20" s="50"/>
      <c r="Q20" s="50"/>
    </row>
    <row r="21" spans="1:21" ht="14.25">
      <c r="A21" s="113"/>
      <c r="B21" s="113"/>
      <c r="C21" s="113"/>
      <c r="D21" s="113"/>
      <c r="E21" s="113"/>
      <c r="F21" s="113"/>
      <c r="G21" s="124"/>
      <c r="H21" s="124"/>
      <c r="I21" s="124"/>
      <c r="J21" s="50"/>
      <c r="K21" s="50"/>
      <c r="L21" s="112"/>
      <c r="M21" s="50"/>
      <c r="N21" s="112"/>
      <c r="O21" s="50"/>
      <c r="P21" s="50"/>
      <c r="Q21" s="50"/>
      <c r="U21" s="113" t="s">
        <v>261</v>
      </c>
    </row>
    <row r="22" spans="1:18" ht="14.25">
      <c r="A22" s="2" t="s">
        <v>211</v>
      </c>
      <c r="B22" s="2"/>
      <c r="C22" s="2"/>
      <c r="D22" s="2"/>
      <c r="E22" s="2"/>
      <c r="F22" s="2"/>
      <c r="G22" s="2"/>
      <c r="H22" s="2"/>
      <c r="I22" s="99"/>
      <c r="J22" s="113"/>
      <c r="K22" s="113"/>
      <c r="L22" s="99"/>
      <c r="M22" s="99"/>
      <c r="N22" s="99"/>
      <c r="O22" s="99"/>
      <c r="P22" s="99"/>
      <c r="Q22" s="99"/>
      <c r="R22" s="99"/>
    </row>
    <row r="23" spans="1:18" ht="14.25">
      <c r="A23" s="25" t="s">
        <v>212</v>
      </c>
      <c r="B23" s="25"/>
      <c r="C23" s="2"/>
      <c r="D23" s="2"/>
      <c r="E23" s="2"/>
      <c r="F23" s="2"/>
      <c r="G23" s="2"/>
      <c r="H23" s="2"/>
      <c r="I23" s="99"/>
      <c r="J23" s="113"/>
      <c r="K23" s="113"/>
      <c r="L23" s="99"/>
      <c r="M23" s="99"/>
      <c r="N23" s="99"/>
      <c r="O23" s="99"/>
      <c r="P23" s="99"/>
      <c r="Q23" s="99"/>
      <c r="R23" s="99"/>
    </row>
    <row r="24" spans="1:18" ht="14.25">
      <c r="A24" s="2" t="s">
        <v>213</v>
      </c>
      <c r="B24" s="2"/>
      <c r="C24" s="2"/>
      <c r="D24" s="2" t="s">
        <v>214</v>
      </c>
      <c r="E24" s="2"/>
      <c r="F24" s="2"/>
      <c r="G24" s="2"/>
      <c r="H24" s="2"/>
      <c r="I24" s="99"/>
      <c r="J24" s="113"/>
      <c r="K24" s="113"/>
      <c r="L24" s="99"/>
      <c r="M24" s="99"/>
      <c r="N24" s="99"/>
      <c r="O24" s="99"/>
      <c r="P24" s="99"/>
      <c r="Q24" s="99"/>
      <c r="R24" s="99"/>
    </row>
    <row r="25" spans="1:18" ht="14.25">
      <c r="A25" s="2" t="s">
        <v>215</v>
      </c>
      <c r="B25" s="2"/>
      <c r="C25" s="2" t="s">
        <v>216</v>
      </c>
      <c r="D25" s="2" t="s">
        <v>214</v>
      </c>
      <c r="E25" s="2"/>
      <c r="F25" s="2"/>
      <c r="G25" s="2"/>
      <c r="H25" s="2"/>
      <c r="I25" s="99"/>
      <c r="J25" s="113"/>
      <c r="K25" s="113"/>
      <c r="L25" s="113"/>
      <c r="M25" s="113"/>
      <c r="N25" s="113"/>
      <c r="O25" s="113"/>
      <c r="P25" s="113"/>
      <c r="Q25" s="113"/>
      <c r="R25" s="99"/>
    </row>
    <row r="26" spans="1:18" ht="14.25">
      <c r="A26" s="2" t="s">
        <v>217</v>
      </c>
      <c r="B26" s="2"/>
      <c r="C26" s="2" t="s">
        <v>218</v>
      </c>
      <c r="D26" s="2"/>
      <c r="E26" s="2"/>
      <c r="F26" s="2"/>
      <c r="G26" s="2"/>
      <c r="H26" s="2"/>
      <c r="I26" s="99"/>
      <c r="J26" s="113"/>
      <c r="K26" s="113"/>
      <c r="L26" s="113"/>
      <c r="M26" s="113"/>
      <c r="N26" s="113"/>
      <c r="O26" s="113"/>
      <c r="P26" s="113"/>
      <c r="Q26" s="113"/>
      <c r="R26" s="99"/>
    </row>
    <row r="27" spans="1:18" ht="14.25">
      <c r="A27" s="2" t="s">
        <v>219</v>
      </c>
      <c r="B27" s="2"/>
      <c r="C27" s="2" t="s">
        <v>220</v>
      </c>
      <c r="D27" s="2"/>
      <c r="E27" s="2"/>
      <c r="F27" s="2"/>
      <c r="G27" s="2"/>
      <c r="H27" s="2"/>
      <c r="I27" s="99"/>
      <c r="J27" s="113"/>
      <c r="K27" s="113"/>
      <c r="L27" s="113"/>
      <c r="M27" s="113"/>
      <c r="N27" s="113"/>
      <c r="O27" s="113"/>
      <c r="P27" s="113"/>
      <c r="Q27" s="113"/>
      <c r="R27" s="99"/>
    </row>
    <row r="28" spans="1:18" ht="14.25">
      <c r="A28" s="2" t="s">
        <v>219</v>
      </c>
      <c r="B28" s="2"/>
      <c r="C28" s="2" t="s">
        <v>221</v>
      </c>
      <c r="D28" s="2"/>
      <c r="E28" s="2"/>
      <c r="F28" s="2"/>
      <c r="G28" s="2"/>
      <c r="H28" s="2"/>
      <c r="I28" s="99"/>
      <c r="J28" s="113"/>
      <c r="K28" s="113"/>
      <c r="L28" s="113"/>
      <c r="M28" s="113"/>
      <c r="N28" s="113"/>
      <c r="O28" s="113"/>
      <c r="P28" s="113"/>
      <c r="Q28" s="113"/>
      <c r="R28" s="99"/>
    </row>
    <row r="29" spans="1:18" ht="14.25">
      <c r="A29" s="2" t="s">
        <v>219</v>
      </c>
      <c r="B29" s="2"/>
      <c r="C29" s="2" t="s">
        <v>222</v>
      </c>
      <c r="D29" s="2"/>
      <c r="E29" s="2">
        <f>0.01163</f>
        <v>0.01163</v>
      </c>
      <c r="F29" s="2" t="s">
        <v>31</v>
      </c>
      <c r="G29" s="2"/>
      <c r="H29" s="2"/>
      <c r="I29" s="99"/>
      <c r="J29" s="113"/>
      <c r="K29" s="113"/>
      <c r="L29" s="113"/>
      <c r="M29" s="113"/>
      <c r="N29" s="113"/>
      <c r="O29" s="113"/>
      <c r="P29" s="113"/>
      <c r="Q29" s="113"/>
      <c r="R29" s="99"/>
    </row>
    <row r="30" spans="1:18" ht="14.25">
      <c r="A30" s="2"/>
      <c r="B30" s="2"/>
      <c r="C30" s="2"/>
      <c r="D30" s="2"/>
      <c r="E30" s="2"/>
      <c r="F30" s="2"/>
      <c r="G30" s="2"/>
      <c r="H30" s="2"/>
      <c r="I30" s="99"/>
      <c r="J30" s="113"/>
      <c r="K30" s="113"/>
      <c r="L30" s="113"/>
      <c r="M30" s="113"/>
      <c r="N30" s="113"/>
      <c r="O30" s="113"/>
      <c r="P30" s="113"/>
      <c r="Q30" s="113"/>
      <c r="R30" s="99"/>
    </row>
    <row r="31" spans="1:18" ht="14.25">
      <c r="A31" s="2" t="s">
        <v>223</v>
      </c>
      <c r="B31" s="2"/>
      <c r="C31" s="2"/>
      <c r="D31" s="2"/>
      <c r="E31" s="2"/>
      <c r="F31" s="2"/>
      <c r="G31" s="2"/>
      <c r="H31" s="2"/>
      <c r="I31" s="99"/>
      <c r="J31" s="113"/>
      <c r="K31" s="113"/>
      <c r="L31" s="113"/>
      <c r="M31" s="113"/>
      <c r="N31" s="113"/>
      <c r="O31" s="113"/>
      <c r="P31" s="113"/>
      <c r="Q31" s="113"/>
      <c r="R31" s="99"/>
    </row>
    <row r="32" spans="1:18" ht="14.25">
      <c r="A32" s="25" t="s">
        <v>224</v>
      </c>
      <c r="B32" s="25"/>
      <c r="C32" s="2"/>
      <c r="D32" s="2"/>
      <c r="E32" s="2"/>
      <c r="F32" s="2"/>
      <c r="G32" s="2"/>
      <c r="H32" s="2"/>
      <c r="I32" s="99"/>
      <c r="J32" s="113"/>
      <c r="K32" s="113"/>
      <c r="L32" s="113"/>
      <c r="M32" s="113"/>
      <c r="N32" s="113"/>
      <c r="O32" s="113"/>
      <c r="P32" s="113"/>
      <c r="Q32" s="113"/>
      <c r="R32" s="99"/>
    </row>
    <row r="33" spans="1:18" ht="14.25">
      <c r="A33" s="2"/>
      <c r="B33" s="2"/>
      <c r="C33" s="2"/>
      <c r="D33" s="2"/>
      <c r="E33" s="2"/>
      <c r="F33" s="2"/>
      <c r="G33" s="2"/>
      <c r="H33" s="2"/>
      <c r="I33" s="99"/>
      <c r="J33" s="113"/>
      <c r="K33" s="113"/>
      <c r="L33" s="113"/>
      <c r="M33" s="113"/>
      <c r="N33" s="113"/>
      <c r="O33" s="113"/>
      <c r="P33" s="113"/>
      <c r="Q33" s="113"/>
      <c r="R33" s="99"/>
    </row>
    <row r="34" spans="1:18" ht="14.25">
      <c r="A34" s="2"/>
      <c r="B34" s="2"/>
      <c r="C34" s="2"/>
      <c r="D34" s="2"/>
      <c r="E34" s="2"/>
      <c r="F34" s="2"/>
      <c r="G34" s="2"/>
      <c r="H34" s="2"/>
      <c r="I34" s="99"/>
      <c r="J34" s="113"/>
      <c r="K34" s="113"/>
      <c r="L34" s="113"/>
      <c r="M34" s="113"/>
      <c r="N34" s="113"/>
      <c r="O34" s="113"/>
      <c r="P34" s="113"/>
      <c r="Q34" s="113"/>
      <c r="R34" s="99"/>
    </row>
    <row r="35" spans="1:18" ht="14.25">
      <c r="A35" s="2"/>
      <c r="B35" s="2"/>
      <c r="C35" s="2"/>
      <c r="D35" s="2"/>
      <c r="E35" s="2"/>
      <c r="F35" s="2"/>
      <c r="G35" s="2"/>
      <c r="H35" s="2"/>
      <c r="I35" s="99"/>
      <c r="J35" s="113"/>
      <c r="K35" s="113"/>
      <c r="L35" s="113"/>
      <c r="M35" s="113"/>
      <c r="N35" s="113"/>
      <c r="O35" s="113"/>
      <c r="P35" s="113"/>
      <c r="Q35" s="113"/>
      <c r="R35" s="99"/>
    </row>
    <row r="36" spans="1:17" ht="14.25">
      <c r="A36" s="124"/>
      <c r="B36" s="124"/>
      <c r="C36" s="124"/>
      <c r="D36" s="124"/>
      <c r="E36" s="124"/>
      <c r="F36" s="124"/>
      <c r="G36" s="124"/>
      <c r="H36" s="124"/>
      <c r="I36" s="124"/>
      <c r="J36" s="50"/>
      <c r="K36" s="50"/>
      <c r="L36" s="50"/>
      <c r="M36" s="139"/>
      <c r="N36" s="50"/>
      <c r="O36" s="50"/>
      <c r="P36" s="50"/>
      <c r="Q36" s="50"/>
    </row>
    <row r="37" spans="1:17" ht="14.25">
      <c r="A37" s="124"/>
      <c r="B37" s="124"/>
      <c r="C37" s="124"/>
      <c r="D37" s="124"/>
      <c r="E37" s="124"/>
      <c r="F37" s="124"/>
      <c r="G37" s="124"/>
      <c r="H37" s="124"/>
      <c r="I37" s="124"/>
      <c r="J37" s="194"/>
      <c r="K37" s="194"/>
      <c r="L37" s="50"/>
      <c r="M37" s="109"/>
      <c r="N37" s="195"/>
      <c r="O37" s="195"/>
      <c r="P37" s="50"/>
      <c r="Q37" s="50"/>
    </row>
    <row r="38" spans="1:17" ht="14.25">
      <c r="A38" s="124"/>
      <c r="B38" s="124"/>
      <c r="C38" s="124"/>
      <c r="D38" s="124"/>
      <c r="E38" s="124"/>
      <c r="F38" s="124"/>
      <c r="G38" s="124"/>
      <c r="H38" s="124"/>
      <c r="I38" s="124"/>
      <c r="J38" s="50"/>
      <c r="K38" s="50"/>
      <c r="L38" s="50"/>
      <c r="M38" s="50"/>
      <c r="N38" s="50"/>
      <c r="O38" s="50"/>
      <c r="P38" s="50"/>
      <c r="Q38" s="50"/>
    </row>
    <row r="39" spans="1:17" ht="14.25">
      <c r="A39" s="124"/>
      <c r="B39" s="124"/>
      <c r="C39" s="124"/>
      <c r="D39" s="124"/>
      <c r="E39" s="124"/>
      <c r="F39" s="124"/>
      <c r="G39" s="124"/>
      <c r="H39" s="124"/>
      <c r="I39" s="124"/>
      <c r="J39" s="50"/>
      <c r="K39" s="50"/>
      <c r="L39" s="50"/>
      <c r="M39" s="50"/>
      <c r="N39" s="50"/>
      <c r="O39" s="50"/>
      <c r="P39" s="50"/>
      <c r="Q39" s="50"/>
    </row>
    <row r="40" spans="1:20" s="99" customFormat="1" ht="14.25">
      <c r="A40" s="124"/>
      <c r="B40" s="124"/>
      <c r="C40" s="124"/>
      <c r="D40" s="124"/>
      <c r="E40" s="124"/>
      <c r="F40" s="124"/>
      <c r="G40" s="124"/>
      <c r="H40" s="124"/>
      <c r="I40" s="124"/>
      <c r="J40" s="50"/>
      <c r="K40" s="50"/>
      <c r="L40" s="50"/>
      <c r="M40" s="50"/>
      <c r="N40" s="50"/>
      <c r="O40" s="50"/>
      <c r="P40" s="50"/>
      <c r="Q40" s="50"/>
      <c r="S40" s="113"/>
      <c r="T40" s="113"/>
    </row>
    <row r="41" spans="1:20" s="99" customFormat="1" ht="14.25">
      <c r="A41" s="124"/>
      <c r="B41" s="124"/>
      <c r="C41" s="124"/>
      <c r="D41" s="124"/>
      <c r="E41" s="124"/>
      <c r="F41" s="124"/>
      <c r="G41" s="124"/>
      <c r="H41" s="124"/>
      <c r="I41" s="124"/>
      <c r="J41" s="50"/>
      <c r="K41" s="50"/>
      <c r="L41" s="50"/>
      <c r="M41" s="50"/>
      <c r="N41" s="50"/>
      <c r="O41" s="50"/>
      <c r="P41" s="50"/>
      <c r="Q41" s="50"/>
      <c r="S41" s="113"/>
      <c r="T41" s="113"/>
    </row>
    <row r="42" spans="10:20" s="99" customFormat="1" ht="14.25">
      <c r="J42" s="25"/>
      <c r="K42" s="25"/>
      <c r="L42" s="2"/>
      <c r="M42" s="2"/>
      <c r="N42" s="2"/>
      <c r="O42" s="2"/>
      <c r="P42" s="2"/>
      <c r="Q42" s="2"/>
      <c r="S42" s="113"/>
      <c r="T42" s="113"/>
    </row>
    <row r="43" s="99" customFormat="1" ht="14.25"/>
    <row r="44" s="99" customFormat="1" ht="14.25"/>
    <row r="45" s="99" customFormat="1" ht="14.25"/>
    <row r="46" s="99" customFormat="1" ht="14.25"/>
    <row r="47" s="99" customFormat="1" ht="14.25"/>
    <row r="48" s="99" customFormat="1" ht="14.25"/>
    <row r="49" s="99" customFormat="1" ht="14.25"/>
    <row r="50" s="99" customFormat="1" ht="14.25"/>
    <row r="51" s="99" customFormat="1" ht="14.25"/>
    <row r="52" s="99" customFormat="1" ht="14.25"/>
    <row r="53" s="99" customFormat="1" ht="14.25"/>
    <row r="54" s="99" customFormat="1" ht="14.25"/>
    <row r="55" s="99" customFormat="1" ht="14.25"/>
    <row r="56" s="99" customFormat="1" ht="14.25"/>
    <row r="57" spans="10:26" s="99" customFormat="1" ht="14.25">
      <c r="J57" s="2"/>
      <c r="K57" s="2"/>
      <c r="L57" s="2"/>
      <c r="M57" s="2"/>
      <c r="N57" s="2"/>
      <c r="O57" s="2"/>
      <c r="P57" s="2"/>
      <c r="Q57" s="2"/>
      <c r="S57" s="113"/>
      <c r="T57" s="113"/>
      <c r="U57" s="113"/>
      <c r="V57" s="113"/>
      <c r="W57" s="113"/>
      <c r="X57" s="113"/>
      <c r="Y57" s="113"/>
      <c r="Z57" s="113"/>
    </row>
    <row r="58" spans="10:26" s="99" customFormat="1" ht="14.25">
      <c r="J58" s="2"/>
      <c r="K58" s="2"/>
      <c r="L58" s="2"/>
      <c r="M58" s="2"/>
      <c r="N58" s="2"/>
      <c r="O58" s="2"/>
      <c r="P58" s="2"/>
      <c r="Q58" s="2"/>
      <c r="S58" s="113"/>
      <c r="T58" s="113"/>
      <c r="U58" s="113"/>
      <c r="V58" s="113"/>
      <c r="W58" s="113"/>
      <c r="X58" s="113"/>
      <c r="Y58" s="113"/>
      <c r="Z58" s="113"/>
    </row>
    <row r="59" spans="10:26" s="99" customFormat="1" ht="14.25">
      <c r="J59" s="2"/>
      <c r="K59" s="2"/>
      <c r="L59" s="2"/>
      <c r="M59" s="2"/>
      <c r="N59" s="2"/>
      <c r="O59" s="2"/>
      <c r="P59" s="2"/>
      <c r="Q59" s="2"/>
      <c r="S59" s="113"/>
      <c r="T59" s="113"/>
      <c r="U59" s="113"/>
      <c r="V59" s="113"/>
      <c r="W59" s="113"/>
      <c r="X59" s="113"/>
      <c r="Y59" s="113"/>
      <c r="Z59" s="113"/>
    </row>
    <row r="60" spans="10:26" s="99" customFormat="1" ht="14.25">
      <c r="J60" s="2"/>
      <c r="K60" s="2"/>
      <c r="L60" s="2"/>
      <c r="M60" s="2"/>
      <c r="N60" s="2"/>
      <c r="O60" s="2"/>
      <c r="P60" s="2"/>
      <c r="Q60" s="2"/>
      <c r="S60" s="113"/>
      <c r="T60" s="113"/>
      <c r="U60" s="113"/>
      <c r="V60" s="113"/>
      <c r="W60" s="113"/>
      <c r="X60" s="113"/>
      <c r="Y60" s="113"/>
      <c r="Z60" s="113"/>
    </row>
    <row r="61" spans="10:26" s="99" customFormat="1" ht="14.25">
      <c r="J61" s="2"/>
      <c r="K61" s="2"/>
      <c r="L61" s="2"/>
      <c r="M61" s="2"/>
      <c r="N61" s="2"/>
      <c r="O61" s="2"/>
      <c r="P61" s="2"/>
      <c r="Q61" s="2"/>
      <c r="S61" s="113"/>
      <c r="T61" s="113"/>
      <c r="U61" s="113"/>
      <c r="V61" s="113"/>
      <c r="W61" s="113"/>
      <c r="X61" s="113"/>
      <c r="Y61" s="113"/>
      <c r="Z61" s="113"/>
    </row>
    <row r="79" spans="10:26" s="99" customFormat="1" ht="14.25">
      <c r="J79" s="2"/>
      <c r="K79" s="2"/>
      <c r="L79" s="2"/>
      <c r="M79" s="2"/>
      <c r="N79" s="2"/>
      <c r="O79" s="2"/>
      <c r="P79" s="2"/>
      <c r="Q79" s="2"/>
      <c r="S79" s="113"/>
      <c r="T79" s="113"/>
      <c r="U79" s="113"/>
      <c r="V79" s="113"/>
      <c r="W79" s="113"/>
      <c r="X79" s="113"/>
      <c r="Y79" s="113"/>
      <c r="Z79" s="113"/>
    </row>
    <row r="80" spans="10:26" s="99" customFormat="1" ht="14.25">
      <c r="J80" s="2"/>
      <c r="K80" s="2"/>
      <c r="L80" s="2"/>
      <c r="M80" s="2"/>
      <c r="N80" s="2"/>
      <c r="O80" s="2"/>
      <c r="P80" s="2"/>
      <c r="Q80" s="2"/>
      <c r="S80" s="113"/>
      <c r="T80" s="113"/>
      <c r="U80" s="113"/>
      <c r="V80" s="113"/>
      <c r="W80" s="113"/>
      <c r="X80" s="113"/>
      <c r="Y80" s="113"/>
      <c r="Z80" s="113"/>
    </row>
    <row r="81" spans="10:26" s="99" customFormat="1" ht="14.25">
      <c r="J81" s="2"/>
      <c r="K81" s="2"/>
      <c r="L81" s="2"/>
      <c r="M81" s="2"/>
      <c r="N81" s="2"/>
      <c r="O81" s="2"/>
      <c r="P81" s="2"/>
      <c r="Q81" s="2"/>
      <c r="S81" s="113"/>
      <c r="T81" s="113"/>
      <c r="U81" s="113"/>
      <c r="V81" s="113"/>
      <c r="W81" s="113"/>
      <c r="X81" s="113"/>
      <c r="Y81" s="113"/>
      <c r="Z81" s="113"/>
    </row>
    <row r="82" spans="10:26" s="99" customFormat="1" ht="14.25">
      <c r="J82" s="2"/>
      <c r="K82" s="2"/>
      <c r="L82" s="2"/>
      <c r="M82" s="2"/>
      <c r="N82" s="2"/>
      <c r="O82" s="2"/>
      <c r="P82" s="2"/>
      <c r="Q82" s="2"/>
      <c r="S82" s="113"/>
      <c r="T82" s="113"/>
      <c r="U82" s="113"/>
      <c r="V82" s="113"/>
      <c r="W82" s="113"/>
      <c r="X82" s="113"/>
      <c r="Y82" s="113"/>
      <c r="Z82" s="113"/>
    </row>
    <row r="83" spans="10:26" s="99" customFormat="1" ht="14.25">
      <c r="J83" s="2"/>
      <c r="K83" s="2"/>
      <c r="L83" s="2"/>
      <c r="M83" s="2"/>
      <c r="N83" s="2"/>
      <c r="O83" s="2"/>
      <c r="P83" s="2"/>
      <c r="Q83" s="2"/>
      <c r="S83" s="113"/>
      <c r="T83" s="113"/>
      <c r="U83" s="113"/>
      <c r="V83" s="113"/>
      <c r="W83" s="113"/>
      <c r="X83" s="113"/>
      <c r="Y83" s="113"/>
      <c r="Z83" s="113"/>
    </row>
    <row r="84" spans="10:26" s="99" customFormat="1" ht="14.25">
      <c r="J84" s="2"/>
      <c r="K84" s="2"/>
      <c r="L84" s="2"/>
      <c r="M84" s="2"/>
      <c r="N84" s="2"/>
      <c r="O84" s="2"/>
      <c r="P84" s="2"/>
      <c r="Q84" s="2"/>
      <c r="S84" s="113"/>
      <c r="T84" s="113"/>
      <c r="U84" s="113"/>
      <c r="V84" s="113"/>
      <c r="W84" s="113"/>
      <c r="X84" s="113"/>
      <c r="Y84" s="113"/>
      <c r="Z84" s="113"/>
    </row>
    <row r="85" spans="10:26" s="99" customFormat="1" ht="14.25">
      <c r="J85" s="2"/>
      <c r="K85" s="2"/>
      <c r="L85" s="2"/>
      <c r="M85" s="2"/>
      <c r="N85" s="2"/>
      <c r="O85" s="2"/>
      <c r="P85" s="2"/>
      <c r="Q85" s="2"/>
      <c r="S85" s="113"/>
      <c r="T85" s="113"/>
      <c r="U85" s="113"/>
      <c r="V85" s="113"/>
      <c r="W85" s="113"/>
      <c r="X85" s="113"/>
      <c r="Y85" s="113"/>
      <c r="Z85" s="113"/>
    </row>
    <row r="86" spans="10:26" s="99" customFormat="1" ht="14.25">
      <c r="J86" s="2"/>
      <c r="K86" s="2"/>
      <c r="L86" s="2"/>
      <c r="M86" s="2"/>
      <c r="N86" s="2"/>
      <c r="O86" s="2"/>
      <c r="P86" s="2"/>
      <c r="Q86" s="2"/>
      <c r="S86" s="113"/>
      <c r="T86" s="113"/>
      <c r="U86" s="113"/>
      <c r="V86" s="113"/>
      <c r="W86" s="113"/>
      <c r="X86" s="113"/>
      <c r="Y86" s="113"/>
      <c r="Z86" s="113"/>
    </row>
    <row r="87" spans="10:26" s="99" customFormat="1" ht="14.25">
      <c r="J87" s="2"/>
      <c r="K87" s="2"/>
      <c r="L87" s="2"/>
      <c r="M87" s="2"/>
      <c r="N87" s="2"/>
      <c r="O87" s="2"/>
      <c r="P87" s="2"/>
      <c r="Q87" s="2"/>
      <c r="S87" s="113"/>
      <c r="T87" s="113"/>
      <c r="U87" s="113"/>
      <c r="V87" s="113"/>
      <c r="W87" s="113"/>
      <c r="X87" s="113"/>
      <c r="Y87" s="113"/>
      <c r="Z87" s="113"/>
    </row>
    <row r="88" spans="10:26" s="99" customFormat="1" ht="14.25">
      <c r="J88" s="2"/>
      <c r="K88" s="2"/>
      <c r="L88" s="2"/>
      <c r="M88" s="2"/>
      <c r="N88" s="2"/>
      <c r="O88" s="2"/>
      <c r="P88" s="2"/>
      <c r="Q88" s="2"/>
      <c r="S88" s="113"/>
      <c r="T88" s="113"/>
      <c r="U88" s="113"/>
      <c r="V88" s="113"/>
      <c r="W88" s="113"/>
      <c r="X88" s="113"/>
      <c r="Y88" s="113"/>
      <c r="Z88" s="113"/>
    </row>
    <row r="89" spans="10:26" s="99" customFormat="1" ht="14.25">
      <c r="J89" s="2"/>
      <c r="K89" s="2"/>
      <c r="L89" s="2"/>
      <c r="M89" s="2"/>
      <c r="N89" s="2"/>
      <c r="O89" s="2"/>
      <c r="P89" s="2"/>
      <c r="Q89" s="2"/>
      <c r="S89" s="113"/>
      <c r="T89" s="113"/>
      <c r="U89" s="113"/>
      <c r="V89" s="113"/>
      <c r="W89" s="113"/>
      <c r="X89" s="113"/>
      <c r="Y89" s="113"/>
      <c r="Z89" s="113"/>
    </row>
    <row r="90" spans="10:26" s="99" customFormat="1" ht="14.25">
      <c r="J90" s="2"/>
      <c r="K90" s="2"/>
      <c r="L90" s="2"/>
      <c r="M90" s="2"/>
      <c r="N90" s="2"/>
      <c r="O90" s="2"/>
      <c r="P90" s="2"/>
      <c r="Q90" s="2"/>
      <c r="S90" s="113"/>
      <c r="T90" s="113"/>
      <c r="U90" s="113"/>
      <c r="V90" s="113"/>
      <c r="W90" s="113"/>
      <c r="X90" s="113"/>
      <c r="Y90" s="113"/>
      <c r="Z90" s="113"/>
    </row>
    <row r="91" spans="10:26" s="99" customFormat="1" ht="14.25">
      <c r="J91" s="2"/>
      <c r="K91" s="2"/>
      <c r="L91" s="2"/>
      <c r="M91" s="2"/>
      <c r="N91" s="2"/>
      <c r="O91" s="2"/>
      <c r="P91" s="2"/>
      <c r="Q91" s="2"/>
      <c r="S91" s="113"/>
      <c r="T91" s="113"/>
      <c r="U91" s="113"/>
      <c r="V91" s="113"/>
      <c r="W91" s="113"/>
      <c r="X91" s="113"/>
      <c r="Y91" s="113"/>
      <c r="Z91" s="113"/>
    </row>
    <row r="92" spans="10:26" s="99" customFormat="1" ht="14.25">
      <c r="J92" s="2"/>
      <c r="K92" s="2"/>
      <c r="L92" s="2"/>
      <c r="M92" s="2"/>
      <c r="N92" s="2"/>
      <c r="O92" s="2"/>
      <c r="P92" s="2"/>
      <c r="Q92" s="2"/>
      <c r="S92" s="113"/>
      <c r="T92" s="113"/>
      <c r="U92" s="113"/>
      <c r="V92" s="113"/>
      <c r="W92" s="113"/>
      <c r="X92" s="113"/>
      <c r="Y92" s="113"/>
      <c r="Z92" s="113"/>
    </row>
    <row r="93" spans="10:26" s="99" customFormat="1" ht="14.25">
      <c r="J93" s="2"/>
      <c r="K93" s="2"/>
      <c r="L93" s="2"/>
      <c r="M93" s="2"/>
      <c r="N93" s="2"/>
      <c r="O93" s="2"/>
      <c r="P93" s="2"/>
      <c r="Q93" s="2"/>
      <c r="S93" s="113"/>
      <c r="T93" s="113"/>
      <c r="U93" s="113"/>
      <c r="V93" s="113"/>
      <c r="W93" s="113"/>
      <c r="X93" s="113"/>
      <c r="Y93" s="113"/>
      <c r="Z93" s="113"/>
    </row>
    <row r="94" spans="10:26" s="99" customFormat="1" ht="14.25">
      <c r="J94" s="2"/>
      <c r="K94" s="2"/>
      <c r="L94" s="2"/>
      <c r="M94" s="2"/>
      <c r="N94" s="2"/>
      <c r="O94" s="2"/>
      <c r="P94" s="2"/>
      <c r="Q94" s="2"/>
      <c r="S94" s="113"/>
      <c r="T94" s="113"/>
      <c r="U94" s="113"/>
      <c r="V94" s="113"/>
      <c r="W94" s="113"/>
      <c r="X94" s="113"/>
      <c r="Y94" s="113"/>
      <c r="Z94" s="113"/>
    </row>
    <row r="95" spans="2:26" s="99" customFormat="1" ht="14.25">
      <c r="B95" s="100" t="s">
        <v>203</v>
      </c>
      <c r="C95" s="100"/>
      <c r="D95" s="100"/>
      <c r="E95" s="100"/>
      <c r="F95" s="100"/>
      <c r="G95" s="100"/>
      <c r="H95" s="100"/>
      <c r="I95" s="100"/>
      <c r="J95" s="2"/>
      <c r="K95" s="2"/>
      <c r="L95" s="2"/>
      <c r="M95" s="2"/>
      <c r="N95" s="2"/>
      <c r="O95" s="2"/>
      <c r="P95" s="2"/>
      <c r="Q95" s="2"/>
      <c r="S95" s="113"/>
      <c r="T95" s="113"/>
      <c r="U95" s="113"/>
      <c r="V95" s="113"/>
      <c r="W95" s="113"/>
      <c r="X95" s="113"/>
      <c r="Y95" s="113"/>
      <c r="Z95" s="113"/>
    </row>
    <row r="96" spans="10:26" s="99" customFormat="1" ht="14.25">
      <c r="J96" s="2"/>
      <c r="K96" s="2"/>
      <c r="L96" s="2"/>
      <c r="M96" s="2"/>
      <c r="N96" s="2"/>
      <c r="O96" s="2"/>
      <c r="P96" s="2"/>
      <c r="Q96" s="2"/>
      <c r="S96" s="113"/>
      <c r="T96" s="113"/>
      <c r="U96" s="113"/>
      <c r="V96" s="113"/>
      <c r="W96" s="113"/>
      <c r="X96" s="113"/>
      <c r="Y96" s="113"/>
      <c r="Z96" s="113"/>
    </row>
    <row r="97" spans="10:26" s="99" customFormat="1" ht="14.25">
      <c r="J97" s="2"/>
      <c r="K97" s="2"/>
      <c r="L97" s="2"/>
      <c r="M97" s="2"/>
      <c r="N97" s="2"/>
      <c r="O97" s="2"/>
      <c r="P97" s="2"/>
      <c r="Q97" s="2"/>
      <c r="S97" s="113"/>
      <c r="T97" s="113"/>
      <c r="U97" s="113"/>
      <c r="V97" s="113"/>
      <c r="W97" s="113"/>
      <c r="X97" s="113"/>
      <c r="Y97" s="113"/>
      <c r="Z97" s="113"/>
    </row>
    <row r="98" spans="10:26" s="99" customFormat="1" ht="14.25">
      <c r="J98" s="2"/>
      <c r="K98" s="2"/>
      <c r="L98" s="2"/>
      <c r="M98" s="2"/>
      <c r="N98" s="2"/>
      <c r="O98" s="2"/>
      <c r="P98" s="2"/>
      <c r="Q98" s="2"/>
      <c r="S98" s="113"/>
      <c r="T98" s="113"/>
      <c r="U98" s="113"/>
      <c r="V98" s="113"/>
      <c r="W98" s="113"/>
      <c r="X98" s="113"/>
      <c r="Y98" s="113"/>
      <c r="Z98" s="113"/>
    </row>
    <row r="105" spans="10:26" s="99" customFormat="1" ht="14.25">
      <c r="J105" s="2"/>
      <c r="K105" s="2"/>
      <c r="L105" s="2"/>
      <c r="M105" s="2"/>
      <c r="N105" s="2"/>
      <c r="O105" s="2"/>
      <c r="P105" s="2"/>
      <c r="Q105" s="2"/>
      <c r="S105" s="113"/>
      <c r="T105" s="113"/>
      <c r="U105" s="113"/>
      <c r="V105" s="113"/>
      <c r="W105" s="113"/>
      <c r="X105" s="113"/>
      <c r="Y105" s="113"/>
      <c r="Z105" s="113"/>
    </row>
    <row r="106" spans="10:26" s="99" customFormat="1" ht="14.25">
      <c r="J106" s="2"/>
      <c r="K106" s="2"/>
      <c r="L106" s="2"/>
      <c r="M106" s="2"/>
      <c r="N106" s="2"/>
      <c r="O106" s="2"/>
      <c r="P106" s="2"/>
      <c r="Q106" s="2"/>
      <c r="S106" s="113"/>
      <c r="T106" s="113"/>
      <c r="U106" s="113"/>
      <c r="V106" s="113"/>
      <c r="W106" s="113"/>
      <c r="X106" s="113"/>
      <c r="Y106" s="113"/>
      <c r="Z106" s="113"/>
    </row>
    <row r="107" spans="10:26" s="99" customFormat="1" ht="14.25">
      <c r="J107" s="2"/>
      <c r="K107" s="2"/>
      <c r="L107" s="2"/>
      <c r="M107" s="2"/>
      <c r="N107" s="2"/>
      <c r="O107" s="2"/>
      <c r="P107" s="2"/>
      <c r="Q107" s="2"/>
      <c r="S107" s="113"/>
      <c r="T107" s="113"/>
      <c r="U107" s="113"/>
      <c r="V107" s="113"/>
      <c r="W107" s="113"/>
      <c r="X107" s="113"/>
      <c r="Y107" s="113"/>
      <c r="Z107" s="113"/>
    </row>
    <row r="108" spans="10:26" s="99" customFormat="1" ht="14.25">
      <c r="J108" s="2"/>
      <c r="K108" s="2"/>
      <c r="L108" s="2"/>
      <c r="M108" s="2"/>
      <c r="N108" s="2"/>
      <c r="O108" s="2"/>
      <c r="P108" s="2"/>
      <c r="Q108" s="2"/>
      <c r="S108" s="113"/>
      <c r="T108" s="113"/>
      <c r="U108" s="113"/>
      <c r="V108" s="113"/>
      <c r="W108" s="113"/>
      <c r="X108" s="113"/>
      <c r="Y108" s="113"/>
      <c r="Z108" s="113"/>
    </row>
    <row r="109" spans="10:26" s="99" customFormat="1" ht="14.25">
      <c r="J109" s="2"/>
      <c r="K109" s="2"/>
      <c r="L109" s="2"/>
      <c r="M109" s="2"/>
      <c r="N109" s="2"/>
      <c r="O109" s="2"/>
      <c r="P109" s="2"/>
      <c r="Q109" s="2"/>
      <c r="S109" s="113"/>
      <c r="T109" s="113"/>
      <c r="U109" s="113"/>
      <c r="V109" s="113"/>
      <c r="W109" s="113"/>
      <c r="X109" s="113"/>
      <c r="Y109" s="113"/>
      <c r="Z109" s="113"/>
    </row>
    <row r="110" spans="10:26" s="99" customFormat="1" ht="14.25">
      <c r="J110" s="2"/>
      <c r="K110" s="2"/>
      <c r="L110" s="2"/>
      <c r="M110" s="2"/>
      <c r="N110" s="2"/>
      <c r="O110" s="2"/>
      <c r="P110" s="2"/>
      <c r="Q110" s="2"/>
      <c r="S110" s="113"/>
      <c r="T110" s="113"/>
      <c r="U110" s="113"/>
      <c r="V110" s="113"/>
      <c r="W110" s="113"/>
      <c r="X110" s="113"/>
      <c r="Y110" s="113"/>
      <c r="Z110" s="113"/>
    </row>
    <row r="111" spans="10:26" s="99" customFormat="1" ht="14.25">
      <c r="J111" s="2"/>
      <c r="K111" s="2"/>
      <c r="L111" s="2"/>
      <c r="M111" s="2"/>
      <c r="N111" s="2"/>
      <c r="O111" s="2"/>
      <c r="P111" s="2"/>
      <c r="Q111" s="2"/>
      <c r="S111" s="113"/>
      <c r="T111" s="113"/>
      <c r="U111" s="113"/>
      <c r="V111" s="113"/>
      <c r="W111" s="113"/>
      <c r="X111" s="113"/>
      <c r="Y111" s="113"/>
      <c r="Z111" s="113"/>
    </row>
    <row r="112" spans="10:26" s="99" customFormat="1" ht="14.25">
      <c r="J112" s="2"/>
      <c r="K112" s="2"/>
      <c r="L112" s="2"/>
      <c r="M112" s="2"/>
      <c r="N112" s="2"/>
      <c r="O112" s="2"/>
      <c r="P112" s="2"/>
      <c r="Q112" s="2"/>
      <c r="S112" s="113"/>
      <c r="T112" s="113"/>
      <c r="U112" s="113"/>
      <c r="V112" s="113"/>
      <c r="W112" s="113"/>
      <c r="X112" s="113"/>
      <c r="Y112" s="113"/>
      <c r="Z112" s="113"/>
    </row>
    <row r="113" spans="10:26" s="99" customFormat="1" ht="14.25">
      <c r="J113" s="2"/>
      <c r="K113" s="2"/>
      <c r="L113" s="2"/>
      <c r="M113" s="2"/>
      <c r="N113" s="2"/>
      <c r="O113" s="2"/>
      <c r="P113" s="2"/>
      <c r="Q113" s="2"/>
      <c r="S113" s="113"/>
      <c r="T113" s="113"/>
      <c r="U113" s="113"/>
      <c r="V113" s="113"/>
      <c r="W113" s="113"/>
      <c r="X113" s="113"/>
      <c r="Y113" s="113"/>
      <c r="Z113" s="113"/>
    </row>
    <row r="114" spans="10:26" s="99" customFormat="1" ht="14.25">
      <c r="J114" s="2"/>
      <c r="K114" s="2"/>
      <c r="L114" s="2"/>
      <c r="M114" s="2"/>
      <c r="N114" s="2"/>
      <c r="O114" s="2"/>
      <c r="P114" s="2"/>
      <c r="Q114" s="2"/>
      <c r="S114" s="113"/>
      <c r="T114" s="113"/>
      <c r="U114" s="113"/>
      <c r="V114" s="113"/>
      <c r="W114" s="113"/>
      <c r="X114" s="113"/>
      <c r="Y114" s="113"/>
      <c r="Z114" s="113"/>
    </row>
    <row r="115" spans="10:26" s="99" customFormat="1" ht="14.25">
      <c r="J115" s="2"/>
      <c r="K115" s="2"/>
      <c r="L115" s="2"/>
      <c r="M115" s="2"/>
      <c r="N115" s="2"/>
      <c r="O115" s="2"/>
      <c r="P115" s="2"/>
      <c r="Q115" s="2"/>
      <c r="S115" s="113"/>
      <c r="T115" s="113"/>
      <c r="U115" s="113"/>
      <c r="V115" s="113"/>
      <c r="W115" s="113"/>
      <c r="X115" s="113"/>
      <c r="Y115" s="113"/>
      <c r="Z115" s="113"/>
    </row>
    <row r="116" spans="10:26" s="99" customFormat="1" ht="14.25">
      <c r="J116" s="2"/>
      <c r="K116" s="2"/>
      <c r="L116" s="2"/>
      <c r="M116" s="2"/>
      <c r="N116" s="2"/>
      <c r="O116" s="2"/>
      <c r="P116" s="2"/>
      <c r="Q116" s="2"/>
      <c r="S116" s="113"/>
      <c r="T116" s="113"/>
      <c r="U116" s="113"/>
      <c r="V116" s="113"/>
      <c r="W116" s="113"/>
      <c r="X116" s="113"/>
      <c r="Y116" s="113"/>
      <c r="Z116" s="113"/>
    </row>
    <row r="117" spans="10:26" s="99" customFormat="1" ht="14.25">
      <c r="J117" s="2"/>
      <c r="K117" s="2"/>
      <c r="L117" s="2"/>
      <c r="M117" s="2"/>
      <c r="N117" s="2"/>
      <c r="O117" s="2"/>
      <c r="P117" s="2"/>
      <c r="Q117" s="2"/>
      <c r="S117" s="113"/>
      <c r="T117" s="113"/>
      <c r="U117" s="113"/>
      <c r="V117" s="113"/>
      <c r="W117" s="113"/>
      <c r="X117" s="113"/>
      <c r="Y117" s="113"/>
      <c r="Z117" s="113"/>
    </row>
    <row r="118" spans="10:26" s="99" customFormat="1" ht="14.25">
      <c r="J118" s="2"/>
      <c r="K118" s="2"/>
      <c r="L118" s="2"/>
      <c r="M118" s="2"/>
      <c r="N118" s="2"/>
      <c r="O118" s="2"/>
      <c r="P118" s="2"/>
      <c r="Q118" s="2"/>
      <c r="S118" s="113"/>
      <c r="T118" s="113"/>
      <c r="U118" s="113"/>
      <c r="V118" s="113"/>
      <c r="W118" s="113"/>
      <c r="X118" s="113"/>
      <c r="Y118" s="113"/>
      <c r="Z118" s="113"/>
    </row>
    <row r="119" spans="10:26" s="99" customFormat="1" ht="14.25">
      <c r="J119" s="2"/>
      <c r="K119" s="2"/>
      <c r="L119" s="2"/>
      <c r="M119" s="2"/>
      <c r="N119" s="2"/>
      <c r="O119" s="2"/>
      <c r="P119" s="2"/>
      <c r="Q119" s="2"/>
      <c r="S119" s="113"/>
      <c r="T119" s="113"/>
      <c r="U119" s="113"/>
      <c r="V119" s="113"/>
      <c r="W119" s="113"/>
      <c r="X119" s="113"/>
      <c r="Y119" s="113"/>
      <c r="Z119" s="113"/>
    </row>
    <row r="120" spans="10:26" s="99" customFormat="1" ht="14.25">
      <c r="J120" s="2"/>
      <c r="K120" s="2"/>
      <c r="L120" s="2"/>
      <c r="M120" s="2"/>
      <c r="N120" s="2"/>
      <c r="O120" s="2"/>
      <c r="P120" s="2"/>
      <c r="Q120" s="2"/>
      <c r="S120" s="113"/>
      <c r="T120" s="113"/>
      <c r="U120" s="113"/>
      <c r="V120" s="113"/>
      <c r="W120" s="113"/>
      <c r="X120" s="113"/>
      <c r="Y120" s="113"/>
      <c r="Z120" s="113"/>
    </row>
    <row r="121" spans="10:26" s="99" customFormat="1" ht="14.25">
      <c r="J121" s="2"/>
      <c r="K121" s="2"/>
      <c r="L121" s="2"/>
      <c r="M121" s="2"/>
      <c r="N121" s="2"/>
      <c r="O121" s="2"/>
      <c r="P121" s="2"/>
      <c r="Q121" s="2"/>
      <c r="S121" s="113"/>
      <c r="T121" s="113"/>
      <c r="U121" s="113"/>
      <c r="V121" s="113"/>
      <c r="W121" s="113"/>
      <c r="X121" s="113"/>
      <c r="Y121" s="113"/>
      <c r="Z121" s="113"/>
    </row>
    <row r="122" spans="10:26" s="99" customFormat="1" ht="14.25">
      <c r="J122" s="2"/>
      <c r="K122" s="2"/>
      <c r="L122" s="2"/>
      <c r="M122" s="2"/>
      <c r="N122" s="2"/>
      <c r="O122" s="2"/>
      <c r="P122" s="2"/>
      <c r="Q122" s="2"/>
      <c r="S122" s="113"/>
      <c r="T122" s="113"/>
      <c r="U122" s="113"/>
      <c r="V122" s="113"/>
      <c r="W122" s="113"/>
      <c r="X122" s="113"/>
      <c r="Y122" s="113"/>
      <c r="Z122" s="113"/>
    </row>
    <row r="123" spans="10:26" s="99" customFormat="1" ht="14.25">
      <c r="J123" s="2"/>
      <c r="K123" s="2"/>
      <c r="L123" s="2"/>
      <c r="M123" s="2"/>
      <c r="N123" s="2"/>
      <c r="O123" s="2"/>
      <c r="P123" s="2"/>
      <c r="Q123" s="2"/>
      <c r="S123" s="113"/>
      <c r="T123" s="113"/>
      <c r="U123" s="113"/>
      <c r="V123" s="113"/>
      <c r="W123" s="113"/>
      <c r="X123" s="113"/>
      <c r="Y123" s="113"/>
      <c r="Z123" s="113"/>
    </row>
    <row r="124" spans="10:26" s="99" customFormat="1" ht="14.25">
      <c r="J124" s="2"/>
      <c r="K124" s="2"/>
      <c r="L124" s="2"/>
      <c r="M124" s="2"/>
      <c r="N124" s="2"/>
      <c r="O124" s="2"/>
      <c r="P124" s="2"/>
      <c r="Q124" s="2"/>
      <c r="S124" s="113"/>
      <c r="T124" s="113"/>
      <c r="U124" s="113"/>
      <c r="V124" s="113"/>
      <c r="W124" s="113"/>
      <c r="X124" s="113"/>
      <c r="Y124" s="113"/>
      <c r="Z124" s="113"/>
    </row>
    <row r="125" spans="10:26" s="99" customFormat="1" ht="14.25">
      <c r="J125" s="2"/>
      <c r="K125" s="2"/>
      <c r="L125" s="2"/>
      <c r="M125" s="2"/>
      <c r="N125" s="2"/>
      <c r="O125" s="2"/>
      <c r="P125" s="2"/>
      <c r="Q125" s="2"/>
      <c r="S125" s="113"/>
      <c r="T125" s="113"/>
      <c r="U125" s="113"/>
      <c r="V125" s="113"/>
      <c r="W125" s="113"/>
      <c r="X125" s="113"/>
      <c r="Y125" s="113"/>
      <c r="Z125" s="113"/>
    </row>
    <row r="126" spans="10:26" s="99" customFormat="1" ht="14.25">
      <c r="J126" s="2"/>
      <c r="K126" s="2"/>
      <c r="L126" s="2"/>
      <c r="M126" s="2"/>
      <c r="N126" s="2"/>
      <c r="O126" s="2"/>
      <c r="P126" s="2"/>
      <c r="Q126" s="2"/>
      <c r="S126" s="113"/>
      <c r="T126" s="113"/>
      <c r="U126" s="113"/>
      <c r="V126" s="113"/>
      <c r="W126" s="113"/>
      <c r="X126" s="113"/>
      <c r="Y126" s="113"/>
      <c r="Z126" s="113"/>
    </row>
    <row r="127" spans="10:26" s="99" customFormat="1" ht="14.25">
      <c r="J127" s="2"/>
      <c r="K127" s="2"/>
      <c r="L127" s="2"/>
      <c r="M127" s="2"/>
      <c r="N127" s="2"/>
      <c r="O127" s="2"/>
      <c r="P127" s="2"/>
      <c r="Q127" s="2"/>
      <c r="S127" s="113"/>
      <c r="T127" s="113"/>
      <c r="U127" s="113"/>
      <c r="V127" s="113"/>
      <c r="W127" s="113"/>
      <c r="X127" s="113"/>
      <c r="Y127" s="113"/>
      <c r="Z127" s="113"/>
    </row>
    <row r="128" spans="10:26" s="99" customFormat="1" ht="14.25">
      <c r="J128" s="2"/>
      <c r="K128" s="2"/>
      <c r="L128" s="2"/>
      <c r="M128" s="2"/>
      <c r="N128" s="2"/>
      <c r="O128" s="2"/>
      <c r="P128" s="2"/>
      <c r="Q128" s="2"/>
      <c r="S128" s="113"/>
      <c r="T128" s="113"/>
      <c r="U128" s="113"/>
      <c r="V128" s="113"/>
      <c r="W128" s="113"/>
      <c r="X128" s="113"/>
      <c r="Y128" s="113"/>
      <c r="Z128" s="113"/>
    </row>
    <row r="129" spans="10:26" s="99" customFormat="1" ht="14.25">
      <c r="J129" s="2"/>
      <c r="K129" s="2"/>
      <c r="L129" s="2"/>
      <c r="M129" s="2"/>
      <c r="N129" s="2"/>
      <c r="O129" s="2"/>
      <c r="P129" s="2"/>
      <c r="Q129" s="2"/>
      <c r="S129" s="113"/>
      <c r="T129" s="113"/>
      <c r="U129" s="113"/>
      <c r="V129" s="113"/>
      <c r="W129" s="113"/>
      <c r="X129" s="113"/>
      <c r="Y129" s="113"/>
      <c r="Z129" s="113"/>
    </row>
    <row r="130" spans="10:26" s="99" customFormat="1" ht="14.25">
      <c r="J130" s="2"/>
      <c r="K130" s="2"/>
      <c r="L130" s="2"/>
      <c r="M130" s="2"/>
      <c r="N130" s="2"/>
      <c r="O130" s="2"/>
      <c r="P130" s="2"/>
      <c r="Q130" s="2"/>
      <c r="S130" s="113"/>
      <c r="T130" s="113"/>
      <c r="U130" s="113"/>
      <c r="V130" s="113"/>
      <c r="W130" s="113"/>
      <c r="X130" s="113"/>
      <c r="Y130" s="113"/>
      <c r="Z130" s="113"/>
    </row>
    <row r="131" spans="10:26" s="99" customFormat="1" ht="14.25">
      <c r="J131" s="2"/>
      <c r="K131" s="2"/>
      <c r="L131" s="2"/>
      <c r="M131" s="2"/>
      <c r="N131" s="2"/>
      <c r="O131" s="2"/>
      <c r="P131" s="2"/>
      <c r="Q131" s="2"/>
      <c r="S131" s="113"/>
      <c r="T131" s="113"/>
      <c r="U131" s="113"/>
      <c r="V131" s="113"/>
      <c r="W131" s="113"/>
      <c r="X131" s="113"/>
      <c r="Y131" s="113"/>
      <c r="Z131" s="113"/>
    </row>
    <row r="132" spans="10:26" s="99" customFormat="1" ht="14.25">
      <c r="J132" s="2"/>
      <c r="K132" s="2"/>
      <c r="L132" s="2"/>
      <c r="M132" s="2"/>
      <c r="N132" s="2"/>
      <c r="O132" s="2"/>
      <c r="P132" s="2"/>
      <c r="Q132" s="2"/>
      <c r="S132" s="113"/>
      <c r="T132" s="113"/>
      <c r="U132" s="113"/>
      <c r="V132" s="113"/>
      <c r="W132" s="113"/>
      <c r="X132" s="113"/>
      <c r="Y132" s="113"/>
      <c r="Z132" s="113"/>
    </row>
    <row r="133" spans="10:26" s="99" customFormat="1" ht="14.25">
      <c r="J133" s="2"/>
      <c r="K133" s="2"/>
      <c r="L133" s="2"/>
      <c r="M133" s="2"/>
      <c r="N133" s="2"/>
      <c r="O133" s="2"/>
      <c r="P133" s="2"/>
      <c r="Q133" s="2"/>
      <c r="S133" s="113"/>
      <c r="T133" s="113"/>
      <c r="U133" s="113"/>
      <c r="V133" s="113"/>
      <c r="W133" s="113"/>
      <c r="X133" s="113"/>
      <c r="Y133" s="113"/>
      <c r="Z133" s="113"/>
    </row>
    <row r="134" spans="10:26" s="99" customFormat="1" ht="14.25">
      <c r="J134" s="2"/>
      <c r="K134" s="2"/>
      <c r="L134" s="2"/>
      <c r="M134" s="2"/>
      <c r="N134" s="2"/>
      <c r="O134" s="2"/>
      <c r="P134" s="2"/>
      <c r="Q134" s="2"/>
      <c r="S134" s="113"/>
      <c r="T134" s="113"/>
      <c r="U134" s="113"/>
      <c r="V134" s="113"/>
      <c r="W134" s="113"/>
      <c r="X134" s="113"/>
      <c r="Y134" s="113"/>
      <c r="Z134" s="113"/>
    </row>
    <row r="135" spans="10:26" s="99" customFormat="1" ht="14.25">
      <c r="J135" s="2"/>
      <c r="K135" s="2"/>
      <c r="L135" s="2"/>
      <c r="M135" s="2"/>
      <c r="N135" s="2"/>
      <c r="O135" s="2"/>
      <c r="P135" s="2"/>
      <c r="Q135" s="2"/>
      <c r="S135" s="113"/>
      <c r="T135" s="113"/>
      <c r="U135" s="113"/>
      <c r="V135" s="113"/>
      <c r="W135" s="113"/>
      <c r="X135" s="113"/>
      <c r="Y135" s="113"/>
      <c r="Z135" s="113"/>
    </row>
    <row r="136" spans="10:26" s="99" customFormat="1" ht="14.25">
      <c r="J136" s="2"/>
      <c r="K136" s="2"/>
      <c r="L136" s="2"/>
      <c r="M136" s="2"/>
      <c r="N136" s="2"/>
      <c r="O136" s="2"/>
      <c r="P136" s="2"/>
      <c r="Q136" s="2"/>
      <c r="S136" s="113"/>
      <c r="T136" s="113"/>
      <c r="U136" s="113"/>
      <c r="V136" s="113"/>
      <c r="W136" s="113"/>
      <c r="X136" s="113"/>
      <c r="Y136" s="113"/>
      <c r="Z136" s="113"/>
    </row>
    <row r="137" spans="10:26" s="99" customFormat="1" ht="14.25">
      <c r="J137" s="2"/>
      <c r="K137" s="2"/>
      <c r="L137" s="2"/>
      <c r="M137" s="2"/>
      <c r="N137" s="2"/>
      <c r="O137" s="2"/>
      <c r="P137" s="2"/>
      <c r="Q137" s="2"/>
      <c r="S137" s="113"/>
      <c r="T137" s="113"/>
      <c r="U137" s="113"/>
      <c r="V137" s="113"/>
      <c r="W137" s="113"/>
      <c r="X137" s="113"/>
      <c r="Y137" s="113"/>
      <c r="Z137" s="113"/>
    </row>
    <row r="138" spans="10:26" s="99" customFormat="1" ht="14.25">
      <c r="J138" s="2"/>
      <c r="K138" s="2"/>
      <c r="L138" s="2"/>
      <c r="M138" s="2"/>
      <c r="N138" s="2"/>
      <c r="O138" s="2"/>
      <c r="P138" s="2"/>
      <c r="Q138" s="2"/>
      <c r="S138" s="113"/>
      <c r="T138" s="113"/>
      <c r="U138" s="113"/>
      <c r="V138" s="113"/>
      <c r="W138" s="113"/>
      <c r="X138" s="113"/>
      <c r="Y138" s="113"/>
      <c r="Z138" s="113"/>
    </row>
    <row r="139" spans="10:26" s="99" customFormat="1" ht="14.25">
      <c r="J139" s="2"/>
      <c r="K139" s="2"/>
      <c r="L139" s="2"/>
      <c r="M139" s="2"/>
      <c r="N139" s="2"/>
      <c r="O139" s="2"/>
      <c r="P139" s="2"/>
      <c r="Q139" s="2"/>
      <c r="S139" s="113"/>
      <c r="T139" s="113"/>
      <c r="U139" s="113"/>
      <c r="V139" s="113"/>
      <c r="W139" s="113"/>
      <c r="X139" s="113"/>
      <c r="Y139" s="113"/>
      <c r="Z139" s="113"/>
    </row>
    <row r="140" spans="10:26" s="99" customFormat="1" ht="14.25">
      <c r="J140" s="2"/>
      <c r="K140" s="2"/>
      <c r="L140" s="2"/>
      <c r="M140" s="2"/>
      <c r="N140" s="2"/>
      <c r="O140" s="2"/>
      <c r="P140" s="2"/>
      <c r="Q140" s="2"/>
      <c r="S140" s="113"/>
      <c r="T140" s="113"/>
      <c r="U140" s="113"/>
      <c r="V140" s="113"/>
      <c r="W140" s="113"/>
      <c r="X140" s="113"/>
      <c r="Y140" s="113"/>
      <c r="Z140" s="113"/>
    </row>
    <row r="141" spans="10:26" s="99" customFormat="1" ht="14.25">
      <c r="J141" s="2"/>
      <c r="K141" s="2"/>
      <c r="L141" s="2"/>
      <c r="M141" s="2"/>
      <c r="N141" s="2"/>
      <c r="O141" s="2"/>
      <c r="P141" s="2"/>
      <c r="Q141" s="2"/>
      <c r="S141" s="113"/>
      <c r="T141" s="113"/>
      <c r="U141" s="113"/>
      <c r="V141" s="113"/>
      <c r="W141" s="113"/>
      <c r="X141" s="113"/>
      <c r="Y141" s="113"/>
      <c r="Z141" s="113"/>
    </row>
    <row r="142" spans="10:26" s="99" customFormat="1" ht="14.25">
      <c r="J142" s="2"/>
      <c r="K142" s="2"/>
      <c r="L142" s="2"/>
      <c r="M142" s="2"/>
      <c r="N142" s="2"/>
      <c r="O142" s="2"/>
      <c r="P142" s="2"/>
      <c r="Q142" s="2"/>
      <c r="S142" s="113"/>
      <c r="T142" s="113"/>
      <c r="U142" s="113"/>
      <c r="V142" s="113"/>
      <c r="W142" s="113"/>
      <c r="X142" s="113"/>
      <c r="Y142" s="113"/>
      <c r="Z142" s="113"/>
    </row>
    <row r="143" spans="10:26" s="99" customFormat="1" ht="14.25">
      <c r="J143" s="2"/>
      <c r="K143" s="2"/>
      <c r="L143" s="2"/>
      <c r="M143" s="2"/>
      <c r="N143" s="2"/>
      <c r="O143" s="2"/>
      <c r="P143" s="2"/>
      <c r="Q143" s="2"/>
      <c r="S143" s="113"/>
      <c r="T143" s="113"/>
      <c r="U143" s="113"/>
      <c r="V143" s="113"/>
      <c r="W143" s="113"/>
      <c r="X143" s="113"/>
      <c r="Y143" s="113"/>
      <c r="Z143" s="113"/>
    </row>
    <row r="144" spans="10:26" s="99" customFormat="1" ht="14.25">
      <c r="J144" s="2"/>
      <c r="K144" s="2"/>
      <c r="L144" s="2"/>
      <c r="M144" s="2"/>
      <c r="N144" s="2"/>
      <c r="O144" s="2"/>
      <c r="P144" s="2"/>
      <c r="Q144" s="2"/>
      <c r="S144" s="113"/>
      <c r="T144" s="113"/>
      <c r="U144" s="113"/>
      <c r="V144" s="113"/>
      <c r="W144" s="113"/>
      <c r="X144" s="113"/>
      <c r="Y144" s="113"/>
      <c r="Z144" s="113"/>
    </row>
    <row r="145" spans="10:26" s="99" customFormat="1" ht="14.25">
      <c r="J145" s="2"/>
      <c r="K145" s="2"/>
      <c r="L145" s="2"/>
      <c r="M145" s="2"/>
      <c r="N145" s="2"/>
      <c r="O145" s="2"/>
      <c r="P145" s="2"/>
      <c r="Q145" s="2"/>
      <c r="S145" s="113"/>
      <c r="T145" s="113"/>
      <c r="U145" s="113"/>
      <c r="V145" s="113"/>
      <c r="W145" s="113"/>
      <c r="X145" s="113"/>
      <c r="Y145" s="113"/>
      <c r="Z145" s="113"/>
    </row>
    <row r="146" spans="10:26" s="99" customFormat="1" ht="14.25">
      <c r="J146" s="2"/>
      <c r="K146" s="2"/>
      <c r="L146" s="2"/>
      <c r="M146" s="2"/>
      <c r="N146" s="2"/>
      <c r="O146" s="2"/>
      <c r="P146" s="2"/>
      <c r="Q146" s="2"/>
      <c r="S146" s="113"/>
      <c r="T146" s="113"/>
      <c r="U146" s="113"/>
      <c r="V146" s="113"/>
      <c r="W146" s="113"/>
      <c r="X146" s="113"/>
      <c r="Y146" s="113"/>
      <c r="Z146" s="113"/>
    </row>
    <row r="147" spans="10:26" s="99" customFormat="1" ht="14.25">
      <c r="J147" s="2"/>
      <c r="K147" s="2"/>
      <c r="L147" s="2"/>
      <c r="M147" s="2"/>
      <c r="N147" s="2"/>
      <c r="O147" s="2"/>
      <c r="P147" s="2"/>
      <c r="Q147" s="2"/>
      <c r="S147" s="113"/>
      <c r="T147" s="113"/>
      <c r="U147" s="113"/>
      <c r="V147" s="113"/>
      <c r="W147" s="113"/>
      <c r="X147" s="113"/>
      <c r="Y147" s="113"/>
      <c r="Z147" s="113"/>
    </row>
    <row r="148" spans="10:26" s="99" customFormat="1" ht="14.25">
      <c r="J148" s="2"/>
      <c r="K148" s="2"/>
      <c r="L148" s="2"/>
      <c r="M148" s="2"/>
      <c r="N148" s="2"/>
      <c r="O148" s="2"/>
      <c r="P148" s="2"/>
      <c r="Q148" s="2"/>
      <c r="S148" s="113"/>
      <c r="T148" s="113"/>
      <c r="U148" s="113"/>
      <c r="V148" s="113"/>
      <c r="W148" s="113"/>
      <c r="X148" s="113"/>
      <c r="Y148" s="113"/>
      <c r="Z148" s="113"/>
    </row>
    <row r="149" spans="10:26" s="99" customFormat="1" ht="14.25">
      <c r="J149" s="2"/>
      <c r="K149" s="2"/>
      <c r="L149" s="2"/>
      <c r="M149" s="2"/>
      <c r="N149" s="2"/>
      <c r="O149" s="2"/>
      <c r="P149" s="2"/>
      <c r="Q149" s="2"/>
      <c r="S149" s="113"/>
      <c r="T149" s="113"/>
      <c r="U149" s="113"/>
      <c r="V149" s="113"/>
      <c r="W149" s="113"/>
      <c r="X149" s="113"/>
      <c r="Y149" s="113"/>
      <c r="Z149" s="113"/>
    </row>
    <row r="150" spans="10:26" s="99" customFormat="1" ht="14.25">
      <c r="J150" s="2"/>
      <c r="K150" s="2"/>
      <c r="L150" s="2"/>
      <c r="M150" s="2"/>
      <c r="N150" s="2"/>
      <c r="O150" s="2"/>
      <c r="P150" s="2"/>
      <c r="Q150" s="2"/>
      <c r="S150" s="113"/>
      <c r="T150" s="113"/>
      <c r="U150" s="113"/>
      <c r="V150" s="113"/>
      <c r="W150" s="113"/>
      <c r="X150" s="113"/>
      <c r="Y150" s="113"/>
      <c r="Z150" s="113"/>
    </row>
    <row r="151" spans="10:26" s="99" customFormat="1" ht="14.25">
      <c r="J151" s="2"/>
      <c r="K151" s="2"/>
      <c r="L151" s="2"/>
      <c r="M151" s="2"/>
      <c r="N151" s="2"/>
      <c r="O151" s="2"/>
      <c r="P151" s="2"/>
      <c r="Q151" s="2"/>
      <c r="S151" s="113"/>
      <c r="T151" s="113"/>
      <c r="U151" s="113"/>
      <c r="V151" s="113"/>
      <c r="W151" s="113"/>
      <c r="X151" s="113"/>
      <c r="Y151" s="113"/>
      <c r="Z151" s="113"/>
    </row>
    <row r="152" spans="10:26" s="99" customFormat="1" ht="14.25">
      <c r="J152" s="2"/>
      <c r="K152" s="2"/>
      <c r="L152" s="2"/>
      <c r="M152" s="2"/>
      <c r="N152" s="2"/>
      <c r="O152" s="2"/>
      <c r="P152" s="2"/>
      <c r="Q152" s="2"/>
      <c r="S152" s="113"/>
      <c r="T152" s="113"/>
      <c r="U152" s="113"/>
      <c r="V152" s="113"/>
      <c r="W152" s="113"/>
      <c r="X152" s="113"/>
      <c r="Y152" s="113"/>
      <c r="Z152" s="113"/>
    </row>
    <row r="153" spans="10:26" s="99" customFormat="1" ht="14.25">
      <c r="J153" s="2"/>
      <c r="K153" s="2"/>
      <c r="L153" s="2"/>
      <c r="M153" s="2"/>
      <c r="N153" s="2"/>
      <c r="O153" s="2"/>
      <c r="P153" s="2"/>
      <c r="Q153" s="2"/>
      <c r="S153" s="113"/>
      <c r="T153" s="113"/>
      <c r="U153" s="113"/>
      <c r="V153" s="113"/>
      <c r="W153" s="113"/>
      <c r="X153" s="113"/>
      <c r="Y153" s="113"/>
      <c r="Z153" s="113"/>
    </row>
    <row r="154" spans="10:26" s="99" customFormat="1" ht="14.25">
      <c r="J154" s="2"/>
      <c r="K154" s="2"/>
      <c r="L154" s="2"/>
      <c r="M154" s="2"/>
      <c r="N154" s="2"/>
      <c r="O154" s="2"/>
      <c r="P154" s="2"/>
      <c r="Q154" s="2"/>
      <c r="S154" s="113"/>
      <c r="T154" s="113"/>
      <c r="U154" s="113"/>
      <c r="V154" s="113"/>
      <c r="W154" s="113"/>
      <c r="X154" s="113"/>
      <c r="Y154" s="113"/>
      <c r="Z154" s="113"/>
    </row>
    <row r="155" spans="10:26" s="99" customFormat="1" ht="14.25">
      <c r="J155" s="2"/>
      <c r="K155" s="2"/>
      <c r="L155" s="2"/>
      <c r="M155" s="2"/>
      <c r="N155" s="2"/>
      <c r="O155" s="2"/>
      <c r="P155" s="2"/>
      <c r="Q155" s="2"/>
      <c r="S155" s="113"/>
      <c r="T155" s="113"/>
      <c r="U155" s="113"/>
      <c r="V155" s="113"/>
      <c r="W155" s="113"/>
      <c r="X155" s="113"/>
      <c r="Y155" s="113"/>
      <c r="Z155" s="113"/>
    </row>
    <row r="156" spans="10:26" s="99" customFormat="1" ht="14.25">
      <c r="J156" s="2"/>
      <c r="K156" s="2"/>
      <c r="L156" s="2"/>
      <c r="M156" s="2"/>
      <c r="N156" s="2"/>
      <c r="O156" s="2"/>
      <c r="P156" s="2"/>
      <c r="Q156" s="2"/>
      <c r="S156" s="113"/>
      <c r="T156" s="113"/>
      <c r="U156" s="113"/>
      <c r="V156" s="113"/>
      <c r="W156" s="113"/>
      <c r="X156" s="113"/>
      <c r="Y156" s="113"/>
      <c r="Z156" s="113"/>
    </row>
    <row r="157" spans="10:26" s="99" customFormat="1" ht="14.25">
      <c r="J157" s="2"/>
      <c r="K157" s="2"/>
      <c r="L157" s="2"/>
      <c r="M157" s="2"/>
      <c r="N157" s="2"/>
      <c r="O157" s="2"/>
      <c r="P157" s="2"/>
      <c r="Q157" s="2"/>
      <c r="S157" s="113"/>
      <c r="T157" s="113"/>
      <c r="U157" s="113"/>
      <c r="V157" s="113"/>
      <c r="W157" s="113"/>
      <c r="X157" s="113"/>
      <c r="Y157" s="113"/>
      <c r="Z157" s="113"/>
    </row>
    <row r="158" spans="10:26" s="99" customFormat="1" ht="14.25">
      <c r="J158" s="2"/>
      <c r="K158" s="2"/>
      <c r="L158" s="2"/>
      <c r="M158" s="2"/>
      <c r="N158" s="2"/>
      <c r="O158" s="2"/>
      <c r="P158" s="2"/>
      <c r="Q158" s="2"/>
      <c r="S158" s="113"/>
      <c r="T158" s="113"/>
      <c r="U158" s="113"/>
      <c r="V158" s="113"/>
      <c r="W158" s="113"/>
      <c r="X158" s="113"/>
      <c r="Y158" s="113"/>
      <c r="Z158" s="113"/>
    </row>
    <row r="159" spans="10:26" s="99" customFormat="1" ht="14.25">
      <c r="J159" s="2"/>
      <c r="K159" s="2"/>
      <c r="L159" s="2"/>
      <c r="M159" s="2"/>
      <c r="N159" s="2"/>
      <c r="O159" s="2"/>
      <c r="P159" s="2"/>
      <c r="Q159" s="2"/>
      <c r="S159" s="113"/>
      <c r="T159" s="113"/>
      <c r="U159" s="113"/>
      <c r="V159" s="113"/>
      <c r="W159" s="113"/>
      <c r="X159" s="113"/>
      <c r="Y159" s="113"/>
      <c r="Z159" s="113"/>
    </row>
    <row r="160" spans="10:26" s="99" customFormat="1" ht="14.25">
      <c r="J160" s="2"/>
      <c r="K160" s="2"/>
      <c r="L160" s="2"/>
      <c r="M160" s="2"/>
      <c r="N160" s="2"/>
      <c r="O160" s="2"/>
      <c r="P160" s="2"/>
      <c r="Q160" s="2"/>
      <c r="S160" s="113"/>
      <c r="T160" s="113"/>
      <c r="U160" s="113"/>
      <c r="V160" s="113"/>
      <c r="W160" s="113"/>
      <c r="X160" s="113"/>
      <c r="Y160" s="113"/>
      <c r="Z160" s="113"/>
    </row>
    <row r="161" spans="10:26" s="99" customFormat="1" ht="14.25">
      <c r="J161" s="2"/>
      <c r="K161" s="2"/>
      <c r="L161" s="2"/>
      <c r="M161" s="2"/>
      <c r="N161" s="2"/>
      <c r="O161" s="2"/>
      <c r="P161" s="2"/>
      <c r="Q161" s="2"/>
      <c r="S161" s="113"/>
      <c r="T161" s="113"/>
      <c r="U161" s="113"/>
      <c r="V161" s="113"/>
      <c r="W161" s="113"/>
      <c r="X161" s="113"/>
      <c r="Y161" s="113"/>
      <c r="Z161" s="113"/>
    </row>
    <row r="162" spans="10:26" s="99" customFormat="1" ht="14.25">
      <c r="J162" s="2"/>
      <c r="K162" s="2"/>
      <c r="L162" s="2"/>
      <c r="M162" s="2"/>
      <c r="N162" s="2"/>
      <c r="O162" s="2"/>
      <c r="P162" s="2"/>
      <c r="Q162" s="2"/>
      <c r="S162" s="113"/>
      <c r="T162" s="113"/>
      <c r="U162" s="113"/>
      <c r="V162" s="113"/>
      <c r="W162" s="113"/>
      <c r="X162" s="113"/>
      <c r="Y162" s="113"/>
      <c r="Z162" s="113"/>
    </row>
    <row r="163" spans="10:26" s="99" customFormat="1" ht="14.25">
      <c r="J163" s="2"/>
      <c r="K163" s="2"/>
      <c r="L163" s="2"/>
      <c r="M163" s="2"/>
      <c r="N163" s="2"/>
      <c r="O163" s="2"/>
      <c r="P163" s="2"/>
      <c r="Q163" s="2"/>
      <c r="S163" s="113"/>
      <c r="T163" s="113"/>
      <c r="U163" s="113"/>
      <c r="V163" s="113"/>
      <c r="W163" s="113"/>
      <c r="X163" s="113"/>
      <c r="Y163" s="113"/>
      <c r="Z163" s="113"/>
    </row>
    <row r="164" spans="10:26" s="99" customFormat="1" ht="14.25">
      <c r="J164" s="2"/>
      <c r="K164" s="2"/>
      <c r="L164" s="2"/>
      <c r="M164" s="2"/>
      <c r="N164" s="2"/>
      <c r="O164" s="2"/>
      <c r="P164" s="2"/>
      <c r="Q164" s="2"/>
      <c r="S164" s="113"/>
      <c r="T164" s="113"/>
      <c r="U164" s="113"/>
      <c r="V164" s="113"/>
      <c r="W164" s="113"/>
      <c r="X164" s="113"/>
      <c r="Y164" s="113"/>
      <c r="Z164" s="113"/>
    </row>
    <row r="165" spans="10:26" s="99" customFormat="1" ht="14.25">
      <c r="J165" s="2"/>
      <c r="K165" s="2"/>
      <c r="L165" s="2"/>
      <c r="M165" s="2"/>
      <c r="N165" s="2"/>
      <c r="O165" s="2"/>
      <c r="P165" s="2"/>
      <c r="Q165" s="2"/>
      <c r="S165" s="113"/>
      <c r="T165" s="113"/>
      <c r="U165" s="113"/>
      <c r="V165" s="113"/>
      <c r="W165" s="113"/>
      <c r="X165" s="113"/>
      <c r="Y165" s="113"/>
      <c r="Z165" s="113"/>
    </row>
    <row r="166" spans="10:26" s="99" customFormat="1" ht="14.25">
      <c r="J166" s="2"/>
      <c r="K166" s="2"/>
      <c r="L166" s="2"/>
      <c r="M166" s="2"/>
      <c r="N166" s="2"/>
      <c r="O166" s="2"/>
      <c r="P166" s="2"/>
      <c r="Q166" s="2"/>
      <c r="S166" s="113"/>
      <c r="T166" s="113"/>
      <c r="U166" s="113"/>
      <c r="V166" s="113"/>
      <c r="W166" s="113"/>
      <c r="X166" s="113"/>
      <c r="Y166" s="113"/>
      <c r="Z166" s="113"/>
    </row>
    <row r="167" spans="10:26" s="99" customFormat="1" ht="14.25">
      <c r="J167" s="2"/>
      <c r="K167" s="2"/>
      <c r="L167" s="2"/>
      <c r="M167" s="2"/>
      <c r="N167" s="2"/>
      <c r="O167" s="2"/>
      <c r="P167" s="2"/>
      <c r="Q167" s="2"/>
      <c r="S167" s="113"/>
      <c r="T167" s="113"/>
      <c r="U167" s="113"/>
      <c r="V167" s="113"/>
      <c r="W167" s="113"/>
      <c r="X167" s="113"/>
      <c r="Y167" s="113"/>
      <c r="Z167" s="113"/>
    </row>
    <row r="168" spans="10:26" s="99" customFormat="1" ht="14.25">
      <c r="J168" s="2"/>
      <c r="K168" s="2"/>
      <c r="L168" s="2"/>
      <c r="M168" s="2"/>
      <c r="N168" s="2"/>
      <c r="O168" s="2"/>
      <c r="P168" s="2"/>
      <c r="Q168" s="2"/>
      <c r="S168" s="113"/>
      <c r="T168" s="113"/>
      <c r="U168" s="113"/>
      <c r="V168" s="113"/>
      <c r="W168" s="113"/>
      <c r="X168" s="113"/>
      <c r="Y168" s="113"/>
      <c r="Z168" s="113"/>
    </row>
    <row r="169" spans="10:26" s="99" customFormat="1" ht="14.25">
      <c r="J169" s="2"/>
      <c r="K169" s="2"/>
      <c r="L169" s="2"/>
      <c r="M169" s="2"/>
      <c r="N169" s="2"/>
      <c r="O169" s="2"/>
      <c r="P169" s="2"/>
      <c r="Q169" s="2"/>
      <c r="S169" s="113"/>
      <c r="T169" s="113"/>
      <c r="U169" s="113"/>
      <c r="V169" s="113"/>
      <c r="W169" s="113"/>
      <c r="X169" s="113"/>
      <c r="Y169" s="113"/>
      <c r="Z169" s="113"/>
    </row>
    <row r="170" spans="10:26" s="99" customFormat="1" ht="14.25">
      <c r="J170" s="2"/>
      <c r="K170" s="2"/>
      <c r="L170" s="2"/>
      <c r="M170" s="2"/>
      <c r="N170" s="2"/>
      <c r="O170" s="2"/>
      <c r="P170" s="2"/>
      <c r="Q170" s="2"/>
      <c r="S170" s="113"/>
      <c r="T170" s="113"/>
      <c r="U170" s="113"/>
      <c r="V170" s="113"/>
      <c r="W170" s="113"/>
      <c r="X170" s="113"/>
      <c r="Y170" s="113"/>
      <c r="Z170" s="113"/>
    </row>
    <row r="171" spans="10:26" s="99" customFormat="1" ht="14.25">
      <c r="J171" s="2"/>
      <c r="K171" s="2"/>
      <c r="L171" s="2"/>
      <c r="M171" s="2"/>
      <c r="N171" s="2"/>
      <c r="O171" s="2"/>
      <c r="P171" s="2"/>
      <c r="Q171" s="2"/>
      <c r="S171" s="113"/>
      <c r="T171" s="113"/>
      <c r="U171" s="113"/>
      <c r="V171" s="113"/>
      <c r="W171" s="113"/>
      <c r="X171" s="113"/>
      <c r="Y171" s="113"/>
      <c r="Z171" s="113"/>
    </row>
    <row r="172" spans="10:26" s="99" customFormat="1" ht="14.25">
      <c r="J172" s="2"/>
      <c r="K172" s="2"/>
      <c r="L172" s="2"/>
      <c r="M172" s="2"/>
      <c r="N172" s="2"/>
      <c r="O172" s="2"/>
      <c r="P172" s="2"/>
      <c r="Q172" s="2"/>
      <c r="S172" s="113"/>
      <c r="T172" s="113"/>
      <c r="U172" s="113"/>
      <c r="V172" s="113"/>
      <c r="W172" s="113"/>
      <c r="X172" s="113"/>
      <c r="Y172" s="113"/>
      <c r="Z172" s="113"/>
    </row>
    <row r="173" spans="10:26" s="99" customFormat="1" ht="14.25">
      <c r="J173" s="2"/>
      <c r="K173" s="2"/>
      <c r="L173" s="2"/>
      <c r="M173" s="2"/>
      <c r="N173" s="2"/>
      <c r="O173" s="2"/>
      <c r="P173" s="2"/>
      <c r="Q173" s="2"/>
      <c r="S173" s="113"/>
      <c r="T173" s="113"/>
      <c r="U173" s="113"/>
      <c r="V173" s="113"/>
      <c r="W173" s="113"/>
      <c r="X173" s="113"/>
      <c r="Y173" s="113"/>
      <c r="Z173" s="113"/>
    </row>
    <row r="174" spans="10:26" s="99" customFormat="1" ht="14.25">
      <c r="J174" s="2"/>
      <c r="K174" s="2"/>
      <c r="L174" s="2"/>
      <c r="M174" s="2"/>
      <c r="N174" s="2"/>
      <c r="O174" s="2"/>
      <c r="P174" s="2"/>
      <c r="Q174" s="2"/>
      <c r="S174" s="113"/>
      <c r="T174" s="113"/>
      <c r="U174" s="113"/>
      <c r="V174" s="113"/>
      <c r="W174" s="113"/>
      <c r="X174" s="113"/>
      <c r="Y174" s="113"/>
      <c r="Z174" s="113"/>
    </row>
    <row r="175" spans="10:26" s="99" customFormat="1" ht="14.25">
      <c r="J175" s="2"/>
      <c r="K175" s="2"/>
      <c r="L175" s="2"/>
      <c r="M175" s="2"/>
      <c r="N175" s="2"/>
      <c r="O175" s="2"/>
      <c r="P175" s="2"/>
      <c r="Q175" s="2"/>
      <c r="S175" s="113"/>
      <c r="T175" s="113"/>
      <c r="U175" s="113"/>
      <c r="V175" s="113"/>
      <c r="W175" s="113"/>
      <c r="X175" s="113"/>
      <c r="Y175" s="113"/>
      <c r="Z175" s="113"/>
    </row>
    <row r="176" spans="10:26" s="99" customFormat="1" ht="14.25">
      <c r="J176" s="2"/>
      <c r="K176" s="2"/>
      <c r="L176" s="2"/>
      <c r="M176" s="2"/>
      <c r="N176" s="2"/>
      <c r="O176" s="2"/>
      <c r="P176" s="2"/>
      <c r="Q176" s="2"/>
      <c r="S176" s="113"/>
      <c r="T176" s="113"/>
      <c r="U176" s="113"/>
      <c r="V176" s="113"/>
      <c r="W176" s="113"/>
      <c r="X176" s="113"/>
      <c r="Y176" s="113"/>
      <c r="Z176" s="113"/>
    </row>
    <row r="177" spans="10:26" s="99" customFormat="1" ht="14.25">
      <c r="J177" s="2"/>
      <c r="K177" s="2"/>
      <c r="L177" s="2"/>
      <c r="M177" s="2"/>
      <c r="N177" s="2"/>
      <c r="O177" s="2"/>
      <c r="P177" s="2"/>
      <c r="Q177" s="2"/>
      <c r="S177" s="113"/>
      <c r="T177" s="113"/>
      <c r="U177" s="113"/>
      <c r="V177" s="113"/>
      <c r="W177" s="113"/>
      <c r="X177" s="113"/>
      <c r="Y177" s="113"/>
      <c r="Z177" s="113"/>
    </row>
    <row r="178" spans="10:26" s="99" customFormat="1" ht="14.25">
      <c r="J178" s="2"/>
      <c r="K178" s="2"/>
      <c r="L178" s="2"/>
      <c r="M178" s="2"/>
      <c r="N178" s="2"/>
      <c r="O178" s="2"/>
      <c r="P178" s="2"/>
      <c r="Q178" s="2"/>
      <c r="S178" s="113"/>
      <c r="T178" s="113"/>
      <c r="U178" s="113"/>
      <c r="V178" s="113"/>
      <c r="W178" s="113"/>
      <c r="X178" s="113"/>
      <c r="Y178" s="113"/>
      <c r="Z178" s="113"/>
    </row>
    <row r="179" spans="10:26" s="99" customFormat="1" ht="14.25">
      <c r="J179" s="2"/>
      <c r="K179" s="2"/>
      <c r="L179" s="2"/>
      <c r="M179" s="2"/>
      <c r="N179" s="2"/>
      <c r="O179" s="2"/>
      <c r="P179" s="2"/>
      <c r="Q179" s="2"/>
      <c r="S179" s="113"/>
      <c r="T179" s="113"/>
      <c r="U179" s="113"/>
      <c r="V179" s="113"/>
      <c r="W179" s="113"/>
      <c r="X179" s="113"/>
      <c r="Y179" s="113"/>
      <c r="Z179" s="113"/>
    </row>
    <row r="180" spans="10:26" s="99" customFormat="1" ht="14.25">
      <c r="J180" s="2"/>
      <c r="K180" s="2"/>
      <c r="L180" s="2"/>
      <c r="M180" s="2"/>
      <c r="N180" s="2"/>
      <c r="O180" s="2"/>
      <c r="P180" s="2"/>
      <c r="Q180" s="2"/>
      <c r="S180" s="113"/>
      <c r="T180" s="113"/>
      <c r="U180" s="113"/>
      <c r="V180" s="113"/>
      <c r="W180" s="113"/>
      <c r="X180" s="113"/>
      <c r="Y180" s="113"/>
      <c r="Z180" s="113"/>
    </row>
    <row r="181" spans="10:26" s="99" customFormat="1" ht="14.25">
      <c r="J181" s="2"/>
      <c r="K181" s="2"/>
      <c r="L181" s="2"/>
      <c r="M181" s="2"/>
      <c r="N181" s="2"/>
      <c r="O181" s="2"/>
      <c r="P181" s="2"/>
      <c r="Q181" s="2"/>
      <c r="S181" s="113"/>
      <c r="T181" s="113"/>
      <c r="U181" s="113"/>
      <c r="V181" s="113"/>
      <c r="W181" s="113"/>
      <c r="X181" s="113"/>
      <c r="Y181" s="113"/>
      <c r="Z181" s="113"/>
    </row>
    <row r="182" spans="10:26" s="99" customFormat="1" ht="14.25">
      <c r="J182" s="2"/>
      <c r="K182" s="2"/>
      <c r="L182" s="2"/>
      <c r="M182" s="2"/>
      <c r="N182" s="2"/>
      <c r="O182" s="2"/>
      <c r="P182" s="2"/>
      <c r="Q182" s="2"/>
      <c r="S182" s="113"/>
      <c r="T182" s="113"/>
      <c r="U182" s="113"/>
      <c r="V182" s="113"/>
      <c r="W182" s="113"/>
      <c r="X182" s="113"/>
      <c r="Y182" s="113"/>
      <c r="Z182" s="113"/>
    </row>
    <row r="183" spans="10:26" s="99" customFormat="1" ht="14.25">
      <c r="J183" s="2"/>
      <c r="K183" s="2"/>
      <c r="L183" s="2"/>
      <c r="M183" s="2"/>
      <c r="N183" s="2"/>
      <c r="O183" s="2"/>
      <c r="P183" s="2"/>
      <c r="Q183" s="2"/>
      <c r="S183" s="113"/>
      <c r="T183" s="113"/>
      <c r="U183" s="113"/>
      <c r="V183" s="113"/>
      <c r="W183" s="113"/>
      <c r="X183" s="113"/>
      <c r="Y183" s="113"/>
      <c r="Z183" s="113"/>
    </row>
    <row r="184" spans="10:26" s="99" customFormat="1" ht="14.25">
      <c r="J184" s="2"/>
      <c r="K184" s="2"/>
      <c r="L184" s="2"/>
      <c r="M184" s="2"/>
      <c r="N184" s="2"/>
      <c r="O184" s="2"/>
      <c r="P184" s="2"/>
      <c r="Q184" s="2"/>
      <c r="S184" s="113"/>
      <c r="T184" s="113"/>
      <c r="U184" s="113"/>
      <c r="V184" s="113"/>
      <c r="W184" s="113"/>
      <c r="X184" s="113"/>
      <c r="Y184" s="113"/>
      <c r="Z184" s="113"/>
    </row>
    <row r="185" spans="10:26" s="99" customFormat="1" ht="14.25">
      <c r="J185" s="2"/>
      <c r="K185" s="2"/>
      <c r="L185" s="2"/>
      <c r="M185" s="2"/>
      <c r="N185" s="2"/>
      <c r="O185" s="2"/>
      <c r="P185" s="2"/>
      <c r="Q185" s="2"/>
      <c r="S185" s="113"/>
      <c r="T185" s="113"/>
      <c r="U185" s="113"/>
      <c r="V185" s="113"/>
      <c r="W185" s="113"/>
      <c r="X185" s="113"/>
      <c r="Y185" s="113"/>
      <c r="Z185" s="113"/>
    </row>
    <row r="186" spans="10:26" s="99" customFormat="1" ht="14.25">
      <c r="J186" s="2"/>
      <c r="K186" s="2"/>
      <c r="L186" s="2"/>
      <c r="M186" s="2"/>
      <c r="N186" s="2"/>
      <c r="O186" s="2"/>
      <c r="P186" s="2"/>
      <c r="Q186" s="2"/>
      <c r="S186" s="113"/>
      <c r="T186" s="113"/>
      <c r="U186" s="113"/>
      <c r="V186" s="113"/>
      <c r="W186" s="113"/>
      <c r="X186" s="113"/>
      <c r="Y186" s="113"/>
      <c r="Z186" s="113"/>
    </row>
    <row r="187" spans="10:26" s="99" customFormat="1" ht="14.25">
      <c r="J187" s="2"/>
      <c r="K187" s="2"/>
      <c r="L187" s="2"/>
      <c r="M187" s="2"/>
      <c r="N187" s="2"/>
      <c r="O187" s="2"/>
      <c r="P187" s="2"/>
      <c r="Q187" s="2"/>
      <c r="S187" s="113"/>
      <c r="T187" s="113"/>
      <c r="U187" s="113"/>
      <c r="V187" s="113"/>
      <c r="W187" s="113"/>
      <c r="X187" s="113"/>
      <c r="Y187" s="113"/>
      <c r="Z187" s="113"/>
    </row>
    <row r="188" spans="10:26" s="99" customFormat="1" ht="14.25">
      <c r="J188" s="2"/>
      <c r="K188" s="2"/>
      <c r="L188" s="2"/>
      <c r="M188" s="2"/>
      <c r="N188" s="2"/>
      <c r="O188" s="2"/>
      <c r="P188" s="2"/>
      <c r="Q188" s="2"/>
      <c r="S188" s="113"/>
      <c r="T188" s="113"/>
      <c r="U188" s="113"/>
      <c r="V188" s="113"/>
      <c r="W188" s="113"/>
      <c r="X188" s="113"/>
      <c r="Y188" s="113"/>
      <c r="Z188" s="113"/>
    </row>
    <row r="189" spans="10:26" s="99" customFormat="1" ht="14.25">
      <c r="J189" s="2"/>
      <c r="K189" s="2"/>
      <c r="L189" s="2"/>
      <c r="M189" s="2"/>
      <c r="N189" s="2"/>
      <c r="O189" s="2"/>
      <c r="P189" s="2"/>
      <c r="Q189" s="2"/>
      <c r="S189" s="113"/>
      <c r="T189" s="113"/>
      <c r="U189" s="113"/>
      <c r="V189" s="113"/>
      <c r="W189" s="113"/>
      <c r="X189" s="113"/>
      <c r="Y189" s="113"/>
      <c r="Z189" s="113"/>
    </row>
    <row r="190" spans="10:26" s="99" customFormat="1" ht="14.25">
      <c r="J190" s="2"/>
      <c r="K190" s="2"/>
      <c r="L190" s="2"/>
      <c r="M190" s="2"/>
      <c r="N190" s="2"/>
      <c r="O190" s="2"/>
      <c r="P190" s="2"/>
      <c r="Q190" s="2"/>
      <c r="S190" s="113"/>
      <c r="T190" s="113"/>
      <c r="U190" s="113"/>
      <c r="V190" s="113"/>
      <c r="W190" s="113"/>
      <c r="X190" s="113"/>
      <c r="Y190" s="113"/>
      <c r="Z190" s="113"/>
    </row>
  </sheetData>
  <mergeCells count="8">
    <mergeCell ref="J37:K37"/>
    <mergeCell ref="N37:O37"/>
    <mergeCell ref="I6:O7"/>
    <mergeCell ref="U2:X2"/>
    <mergeCell ref="I9:O9"/>
    <mergeCell ref="J16:K16"/>
    <mergeCell ref="J18:K18"/>
    <mergeCell ref="V5:X5"/>
  </mergeCells>
  <hyperlinks>
    <hyperlink ref="A23" r:id="rId1" display="https://stats.oecd.org/glossary/detail.asp?ID=4109"/>
    <hyperlink ref="A32" r:id="rId2" display="https://en.wikipedia.org/wiki/Tonne_of_oil_equivalent#:~:text=The%20tonne%20of%20oil%20equivalent%20%28toe%29%20is%20a,defined%20by%20convention%3B%20several%20slightly%20different%20definitions%20exist.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zoomScale="70" zoomScaleNormal="70" workbookViewId="0" topLeftCell="A1">
      <selection activeCell="E23" sqref="E23"/>
    </sheetView>
  </sheetViews>
  <sheetFormatPr defaultColWidth="16.00390625" defaultRowHeight="14.25"/>
  <cols>
    <col min="1" max="1" width="16.00390625" style="148" customWidth="1"/>
    <col min="2" max="16384" width="16.00390625" style="148" customWidth="1"/>
  </cols>
  <sheetData>
    <row r="1" ht="14.25">
      <c r="A1" s="147" t="s">
        <v>262</v>
      </c>
    </row>
    <row r="3" spans="1:2" ht="14.25">
      <c r="A3" s="147" t="s">
        <v>0</v>
      </c>
      <c r="B3" s="4">
        <v>44371.458344907405</v>
      </c>
    </row>
    <row r="4" spans="1:2" ht="14.25">
      <c r="A4" s="147" t="s">
        <v>1</v>
      </c>
      <c r="B4" s="4">
        <v>44404.43858796296</v>
      </c>
    </row>
    <row r="5" spans="1:2" ht="14.25">
      <c r="A5" s="147" t="s">
        <v>2</v>
      </c>
      <c r="B5" s="149" t="s">
        <v>3</v>
      </c>
    </row>
    <row r="7" spans="1:2" ht="14.25">
      <c r="A7" s="147" t="s">
        <v>4</v>
      </c>
      <c r="B7" s="162" t="s">
        <v>39</v>
      </c>
    </row>
    <row r="8" spans="1:2" ht="14.25">
      <c r="A8" s="147" t="s">
        <v>6</v>
      </c>
      <c r="B8" s="162" t="s">
        <v>268</v>
      </c>
    </row>
    <row r="9" spans="1:2" ht="12">
      <c r="A9" s="147" t="s">
        <v>8</v>
      </c>
      <c r="B9" s="147" t="s">
        <v>41</v>
      </c>
    </row>
    <row r="10" ht="12"/>
    <row r="11" spans="1:7" ht="12">
      <c r="A11" s="150" t="s">
        <v>10</v>
      </c>
      <c r="B11" s="151" t="s">
        <v>67</v>
      </c>
      <c r="C11" s="151" t="s">
        <v>68</v>
      </c>
      <c r="D11" s="151" t="s">
        <v>38</v>
      </c>
      <c r="E11" s="151" t="s">
        <v>69</v>
      </c>
      <c r="F11" s="151" t="s">
        <v>244</v>
      </c>
      <c r="G11" s="151" t="s">
        <v>245</v>
      </c>
    </row>
    <row r="12" spans="1:7" ht="12">
      <c r="A12" s="152" t="s">
        <v>263</v>
      </c>
      <c r="B12" s="153">
        <v>403363.152</v>
      </c>
      <c r="C12" s="153">
        <v>375955.048</v>
      </c>
      <c r="D12" s="153">
        <v>385467.357</v>
      </c>
      <c r="E12" s="153">
        <v>371977.335</v>
      </c>
      <c r="F12" s="153">
        <v>308115.362</v>
      </c>
      <c r="G12" s="153">
        <v>246338.349</v>
      </c>
    </row>
    <row r="13" spans="1:7" ht="12">
      <c r="A13" s="152" t="s">
        <v>86</v>
      </c>
      <c r="B13" s="154">
        <v>75.2</v>
      </c>
      <c r="C13" s="154">
        <v>66.6</v>
      </c>
      <c r="D13" s="154">
        <v>53.1</v>
      </c>
      <c r="E13" s="154">
        <v>82.8</v>
      </c>
      <c r="F13" s="154">
        <v>91.5</v>
      </c>
      <c r="G13" s="154">
        <v>86.1</v>
      </c>
    </row>
    <row r="14" spans="1:7" ht="12">
      <c r="A14" s="152" t="s">
        <v>11</v>
      </c>
      <c r="B14" s="154">
        <v>35742</v>
      </c>
      <c r="C14" s="154">
        <v>31001</v>
      </c>
      <c r="D14" s="154">
        <v>33672.258</v>
      </c>
      <c r="E14" s="154">
        <v>30166.21</v>
      </c>
      <c r="F14" s="154">
        <v>27875.582</v>
      </c>
      <c r="G14" s="154">
        <v>22284.941</v>
      </c>
    </row>
    <row r="15" spans="1:7" ht="12">
      <c r="A15" s="152" t="s">
        <v>12</v>
      </c>
      <c r="B15" s="154">
        <v>37838</v>
      </c>
      <c r="C15" s="154">
        <v>38216</v>
      </c>
      <c r="D15" s="154">
        <v>38660.617</v>
      </c>
      <c r="E15" s="154">
        <v>38793.505</v>
      </c>
      <c r="F15" s="154">
        <v>36192.835</v>
      </c>
      <c r="G15" s="154">
        <v>29426.645</v>
      </c>
    </row>
    <row r="16" spans="1:7" ht="12">
      <c r="A16" s="150" t="s">
        <v>90</v>
      </c>
      <c r="B16" s="155" t="s">
        <v>71</v>
      </c>
      <c r="C16" s="155" t="s">
        <v>71</v>
      </c>
      <c r="D16" s="155" t="s">
        <v>71</v>
      </c>
      <c r="E16" s="155" t="s">
        <v>71</v>
      </c>
      <c r="F16" s="155" t="s">
        <v>71</v>
      </c>
      <c r="G16" s="155" t="s">
        <v>71</v>
      </c>
    </row>
    <row r="17" spans="1:7" ht="12">
      <c r="A17" s="150" t="s">
        <v>40</v>
      </c>
      <c r="B17" s="156">
        <v>176970</v>
      </c>
      <c r="C17" s="156">
        <v>171041</v>
      </c>
      <c r="D17" s="156">
        <v>171214</v>
      </c>
      <c r="E17" s="156">
        <v>167199</v>
      </c>
      <c r="F17" s="156">
        <v>131451.204</v>
      </c>
      <c r="G17" s="156">
        <v>107418.928</v>
      </c>
    </row>
    <row r="18" spans="1:7" ht="12">
      <c r="A18" s="150" t="s">
        <v>93</v>
      </c>
      <c r="B18" s="157" t="s">
        <v>71</v>
      </c>
      <c r="C18" s="157" t="s">
        <v>71</v>
      </c>
      <c r="D18" s="157" t="s">
        <v>71</v>
      </c>
      <c r="E18" s="157" t="s">
        <v>71</v>
      </c>
      <c r="F18" s="157" t="s">
        <v>71</v>
      </c>
      <c r="G18" s="157" t="s">
        <v>71</v>
      </c>
    </row>
    <row r="19" spans="1:7" ht="12">
      <c r="A19" s="150" t="s">
        <v>95</v>
      </c>
      <c r="B19" s="157" t="s">
        <v>71</v>
      </c>
      <c r="C19" s="157" t="s">
        <v>71</v>
      </c>
      <c r="D19" s="157" t="s">
        <v>71</v>
      </c>
      <c r="E19" s="157" t="s">
        <v>71</v>
      </c>
      <c r="F19" s="157" t="s">
        <v>71</v>
      </c>
      <c r="G19" s="157" t="s">
        <v>71</v>
      </c>
    </row>
    <row r="20" spans="1:7" ht="12">
      <c r="A20" s="150" t="s">
        <v>13</v>
      </c>
      <c r="B20" s="156">
        <v>44267</v>
      </c>
      <c r="C20" s="156">
        <v>34230</v>
      </c>
      <c r="D20" s="156">
        <v>38061.474</v>
      </c>
      <c r="E20" s="156">
        <v>36669.02</v>
      </c>
      <c r="F20" s="156">
        <v>26621.16</v>
      </c>
      <c r="G20" s="156">
        <v>13562.024</v>
      </c>
    </row>
    <row r="21" spans="1:7" ht="12">
      <c r="A21" s="150" t="s">
        <v>98</v>
      </c>
      <c r="B21" s="156">
        <v>2277</v>
      </c>
      <c r="C21" s="156">
        <v>1380</v>
      </c>
      <c r="D21" s="156">
        <v>1930</v>
      </c>
      <c r="E21" s="156">
        <v>1380</v>
      </c>
      <c r="F21" s="156">
        <v>729</v>
      </c>
      <c r="G21" s="156">
        <v>105</v>
      </c>
    </row>
    <row r="22" spans="1:7" ht="12">
      <c r="A22" s="150" t="s">
        <v>100</v>
      </c>
      <c r="B22" s="156">
        <v>125</v>
      </c>
      <c r="C22" s="156">
        <v>107</v>
      </c>
      <c r="D22" s="156">
        <v>49.826</v>
      </c>
      <c r="E22" s="156">
        <v>76.817</v>
      </c>
      <c r="F22" s="156">
        <v>59.246</v>
      </c>
      <c r="G22" s="156">
        <v>45.423</v>
      </c>
    </row>
    <row r="23" spans="1:7" ht="12">
      <c r="A23" s="150" t="s">
        <v>102</v>
      </c>
      <c r="B23" s="156">
        <v>45</v>
      </c>
      <c r="C23" s="156">
        <v>50</v>
      </c>
      <c r="D23" s="156">
        <v>49</v>
      </c>
      <c r="E23" s="156">
        <v>35.6</v>
      </c>
      <c r="F23" s="156">
        <v>30.7</v>
      </c>
      <c r="G23" s="156">
        <v>18</v>
      </c>
    </row>
    <row r="24" spans="1:7" ht="12">
      <c r="A24" s="150" t="s">
        <v>104</v>
      </c>
      <c r="B24" s="156">
        <v>448</v>
      </c>
      <c r="C24" s="156">
        <v>130</v>
      </c>
      <c r="D24" s="156">
        <v>10.564</v>
      </c>
      <c r="E24" s="156">
        <v>1.743</v>
      </c>
      <c r="F24" s="156">
        <v>1.47</v>
      </c>
      <c r="G24" s="157">
        <v>1.309</v>
      </c>
    </row>
    <row r="25" spans="1:7" ht="12">
      <c r="A25" s="150" t="s">
        <v>106</v>
      </c>
      <c r="B25" s="157" t="s">
        <v>71</v>
      </c>
      <c r="C25" s="157" t="s">
        <v>71</v>
      </c>
      <c r="D25" s="157" t="s">
        <v>71</v>
      </c>
      <c r="E25" s="157" t="s">
        <v>71</v>
      </c>
      <c r="F25" s="157" t="s">
        <v>71</v>
      </c>
      <c r="G25" s="157" t="s">
        <v>71</v>
      </c>
    </row>
    <row r="26" spans="1:7" ht="12">
      <c r="A26" s="150" t="s">
        <v>108</v>
      </c>
      <c r="B26" s="157" t="s">
        <v>71</v>
      </c>
      <c r="C26" s="157" t="s">
        <v>71</v>
      </c>
      <c r="D26" s="157" t="s">
        <v>71</v>
      </c>
      <c r="E26" s="157" t="s">
        <v>71</v>
      </c>
      <c r="F26" s="157" t="s">
        <v>71</v>
      </c>
      <c r="G26" s="157" t="s">
        <v>71</v>
      </c>
    </row>
    <row r="27" spans="1:7" ht="12">
      <c r="A27" s="150" t="s">
        <v>110</v>
      </c>
      <c r="B27" s="157" t="s">
        <v>71</v>
      </c>
      <c r="C27" s="158">
        <v>1</v>
      </c>
      <c r="D27" s="156">
        <v>3</v>
      </c>
      <c r="E27" s="156">
        <v>1.2</v>
      </c>
      <c r="F27" s="156">
        <v>1.3</v>
      </c>
      <c r="G27" s="156">
        <v>0.2</v>
      </c>
    </row>
    <row r="28" spans="1:7" ht="12">
      <c r="A28" s="150" t="s">
        <v>112</v>
      </c>
      <c r="B28" s="157" t="s">
        <v>71</v>
      </c>
      <c r="C28" s="157" t="s">
        <v>71</v>
      </c>
      <c r="D28" s="157" t="s">
        <v>71</v>
      </c>
      <c r="E28" s="157" t="s">
        <v>71</v>
      </c>
      <c r="F28" s="157" t="s">
        <v>71</v>
      </c>
      <c r="G28" s="157" t="s">
        <v>71</v>
      </c>
    </row>
    <row r="29" spans="1:7" ht="12">
      <c r="A29" s="150" t="s">
        <v>14</v>
      </c>
      <c r="B29" s="156">
        <v>9322</v>
      </c>
      <c r="C29" s="156">
        <v>9180</v>
      </c>
      <c r="D29" s="156">
        <v>8143</v>
      </c>
      <c r="E29" s="156">
        <v>8175</v>
      </c>
      <c r="F29" s="156">
        <v>6913</v>
      </c>
      <c r="G29" s="156">
        <v>6229</v>
      </c>
    </row>
    <row r="30" spans="1:7" ht="12">
      <c r="A30" s="150" t="s">
        <v>115</v>
      </c>
      <c r="B30" s="157" t="s">
        <v>71</v>
      </c>
      <c r="C30" s="157" t="s">
        <v>71</v>
      </c>
      <c r="D30" s="157" t="s">
        <v>71</v>
      </c>
      <c r="E30" s="157" t="s">
        <v>71</v>
      </c>
      <c r="F30" s="157" t="s">
        <v>71</v>
      </c>
      <c r="G30" s="157" t="s">
        <v>71</v>
      </c>
    </row>
    <row r="31" spans="1:7" ht="12">
      <c r="A31" s="150" t="s">
        <v>117</v>
      </c>
      <c r="B31" s="156">
        <v>38.167</v>
      </c>
      <c r="C31" s="156">
        <v>38.099</v>
      </c>
      <c r="D31" s="156">
        <v>51.046</v>
      </c>
      <c r="E31" s="156">
        <v>48.484</v>
      </c>
      <c r="F31" s="156">
        <v>10.116</v>
      </c>
      <c r="G31" s="156">
        <v>15.866</v>
      </c>
    </row>
    <row r="32" spans="1:7" ht="12">
      <c r="A32" s="150" t="s">
        <v>119</v>
      </c>
      <c r="B32" s="156">
        <v>93.785</v>
      </c>
      <c r="C32" s="156">
        <v>79.349</v>
      </c>
      <c r="D32" s="156">
        <v>75.825</v>
      </c>
      <c r="E32" s="156">
        <v>79.486</v>
      </c>
      <c r="F32" s="156">
        <v>67.723</v>
      </c>
      <c r="G32" s="156">
        <v>63.924</v>
      </c>
    </row>
    <row r="33" spans="1:7" ht="12">
      <c r="A33" s="150" t="s">
        <v>15</v>
      </c>
      <c r="B33" s="156">
        <v>63047</v>
      </c>
      <c r="C33" s="156">
        <v>60390</v>
      </c>
      <c r="D33" s="156">
        <v>61183.702</v>
      </c>
      <c r="E33" s="156">
        <v>58583.385</v>
      </c>
      <c r="F33" s="156">
        <v>50461.443</v>
      </c>
      <c r="G33" s="156">
        <v>46041.192</v>
      </c>
    </row>
    <row r="34" spans="1:7" ht="12">
      <c r="A34" s="150" t="s">
        <v>122</v>
      </c>
      <c r="B34" s="157" t="s">
        <v>71</v>
      </c>
      <c r="C34" s="157" t="s">
        <v>71</v>
      </c>
      <c r="D34" s="157" t="s">
        <v>71</v>
      </c>
      <c r="E34" s="157" t="s">
        <v>71</v>
      </c>
      <c r="F34" s="157" t="s">
        <v>71</v>
      </c>
      <c r="G34" s="157" t="s">
        <v>71</v>
      </c>
    </row>
    <row r="35" spans="1:7" ht="12">
      <c r="A35" s="150" t="s">
        <v>16</v>
      </c>
      <c r="B35" s="156">
        <v>26905</v>
      </c>
      <c r="C35" s="156">
        <v>23877</v>
      </c>
      <c r="D35" s="156">
        <v>26218.552</v>
      </c>
      <c r="E35" s="156">
        <v>24953.182</v>
      </c>
      <c r="F35" s="156">
        <v>22218.353</v>
      </c>
      <c r="G35" s="156">
        <v>15949</v>
      </c>
    </row>
    <row r="36" spans="1:7" ht="12">
      <c r="A36" s="150" t="s">
        <v>17</v>
      </c>
      <c r="B36" s="156">
        <v>3572</v>
      </c>
      <c r="C36" s="156">
        <v>3748</v>
      </c>
      <c r="D36" s="156">
        <v>3742.393</v>
      </c>
      <c r="E36" s="156">
        <v>3677.903</v>
      </c>
      <c r="F36" s="156">
        <v>3463.73</v>
      </c>
      <c r="G36" s="156">
        <v>3467.797</v>
      </c>
    </row>
    <row r="37" spans="1:7" ht="12">
      <c r="A37" s="150" t="s">
        <v>18</v>
      </c>
      <c r="B37" s="156">
        <v>2598</v>
      </c>
      <c r="C37" s="156">
        <v>2420</v>
      </c>
      <c r="D37" s="156">
        <v>2349</v>
      </c>
      <c r="E37" s="156">
        <v>2054</v>
      </c>
      <c r="F37" s="156">
        <v>1927</v>
      </c>
      <c r="G37" s="156">
        <v>1623</v>
      </c>
    </row>
    <row r="38" spans="1:7" ht="12">
      <c r="A38" s="150" t="s">
        <v>127</v>
      </c>
      <c r="B38" s="157" t="s">
        <v>71</v>
      </c>
      <c r="C38" s="157" t="s">
        <v>71</v>
      </c>
      <c r="D38" s="157" t="s">
        <v>71</v>
      </c>
      <c r="E38" s="157" t="s">
        <v>71</v>
      </c>
      <c r="F38" s="157" t="s">
        <v>71</v>
      </c>
      <c r="G38" s="157" t="s">
        <v>71</v>
      </c>
    </row>
    <row r="39" spans="1:7" ht="12">
      <c r="A39" s="150" t="s">
        <v>129</v>
      </c>
      <c r="B39" s="157" t="s">
        <v>71</v>
      </c>
      <c r="C39" s="157" t="s">
        <v>71</v>
      </c>
      <c r="D39" s="157" t="s">
        <v>71</v>
      </c>
      <c r="E39" s="157" t="s">
        <v>71</v>
      </c>
      <c r="F39" s="157" t="s">
        <v>71</v>
      </c>
      <c r="G39" s="157" t="s">
        <v>71</v>
      </c>
    </row>
    <row r="40" ht="12"/>
    <row r="41" spans="1:2" ht="12">
      <c r="A41" s="147" t="s">
        <v>4</v>
      </c>
      <c r="B41" s="162" t="s">
        <v>39</v>
      </c>
    </row>
    <row r="42" spans="1:2" ht="12">
      <c r="A42" s="147" t="s">
        <v>6</v>
      </c>
      <c r="B42" s="162" t="s">
        <v>268</v>
      </c>
    </row>
    <row r="43" spans="1:2" ht="12">
      <c r="A43" s="147" t="s">
        <v>8</v>
      </c>
      <c r="B43" s="147" t="s">
        <v>41</v>
      </c>
    </row>
    <row r="44" ht="12"/>
    <row r="45" spans="1:7" ht="12">
      <c r="A45" s="150" t="s">
        <v>10</v>
      </c>
      <c r="B45" s="150" t="s">
        <v>67</v>
      </c>
      <c r="C45" s="150" t="s">
        <v>68</v>
      </c>
      <c r="D45" s="150" t="s">
        <v>38</v>
      </c>
      <c r="E45" s="150" t="s">
        <v>69</v>
      </c>
      <c r="F45" s="150" t="s">
        <v>244</v>
      </c>
      <c r="G45" s="150" t="s">
        <v>245</v>
      </c>
    </row>
    <row r="46" spans="1:7" ht="12">
      <c r="A46" s="150" t="s">
        <v>263</v>
      </c>
      <c r="B46" s="159">
        <v>403.363152</v>
      </c>
      <c r="C46" s="159">
        <v>375.95504800000003</v>
      </c>
      <c r="D46" s="159">
        <v>385.467357</v>
      </c>
      <c r="E46" s="159">
        <v>371.97733500000004</v>
      </c>
      <c r="F46" s="159">
        <v>308.115362</v>
      </c>
      <c r="G46" s="159">
        <v>246.338349</v>
      </c>
    </row>
    <row r="47" spans="1:7" ht="12">
      <c r="A47" s="150" t="s">
        <v>26</v>
      </c>
      <c r="B47" s="160">
        <v>176.97</v>
      </c>
      <c r="C47" s="160">
        <v>171.041</v>
      </c>
      <c r="D47" s="160">
        <v>171.214</v>
      </c>
      <c r="E47" s="160">
        <v>167.199</v>
      </c>
      <c r="F47" s="160">
        <v>131.451204</v>
      </c>
      <c r="G47" s="160">
        <v>107.418928</v>
      </c>
    </row>
    <row r="48" spans="1:7" ht="12">
      <c r="A48" s="150" t="s">
        <v>15</v>
      </c>
      <c r="B48" s="160">
        <v>63.047</v>
      </c>
      <c r="C48" s="160">
        <v>60.39</v>
      </c>
      <c r="D48" s="160">
        <v>61.183702</v>
      </c>
      <c r="E48" s="160">
        <v>58.583385</v>
      </c>
      <c r="F48" s="160">
        <v>50.461443</v>
      </c>
      <c r="G48" s="160">
        <v>46.041192</v>
      </c>
    </row>
    <row r="49" spans="1:7" ht="12">
      <c r="A49" s="150" t="s">
        <v>12</v>
      </c>
      <c r="B49" s="160">
        <v>37.838</v>
      </c>
      <c r="C49" s="160">
        <v>38.216</v>
      </c>
      <c r="D49" s="160">
        <v>38.660616999999995</v>
      </c>
      <c r="E49" s="160">
        <v>38.793504999999996</v>
      </c>
      <c r="F49" s="160">
        <v>36.192835</v>
      </c>
      <c r="G49" s="160">
        <v>29.426645</v>
      </c>
    </row>
    <row r="50" spans="1:7" ht="12">
      <c r="A50" s="150" t="s">
        <v>11</v>
      </c>
      <c r="B50" s="160">
        <v>35.742</v>
      </c>
      <c r="C50" s="160">
        <v>31.001</v>
      </c>
      <c r="D50" s="160">
        <v>33.672258</v>
      </c>
      <c r="E50" s="160">
        <v>30.16621</v>
      </c>
      <c r="F50" s="160">
        <v>27.875581999999998</v>
      </c>
      <c r="G50" s="160">
        <v>22.284941</v>
      </c>
    </row>
    <row r="51" spans="1:7" ht="12">
      <c r="A51" s="150" t="s">
        <v>16</v>
      </c>
      <c r="B51" s="160">
        <v>26.905</v>
      </c>
      <c r="C51" s="160">
        <v>23.877</v>
      </c>
      <c r="D51" s="160">
        <v>26.218552</v>
      </c>
      <c r="E51" s="160">
        <v>24.953182</v>
      </c>
      <c r="F51" s="160">
        <v>22.218353</v>
      </c>
      <c r="G51" s="160">
        <v>15.949</v>
      </c>
    </row>
    <row r="52" spans="1:7" ht="12">
      <c r="A52" s="150" t="s">
        <v>13</v>
      </c>
      <c r="B52" s="160">
        <v>44.267</v>
      </c>
      <c r="C52" s="160">
        <v>34.23</v>
      </c>
      <c r="D52" s="160">
        <v>38.061474000000004</v>
      </c>
      <c r="E52" s="160">
        <v>36.669019999999996</v>
      </c>
      <c r="F52" s="160">
        <v>26.62116</v>
      </c>
      <c r="G52" s="160">
        <v>13.562024</v>
      </c>
    </row>
    <row r="53" spans="1:7" ht="12">
      <c r="A53" s="150" t="s">
        <v>264</v>
      </c>
      <c r="B53" s="160">
        <f aca="true" t="shared" si="0" ref="B53:F53">SUM(B47:B52)</f>
        <v>384.76900000000006</v>
      </c>
      <c r="C53" s="160">
        <f t="shared" si="0"/>
        <v>358.755</v>
      </c>
      <c r="D53" s="160">
        <f t="shared" si="0"/>
        <v>369.01060299999995</v>
      </c>
      <c r="E53" s="160">
        <f t="shared" si="0"/>
        <v>356.364302</v>
      </c>
      <c r="F53" s="160">
        <f t="shared" si="0"/>
        <v>294.82057699999996</v>
      </c>
      <c r="G53" s="160">
        <f>SUM(G47:G52)</f>
        <v>234.68273000000002</v>
      </c>
    </row>
    <row r="54" spans="2:7" ht="12">
      <c r="B54" s="161"/>
      <c r="C54" s="161"/>
      <c r="D54" s="161"/>
      <c r="E54" s="161"/>
      <c r="F54" s="161"/>
      <c r="G54" s="161"/>
    </row>
    <row r="55" spans="1:7" ht="12">
      <c r="A55" s="150" t="s">
        <v>14</v>
      </c>
      <c r="B55" s="160">
        <v>9.322</v>
      </c>
      <c r="C55" s="160">
        <v>9.18</v>
      </c>
      <c r="D55" s="160">
        <v>8.143</v>
      </c>
      <c r="E55" s="160">
        <v>8.175</v>
      </c>
      <c r="F55" s="160">
        <v>6.913</v>
      </c>
      <c r="G55" s="160">
        <v>6.229</v>
      </c>
    </row>
    <row r="56" spans="1:7" ht="12">
      <c r="A56" s="150" t="s">
        <v>17</v>
      </c>
      <c r="B56" s="160">
        <v>3.572</v>
      </c>
      <c r="C56" s="160">
        <v>3.748</v>
      </c>
      <c r="D56" s="160">
        <v>3.742393</v>
      </c>
      <c r="E56" s="160">
        <v>3.6779029999999997</v>
      </c>
      <c r="F56" s="160">
        <v>3.46373</v>
      </c>
      <c r="G56" s="160">
        <v>3.467797</v>
      </c>
    </row>
    <row r="57" spans="1:7" ht="12">
      <c r="A57" s="150" t="s">
        <v>18</v>
      </c>
      <c r="B57" s="160">
        <v>2.598</v>
      </c>
      <c r="C57" s="160">
        <v>2.42</v>
      </c>
      <c r="D57" s="160">
        <v>2.349</v>
      </c>
      <c r="E57" s="160">
        <v>2.054</v>
      </c>
      <c r="F57" s="160">
        <v>1.927</v>
      </c>
      <c r="G57" s="160">
        <v>1.623</v>
      </c>
    </row>
    <row r="58" spans="1:7" ht="14.25">
      <c r="A58" s="150" t="s">
        <v>98</v>
      </c>
      <c r="B58" s="160">
        <v>2.277</v>
      </c>
      <c r="C58" s="160">
        <v>1.38</v>
      </c>
      <c r="D58" s="160">
        <v>1.93</v>
      </c>
      <c r="E58" s="160">
        <v>1.38</v>
      </c>
      <c r="F58" s="160">
        <v>0.729</v>
      </c>
      <c r="G58" s="160">
        <v>0.105</v>
      </c>
    </row>
    <row r="59" spans="1:7" ht="14.25">
      <c r="A59" s="150" t="s">
        <v>86</v>
      </c>
      <c r="B59" s="160">
        <v>0.0752</v>
      </c>
      <c r="C59" s="160">
        <v>0.06659999999999999</v>
      </c>
      <c r="D59" s="160">
        <v>0.0531</v>
      </c>
      <c r="E59" s="160">
        <v>0.0828</v>
      </c>
      <c r="F59" s="160">
        <v>0.0915</v>
      </c>
      <c r="G59" s="160">
        <v>0.0861</v>
      </c>
    </row>
    <row r="60" spans="1:7" ht="14.25">
      <c r="A60" s="150" t="s">
        <v>119</v>
      </c>
      <c r="B60" s="160">
        <v>0.093785</v>
      </c>
      <c r="C60" s="160">
        <v>0.079349</v>
      </c>
      <c r="D60" s="160">
        <v>0.075825</v>
      </c>
      <c r="E60" s="160">
        <v>0.079486</v>
      </c>
      <c r="F60" s="160">
        <v>0.067723</v>
      </c>
      <c r="G60" s="160">
        <v>0.063924</v>
      </c>
    </row>
    <row r="61" spans="1:7" ht="14.25">
      <c r="A61" s="150" t="s">
        <v>100</v>
      </c>
      <c r="B61" s="160">
        <v>0.125</v>
      </c>
      <c r="C61" s="160">
        <v>0.107</v>
      </c>
      <c r="D61" s="160">
        <v>0.049826</v>
      </c>
      <c r="E61" s="160">
        <v>0.076817</v>
      </c>
      <c r="F61" s="160">
        <v>0.059246</v>
      </c>
      <c r="G61" s="160">
        <v>0.045423000000000005</v>
      </c>
    </row>
    <row r="62" spans="1:7" ht="14.25">
      <c r="A62" s="150" t="s">
        <v>102</v>
      </c>
      <c r="B62" s="160">
        <v>0.045</v>
      </c>
      <c r="C62" s="160">
        <v>0.05</v>
      </c>
      <c r="D62" s="160">
        <v>0.049</v>
      </c>
      <c r="E62" s="160">
        <v>0.0356</v>
      </c>
      <c r="F62" s="160">
        <v>0.030699999999999998</v>
      </c>
      <c r="G62" s="160">
        <v>0.018</v>
      </c>
    </row>
    <row r="63" spans="1:7" ht="14.25">
      <c r="A63" s="150" t="s">
        <v>117</v>
      </c>
      <c r="B63" s="160">
        <v>0.038167</v>
      </c>
      <c r="C63" s="160">
        <v>0.038098999999999994</v>
      </c>
      <c r="D63" s="160">
        <v>0.051046</v>
      </c>
      <c r="E63" s="160">
        <v>0.048484</v>
      </c>
      <c r="F63" s="160">
        <v>0.010116</v>
      </c>
      <c r="G63" s="160">
        <v>0.015865999999999998</v>
      </c>
    </row>
    <row r="64" spans="1:7" ht="14.25">
      <c r="A64" s="150" t="s">
        <v>104</v>
      </c>
      <c r="B64" s="160">
        <v>0.448</v>
      </c>
      <c r="C64" s="160">
        <v>0.13</v>
      </c>
      <c r="D64" s="160">
        <v>0.010564</v>
      </c>
      <c r="E64" s="160">
        <v>0.0017430000000000002</v>
      </c>
      <c r="F64" s="160">
        <v>0.00147</v>
      </c>
      <c r="G64" s="160">
        <v>0.0013089999999999998</v>
      </c>
    </row>
    <row r="65" spans="1:7" ht="14.25">
      <c r="A65" s="150" t="s">
        <v>110</v>
      </c>
      <c r="B65" s="160">
        <v>0</v>
      </c>
      <c r="C65" s="160">
        <v>0.001</v>
      </c>
      <c r="D65" s="160">
        <v>0.003</v>
      </c>
      <c r="E65" s="160">
        <v>0.0012</v>
      </c>
      <c r="F65" s="160">
        <v>0.0013</v>
      </c>
      <c r="G65" s="160">
        <v>0.0002</v>
      </c>
    </row>
    <row r="66" spans="1:7" ht="14.25">
      <c r="A66" s="150" t="s">
        <v>265</v>
      </c>
      <c r="B66" s="160">
        <f>SUM(B55:B65)</f>
        <v>18.594152</v>
      </c>
      <c r="C66" s="160">
        <f aca="true" t="shared" si="1" ref="C66:G66">SUM(C55:C65)</f>
        <v>17.200048000000002</v>
      </c>
      <c r="D66" s="160">
        <f t="shared" si="1"/>
        <v>16.456753999999997</v>
      </c>
      <c r="E66" s="160">
        <f t="shared" si="1"/>
        <v>15.613033000000003</v>
      </c>
      <c r="F66" s="160">
        <f t="shared" si="1"/>
        <v>13.294785</v>
      </c>
      <c r="G66" s="160">
        <f t="shared" si="1"/>
        <v>11.655619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89"/>
  <sheetViews>
    <sheetView tabSelected="1" workbookViewId="0" topLeftCell="A120">
      <selection activeCell="N123" sqref="N123"/>
    </sheetView>
  </sheetViews>
  <sheetFormatPr defaultColWidth="8.625" defaultRowHeight="14.25" outlineLevelCol="1"/>
  <cols>
    <col min="1" max="1" width="21.25390625" style="2" customWidth="1"/>
    <col min="2" max="2" width="9.125" style="2" customWidth="1"/>
    <col min="3" max="5" width="12.375" style="2" customWidth="1"/>
    <col min="6" max="18" width="12.375" style="2" customWidth="1" outlineLevel="1"/>
    <col min="19" max="33" width="12.375" style="2" customWidth="1"/>
    <col min="34" max="16384" width="8.625" style="2" customWidth="1"/>
  </cols>
  <sheetData>
    <row r="1" ht="12">
      <c r="A1" s="3" t="s">
        <v>74</v>
      </c>
    </row>
    <row r="2" ht="12"/>
    <row r="3" spans="1:2" ht="12">
      <c r="A3" s="3" t="s">
        <v>0</v>
      </c>
      <c r="B3" s="4">
        <v>44371.458344907405</v>
      </c>
    </row>
    <row r="4" spans="1:2" ht="12">
      <c r="A4" s="3" t="s">
        <v>1</v>
      </c>
      <c r="B4" s="4">
        <v>44404.43858796296</v>
      </c>
    </row>
    <row r="5" spans="1:2" ht="12">
      <c r="A5" s="3" t="s">
        <v>2</v>
      </c>
      <c r="B5" s="3" t="s">
        <v>3</v>
      </c>
    </row>
    <row r="6" ht="12"/>
    <row r="7" spans="1:2" ht="12">
      <c r="A7" s="3" t="s">
        <v>4</v>
      </c>
      <c r="B7" s="1" t="s">
        <v>82</v>
      </c>
    </row>
    <row r="8" spans="1:2" ht="12">
      <c r="A8" s="3" t="s">
        <v>6</v>
      </c>
      <c r="B8" s="1" t="s">
        <v>19</v>
      </c>
    </row>
    <row r="9" spans="1:2" ht="12">
      <c r="A9" s="3" t="s">
        <v>8</v>
      </c>
      <c r="B9" s="3" t="s">
        <v>41</v>
      </c>
    </row>
    <row r="10" ht="12">
      <c r="B10" s="58" t="s">
        <v>247</v>
      </c>
    </row>
    <row r="11" spans="1:33" ht="12">
      <c r="A11" s="5"/>
      <c r="B11" s="5" t="s">
        <v>42</v>
      </c>
      <c r="C11" s="5" t="s">
        <v>43</v>
      </c>
      <c r="D11" s="5" t="s">
        <v>44</v>
      </c>
      <c r="E11" s="5" t="s">
        <v>45</v>
      </c>
      <c r="F11" s="5" t="s">
        <v>46</v>
      </c>
      <c r="G11" s="5" t="s">
        <v>47</v>
      </c>
      <c r="H11" s="5" t="s">
        <v>48</v>
      </c>
      <c r="I11" s="5" t="s">
        <v>49</v>
      </c>
      <c r="J11" s="5" t="s">
        <v>50</v>
      </c>
      <c r="K11" s="5" t="s">
        <v>51</v>
      </c>
      <c r="L11" s="5" t="s">
        <v>52</v>
      </c>
      <c r="M11" s="5" t="s">
        <v>53</v>
      </c>
      <c r="N11" s="5" t="s">
        <v>54</v>
      </c>
      <c r="O11" s="5" t="s">
        <v>55</v>
      </c>
      <c r="P11" s="5" t="s">
        <v>56</v>
      </c>
      <c r="Q11" s="5" t="s">
        <v>57</v>
      </c>
      <c r="R11" s="5" t="s">
        <v>58</v>
      </c>
      <c r="S11" s="5" t="s">
        <v>59</v>
      </c>
      <c r="T11" s="5" t="s">
        <v>60</v>
      </c>
      <c r="U11" s="5" t="s">
        <v>61</v>
      </c>
      <c r="V11" s="5" t="s">
        <v>62</v>
      </c>
      <c r="W11" s="5" t="s">
        <v>63</v>
      </c>
      <c r="X11" s="5" t="s">
        <v>64</v>
      </c>
      <c r="Y11" s="5" t="s">
        <v>65</v>
      </c>
      <c r="Z11" s="5" t="s">
        <v>66</v>
      </c>
      <c r="AA11" s="5" t="s">
        <v>67</v>
      </c>
      <c r="AB11" s="5" t="s">
        <v>68</v>
      </c>
      <c r="AC11" s="5" t="s">
        <v>38</v>
      </c>
      <c r="AD11" s="5" t="s">
        <v>69</v>
      </c>
      <c r="AE11" s="5" t="s">
        <v>244</v>
      </c>
      <c r="AF11" s="5" t="s">
        <v>245</v>
      </c>
      <c r="AG11" s="11">
        <v>20.2</v>
      </c>
    </row>
    <row r="12" spans="1:34" ht="12">
      <c r="A12" s="5" t="s">
        <v>26</v>
      </c>
      <c r="B12" s="43">
        <v>357468</v>
      </c>
      <c r="C12" s="43">
        <v>279578</v>
      </c>
      <c r="D12" s="43">
        <v>241812</v>
      </c>
      <c r="E12" s="43">
        <v>221801</v>
      </c>
      <c r="F12" s="43">
        <v>207077</v>
      </c>
      <c r="G12" s="43">
        <v>192756</v>
      </c>
      <c r="H12" s="43">
        <v>187239</v>
      </c>
      <c r="I12" s="43">
        <v>177160</v>
      </c>
      <c r="J12" s="43">
        <v>166035</v>
      </c>
      <c r="K12" s="43">
        <v>161282</v>
      </c>
      <c r="L12" s="43">
        <v>167691</v>
      </c>
      <c r="M12" s="43">
        <v>175364</v>
      </c>
      <c r="N12" s="43">
        <v>181778</v>
      </c>
      <c r="O12" s="43">
        <v>179085</v>
      </c>
      <c r="P12" s="43">
        <v>181926</v>
      </c>
      <c r="Q12" s="43">
        <v>177907</v>
      </c>
      <c r="R12" s="43">
        <v>176321</v>
      </c>
      <c r="S12" s="43">
        <v>180409</v>
      </c>
      <c r="T12" s="43">
        <v>175313</v>
      </c>
      <c r="U12" s="43">
        <v>169857</v>
      </c>
      <c r="V12" s="43">
        <v>169403</v>
      </c>
      <c r="W12" s="43">
        <v>176502</v>
      </c>
      <c r="X12" s="43">
        <v>185432</v>
      </c>
      <c r="Y12" s="43">
        <v>182696</v>
      </c>
      <c r="Z12" s="43">
        <v>178178</v>
      </c>
      <c r="AA12" s="43">
        <v>178065</v>
      </c>
      <c r="AB12" s="43">
        <v>171547</v>
      </c>
      <c r="AC12" s="43">
        <v>171286</v>
      </c>
      <c r="AD12" s="43">
        <v>166258</v>
      </c>
      <c r="AE12" s="43">
        <v>131314</v>
      </c>
      <c r="AF12" s="43">
        <v>107377.26</v>
      </c>
      <c r="AG12" s="60">
        <f>AF12/$AF$27</f>
        <v>0.4396598719508106</v>
      </c>
      <c r="AH12" s="11">
        <v>0.4396598719508106</v>
      </c>
    </row>
    <row r="13" spans="1:34" ht="12">
      <c r="A13" s="5" t="s">
        <v>12</v>
      </c>
      <c r="B13" s="43">
        <v>78983</v>
      </c>
      <c r="C13" s="43">
        <v>76663</v>
      </c>
      <c r="D13" s="43">
        <v>68084</v>
      </c>
      <c r="E13" s="43">
        <v>66884</v>
      </c>
      <c r="F13" s="43">
        <v>59568</v>
      </c>
      <c r="G13" s="43">
        <v>57163</v>
      </c>
      <c r="H13" s="43">
        <v>59692</v>
      </c>
      <c r="I13" s="43">
        <v>57446</v>
      </c>
      <c r="J13" s="43">
        <v>51417</v>
      </c>
      <c r="K13" s="43">
        <v>44790</v>
      </c>
      <c r="L13" s="43">
        <v>50307</v>
      </c>
      <c r="M13" s="43">
        <v>50968</v>
      </c>
      <c r="N13" s="43">
        <v>48889</v>
      </c>
      <c r="O13" s="43">
        <v>50261</v>
      </c>
      <c r="P13" s="43">
        <v>48497</v>
      </c>
      <c r="Q13" s="43">
        <v>48772</v>
      </c>
      <c r="R13" s="43">
        <v>49518</v>
      </c>
      <c r="S13" s="43">
        <v>49732</v>
      </c>
      <c r="T13" s="43">
        <v>47537</v>
      </c>
      <c r="U13" s="43">
        <v>45416</v>
      </c>
      <c r="V13" s="43">
        <v>43774</v>
      </c>
      <c r="W13" s="43">
        <v>46639</v>
      </c>
      <c r="X13" s="43">
        <v>43533</v>
      </c>
      <c r="Y13" s="43">
        <v>40385</v>
      </c>
      <c r="Z13" s="43">
        <v>38177</v>
      </c>
      <c r="AA13" s="43">
        <v>38105</v>
      </c>
      <c r="AB13" s="43">
        <v>38528</v>
      </c>
      <c r="AC13" s="43">
        <v>39305.987</v>
      </c>
      <c r="AD13" s="43">
        <v>39190.6</v>
      </c>
      <c r="AE13" s="43">
        <v>37471.223</v>
      </c>
      <c r="AF13" s="43">
        <v>29432.92</v>
      </c>
      <c r="AG13" s="60">
        <f aca="true" t="shared" si="0" ref="AG13:AG21">AF13/$AF$27</f>
        <v>0.12051409989730089</v>
      </c>
      <c r="AH13" s="11">
        <v>0.12051409989730089</v>
      </c>
    </row>
    <row r="14" spans="1:34" ht="12">
      <c r="A14" s="5" t="s">
        <v>15</v>
      </c>
      <c r="B14" s="43">
        <v>67584</v>
      </c>
      <c r="C14" s="43">
        <v>69406</v>
      </c>
      <c r="D14" s="43">
        <v>66852</v>
      </c>
      <c r="E14" s="43">
        <v>68105</v>
      </c>
      <c r="F14" s="43">
        <v>66770</v>
      </c>
      <c r="G14" s="43">
        <v>63547</v>
      </c>
      <c r="H14" s="43">
        <v>63845</v>
      </c>
      <c r="I14" s="43">
        <v>63169</v>
      </c>
      <c r="J14" s="43">
        <v>62820</v>
      </c>
      <c r="K14" s="43">
        <v>60839</v>
      </c>
      <c r="L14" s="43">
        <v>59484</v>
      </c>
      <c r="M14" s="43">
        <v>59552</v>
      </c>
      <c r="N14" s="43">
        <v>58210</v>
      </c>
      <c r="O14" s="43">
        <v>60920</v>
      </c>
      <c r="P14" s="43">
        <v>61198</v>
      </c>
      <c r="Q14" s="43">
        <v>61636</v>
      </c>
      <c r="R14" s="43">
        <v>60844</v>
      </c>
      <c r="S14" s="43">
        <v>57538</v>
      </c>
      <c r="T14" s="43">
        <v>59668</v>
      </c>
      <c r="U14" s="43">
        <v>57108</v>
      </c>
      <c r="V14" s="43">
        <v>56510</v>
      </c>
      <c r="W14" s="43">
        <v>62841</v>
      </c>
      <c r="X14" s="43">
        <v>64280</v>
      </c>
      <c r="Y14" s="43">
        <v>65849</v>
      </c>
      <c r="Z14" s="43">
        <v>63877</v>
      </c>
      <c r="AA14" s="43">
        <v>63128</v>
      </c>
      <c r="AB14" s="43">
        <v>60246</v>
      </c>
      <c r="AC14" s="43">
        <v>61160.66</v>
      </c>
      <c r="AD14" s="43">
        <v>58570.9</v>
      </c>
      <c r="AE14" s="43">
        <v>50328.578</v>
      </c>
      <c r="AF14" s="43">
        <v>45983.406</v>
      </c>
      <c r="AG14" s="60">
        <f t="shared" si="0"/>
        <v>0.18828063217316343</v>
      </c>
      <c r="AH14" s="11">
        <v>0.18828063217316343</v>
      </c>
    </row>
    <row r="15" spans="1:34" ht="12">
      <c r="A15" s="5" t="s">
        <v>13</v>
      </c>
      <c r="B15" s="43">
        <v>51896</v>
      </c>
      <c r="C15" s="43">
        <v>52695</v>
      </c>
      <c r="D15" s="43">
        <v>55051</v>
      </c>
      <c r="E15" s="43">
        <v>54817</v>
      </c>
      <c r="F15" s="43">
        <v>56672</v>
      </c>
      <c r="G15" s="43">
        <v>57662</v>
      </c>
      <c r="H15" s="43">
        <v>59781</v>
      </c>
      <c r="I15" s="43">
        <v>58844</v>
      </c>
      <c r="J15" s="43">
        <v>60884</v>
      </c>
      <c r="K15" s="43">
        <v>62051</v>
      </c>
      <c r="L15" s="43">
        <v>63887</v>
      </c>
      <c r="M15" s="43">
        <v>66344</v>
      </c>
      <c r="N15" s="43">
        <v>70468</v>
      </c>
      <c r="O15" s="43">
        <v>68299</v>
      </c>
      <c r="P15" s="43">
        <v>70041</v>
      </c>
      <c r="Q15" s="43">
        <v>69398</v>
      </c>
      <c r="R15" s="43">
        <v>64787</v>
      </c>
      <c r="S15" s="43">
        <v>66308</v>
      </c>
      <c r="T15" s="43">
        <v>65720</v>
      </c>
      <c r="U15" s="43">
        <v>64893</v>
      </c>
      <c r="V15" s="43">
        <v>56520</v>
      </c>
      <c r="W15" s="43">
        <v>58666</v>
      </c>
      <c r="X15" s="43">
        <v>62956</v>
      </c>
      <c r="Y15" s="43">
        <v>53924</v>
      </c>
      <c r="Z15" s="43">
        <v>50845</v>
      </c>
      <c r="AA15" s="43">
        <v>46246</v>
      </c>
      <c r="AB15" s="43">
        <v>32638</v>
      </c>
      <c r="AC15" s="43">
        <v>37731.348</v>
      </c>
      <c r="AD15" s="43">
        <v>36488.8</v>
      </c>
      <c r="AE15" s="43">
        <v>27375.45</v>
      </c>
      <c r="AF15" s="43">
        <v>13851.386</v>
      </c>
      <c r="AG15" s="60">
        <f t="shared" si="0"/>
        <v>0.056714974801007685</v>
      </c>
      <c r="AH15" s="11">
        <v>0.056714974801007685</v>
      </c>
    </row>
    <row r="16" spans="1:34" ht="12">
      <c r="A16" s="5" t="s">
        <v>16</v>
      </c>
      <c r="B16" s="43">
        <v>33737</v>
      </c>
      <c r="C16" s="43">
        <v>28578</v>
      </c>
      <c r="D16" s="43">
        <v>34272</v>
      </c>
      <c r="E16" s="43">
        <v>38527</v>
      </c>
      <c r="F16" s="43">
        <v>39182</v>
      </c>
      <c r="G16" s="43">
        <v>39973</v>
      </c>
      <c r="H16" s="43">
        <v>40546</v>
      </c>
      <c r="I16" s="43">
        <v>32055</v>
      </c>
      <c r="J16" s="43">
        <v>24825</v>
      </c>
      <c r="K16" s="43">
        <v>21785</v>
      </c>
      <c r="L16" s="43">
        <v>29004</v>
      </c>
      <c r="M16" s="43">
        <v>33168</v>
      </c>
      <c r="N16" s="43">
        <v>30401</v>
      </c>
      <c r="O16" s="43">
        <v>33053</v>
      </c>
      <c r="P16" s="43">
        <v>31739</v>
      </c>
      <c r="Q16" s="43">
        <v>31074</v>
      </c>
      <c r="R16" s="43">
        <v>34902</v>
      </c>
      <c r="S16" s="43">
        <v>35768</v>
      </c>
      <c r="T16" s="43">
        <v>35852</v>
      </c>
      <c r="U16" s="43">
        <v>33950</v>
      </c>
      <c r="V16" s="43">
        <v>31123</v>
      </c>
      <c r="W16" s="43">
        <v>35477</v>
      </c>
      <c r="X16" s="43">
        <v>33902</v>
      </c>
      <c r="Y16" s="43">
        <v>24674</v>
      </c>
      <c r="Z16" s="43">
        <v>23485</v>
      </c>
      <c r="AA16" s="43">
        <v>25483</v>
      </c>
      <c r="AB16" s="43">
        <v>22980</v>
      </c>
      <c r="AC16" s="43">
        <v>25752.204</v>
      </c>
      <c r="AD16" s="43">
        <v>23647.1</v>
      </c>
      <c r="AE16" s="43">
        <v>21652.321</v>
      </c>
      <c r="AF16" s="43">
        <v>15002</v>
      </c>
      <c r="AG16" s="60">
        <f t="shared" si="0"/>
        <v>0.061426203266930636</v>
      </c>
      <c r="AH16" s="11">
        <v>0.061426203266930636</v>
      </c>
    </row>
    <row r="17" spans="1:34" ht="12">
      <c r="A17" s="5" t="s">
        <v>11</v>
      </c>
      <c r="B17" s="43">
        <v>31532</v>
      </c>
      <c r="C17" s="43">
        <v>25231</v>
      </c>
      <c r="D17" s="43">
        <v>26735</v>
      </c>
      <c r="E17" s="43">
        <v>25350</v>
      </c>
      <c r="F17" s="43">
        <v>25429</v>
      </c>
      <c r="G17" s="43">
        <v>27449</v>
      </c>
      <c r="H17" s="43">
        <v>28104</v>
      </c>
      <c r="I17" s="43">
        <v>29606</v>
      </c>
      <c r="J17" s="43">
        <v>30019</v>
      </c>
      <c r="K17" s="43">
        <v>25176</v>
      </c>
      <c r="L17" s="43">
        <v>26314</v>
      </c>
      <c r="M17" s="43">
        <v>26501</v>
      </c>
      <c r="N17" s="43">
        <v>25924</v>
      </c>
      <c r="O17" s="43">
        <v>27248</v>
      </c>
      <c r="P17" s="43">
        <v>26452</v>
      </c>
      <c r="Q17" s="43">
        <v>24686</v>
      </c>
      <c r="R17" s="43">
        <v>25651</v>
      </c>
      <c r="S17" s="43">
        <v>28418</v>
      </c>
      <c r="T17" s="43">
        <v>28748</v>
      </c>
      <c r="U17" s="43">
        <v>27148</v>
      </c>
      <c r="V17" s="43">
        <v>29379</v>
      </c>
      <c r="W17" s="43">
        <v>37110</v>
      </c>
      <c r="X17" s="43">
        <v>33412</v>
      </c>
      <c r="Y17" s="43">
        <v>28615</v>
      </c>
      <c r="Z17" s="43">
        <v>31268</v>
      </c>
      <c r="AA17" s="43">
        <v>35859</v>
      </c>
      <c r="AB17" s="43">
        <v>31231</v>
      </c>
      <c r="AC17" s="43">
        <v>34277.342</v>
      </c>
      <c r="AD17" s="43">
        <v>30262.98</v>
      </c>
      <c r="AE17" s="43">
        <v>28000.644</v>
      </c>
      <c r="AF17" s="43">
        <v>22298.481</v>
      </c>
      <c r="AG17" s="60">
        <f t="shared" si="0"/>
        <v>0.09130189484400685</v>
      </c>
      <c r="AH17" s="11">
        <v>0.09130189484400685</v>
      </c>
    </row>
    <row r="18" spans="1:34" ht="12">
      <c r="A18" s="5" t="s">
        <v>14</v>
      </c>
      <c r="B18" s="43">
        <v>17332</v>
      </c>
      <c r="C18" s="43">
        <v>16607</v>
      </c>
      <c r="D18" s="43">
        <v>15761</v>
      </c>
      <c r="E18" s="43">
        <v>14832</v>
      </c>
      <c r="F18" s="43">
        <v>14084</v>
      </c>
      <c r="G18" s="43">
        <v>14772</v>
      </c>
      <c r="H18" s="43">
        <v>15259</v>
      </c>
      <c r="I18" s="43">
        <v>15764</v>
      </c>
      <c r="J18" s="43">
        <v>14668</v>
      </c>
      <c r="K18" s="43">
        <v>14547</v>
      </c>
      <c r="L18" s="43">
        <v>14033</v>
      </c>
      <c r="M18" s="43">
        <v>13914</v>
      </c>
      <c r="N18" s="43">
        <v>13027</v>
      </c>
      <c r="O18" s="43">
        <v>13301</v>
      </c>
      <c r="P18" s="43">
        <v>11242</v>
      </c>
      <c r="Q18" s="43">
        <v>9570</v>
      </c>
      <c r="R18" s="43">
        <v>9952</v>
      </c>
      <c r="S18" s="43">
        <v>9818</v>
      </c>
      <c r="T18" s="43">
        <v>9404</v>
      </c>
      <c r="U18" s="43">
        <v>8986</v>
      </c>
      <c r="V18" s="43">
        <v>9113</v>
      </c>
      <c r="W18" s="43">
        <v>9555</v>
      </c>
      <c r="X18" s="43">
        <v>9290</v>
      </c>
      <c r="Y18" s="43">
        <v>9558</v>
      </c>
      <c r="Z18" s="43">
        <v>9551</v>
      </c>
      <c r="AA18" s="43">
        <v>9261</v>
      </c>
      <c r="AB18" s="43">
        <v>9216</v>
      </c>
      <c r="AC18" s="43">
        <v>7972</v>
      </c>
      <c r="AD18" s="43">
        <v>7898</v>
      </c>
      <c r="AE18" s="43">
        <v>6847</v>
      </c>
      <c r="AF18" s="43">
        <v>6125</v>
      </c>
      <c r="AG18" s="60">
        <f t="shared" si="0"/>
        <v>0.025079022464334765</v>
      </c>
      <c r="AH18" s="11">
        <f>SUM(AH12:AH17)</f>
        <v>0.9578976769332201</v>
      </c>
    </row>
    <row r="19" spans="1:33" ht="12">
      <c r="A19" s="5" t="s">
        <v>98</v>
      </c>
      <c r="B19" s="43">
        <v>16373</v>
      </c>
      <c r="C19" s="43">
        <v>15523</v>
      </c>
      <c r="D19" s="43">
        <v>14779</v>
      </c>
      <c r="E19" s="43">
        <v>13347</v>
      </c>
      <c r="F19" s="43">
        <v>11362</v>
      </c>
      <c r="G19" s="43">
        <v>10776</v>
      </c>
      <c r="H19" s="43">
        <v>9604</v>
      </c>
      <c r="I19" s="43">
        <v>8463</v>
      </c>
      <c r="J19" s="43">
        <v>9750</v>
      </c>
      <c r="K19" s="43">
        <v>8832</v>
      </c>
      <c r="L19" s="43">
        <v>8524</v>
      </c>
      <c r="M19" s="43">
        <v>8718</v>
      </c>
      <c r="N19" s="43">
        <v>8726</v>
      </c>
      <c r="O19" s="43">
        <v>7979</v>
      </c>
      <c r="P19" s="43">
        <v>8153</v>
      </c>
      <c r="Q19" s="43">
        <v>7587</v>
      </c>
      <c r="R19" s="43">
        <v>6872</v>
      </c>
      <c r="S19" s="43">
        <v>6180</v>
      </c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60">
        <f t="shared" si="0"/>
        <v>0</v>
      </c>
    </row>
    <row r="20" spans="1:33" ht="12">
      <c r="A20" s="5" t="s">
        <v>17</v>
      </c>
      <c r="B20" s="43">
        <v>5583</v>
      </c>
      <c r="C20" s="43">
        <v>5158</v>
      </c>
      <c r="D20" s="43">
        <v>5574</v>
      </c>
      <c r="E20" s="43">
        <v>5121</v>
      </c>
      <c r="F20" s="43">
        <v>4854</v>
      </c>
      <c r="G20" s="43">
        <v>4884</v>
      </c>
      <c r="H20" s="43">
        <v>4767</v>
      </c>
      <c r="I20" s="43">
        <v>4930</v>
      </c>
      <c r="J20" s="43">
        <v>4875</v>
      </c>
      <c r="K20" s="43">
        <v>4556</v>
      </c>
      <c r="L20" s="43">
        <v>4480</v>
      </c>
      <c r="M20" s="43">
        <v>4133</v>
      </c>
      <c r="N20" s="43">
        <v>4686</v>
      </c>
      <c r="O20" s="43">
        <v>4830</v>
      </c>
      <c r="P20" s="43">
        <v>4809</v>
      </c>
      <c r="Q20" s="43">
        <v>4540</v>
      </c>
      <c r="R20" s="43">
        <v>4522</v>
      </c>
      <c r="S20" s="43">
        <v>4535</v>
      </c>
      <c r="T20" s="43">
        <v>4520</v>
      </c>
      <c r="U20" s="43">
        <v>4429</v>
      </c>
      <c r="V20" s="43">
        <v>4430</v>
      </c>
      <c r="W20" s="43">
        <v>4501</v>
      </c>
      <c r="X20" s="43">
        <v>4278</v>
      </c>
      <c r="Y20" s="43">
        <v>3876</v>
      </c>
      <c r="Z20" s="43">
        <v>3108</v>
      </c>
      <c r="AA20" s="43">
        <v>3168</v>
      </c>
      <c r="AB20" s="43">
        <v>3349</v>
      </c>
      <c r="AC20" s="43">
        <v>3355.664</v>
      </c>
      <c r="AD20" s="43">
        <v>3216.735</v>
      </c>
      <c r="AE20" s="43">
        <v>3142.811</v>
      </c>
      <c r="AF20" s="43">
        <v>3174.567</v>
      </c>
      <c r="AG20" s="60">
        <f t="shared" si="0"/>
        <v>0.01299837340531197</v>
      </c>
    </row>
    <row r="21" spans="1:33" ht="12">
      <c r="A21" s="5" t="s">
        <v>18</v>
      </c>
      <c r="B21" s="43">
        <v>4766</v>
      </c>
      <c r="C21" s="43">
        <v>4119</v>
      </c>
      <c r="D21" s="43">
        <v>3497</v>
      </c>
      <c r="E21" s="43">
        <v>3547</v>
      </c>
      <c r="F21" s="43">
        <v>3634</v>
      </c>
      <c r="G21" s="43">
        <v>3759</v>
      </c>
      <c r="H21" s="43">
        <v>3829</v>
      </c>
      <c r="I21" s="43">
        <v>3915</v>
      </c>
      <c r="J21" s="43">
        <v>3951</v>
      </c>
      <c r="K21" s="43">
        <v>3748</v>
      </c>
      <c r="L21" s="43">
        <v>3648</v>
      </c>
      <c r="M21" s="43">
        <v>3424</v>
      </c>
      <c r="N21" s="43">
        <v>3404</v>
      </c>
      <c r="O21" s="43">
        <v>3097</v>
      </c>
      <c r="P21" s="43">
        <v>2952</v>
      </c>
      <c r="Q21" s="43">
        <v>2511</v>
      </c>
      <c r="R21" s="43">
        <v>2201</v>
      </c>
      <c r="S21" s="43">
        <v>2111</v>
      </c>
      <c r="T21" s="43">
        <v>2423</v>
      </c>
      <c r="U21" s="43">
        <v>2573</v>
      </c>
      <c r="V21" s="43">
        <v>2378</v>
      </c>
      <c r="W21" s="43">
        <v>2376</v>
      </c>
      <c r="X21" s="43">
        <v>2292</v>
      </c>
      <c r="Y21" s="43">
        <v>2353</v>
      </c>
      <c r="Z21" s="43">
        <v>2188</v>
      </c>
      <c r="AA21" s="43">
        <v>1939</v>
      </c>
      <c r="AB21" s="43">
        <v>1847</v>
      </c>
      <c r="AC21" s="43">
        <v>1834</v>
      </c>
      <c r="AD21" s="43">
        <v>1502</v>
      </c>
      <c r="AE21" s="43">
        <v>1465</v>
      </c>
      <c r="AF21" s="43">
        <v>983</v>
      </c>
      <c r="AG21" s="60">
        <f t="shared" si="0"/>
        <v>0.004024927197133236</v>
      </c>
    </row>
    <row r="22" spans="1:32" ht="12">
      <c r="A22" s="5" t="s">
        <v>119</v>
      </c>
      <c r="B22" s="43">
        <v>2448</v>
      </c>
      <c r="C22" s="43">
        <v>2081</v>
      </c>
      <c r="D22" s="43">
        <v>1771</v>
      </c>
      <c r="E22" s="43">
        <v>1691</v>
      </c>
      <c r="F22" s="43">
        <v>1369</v>
      </c>
      <c r="G22" s="43">
        <v>1297</v>
      </c>
      <c r="H22" s="43">
        <v>1108</v>
      </c>
      <c r="I22" s="43">
        <v>1130</v>
      </c>
      <c r="J22" s="43">
        <v>1140</v>
      </c>
      <c r="K22" s="43">
        <v>1137</v>
      </c>
      <c r="L22" s="43">
        <v>1249</v>
      </c>
      <c r="M22" s="43">
        <v>1206</v>
      </c>
      <c r="N22" s="43">
        <v>1412</v>
      </c>
      <c r="O22" s="43">
        <v>1152</v>
      </c>
      <c r="P22" s="43">
        <v>235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</row>
    <row r="23" spans="1:33" ht="12">
      <c r="A23" s="5" t="s">
        <v>100</v>
      </c>
      <c r="B23" s="43">
        <v>2333</v>
      </c>
      <c r="C23" s="43">
        <v>1966</v>
      </c>
      <c r="D23" s="43">
        <v>1578</v>
      </c>
      <c r="E23" s="43">
        <v>1672</v>
      </c>
      <c r="F23" s="43">
        <v>1501</v>
      </c>
      <c r="G23" s="43">
        <v>1401</v>
      </c>
      <c r="H23" s="43">
        <v>798</v>
      </c>
      <c r="I23" s="43">
        <v>1030</v>
      </c>
      <c r="J23" s="43">
        <v>737</v>
      </c>
      <c r="K23" s="43">
        <v>560</v>
      </c>
      <c r="L23" s="43">
        <v>296</v>
      </c>
      <c r="M23" s="43">
        <v>324</v>
      </c>
      <c r="N23" s="43">
        <v>148</v>
      </c>
      <c r="O23" s="43">
        <v>9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60">
        <f>SUM(AG12:AG21)</f>
        <v>1.0000000000000002</v>
      </c>
    </row>
    <row r="24" spans="1:32" ht="12">
      <c r="A24" s="5" t="s">
        <v>104</v>
      </c>
      <c r="B24" s="43">
        <v>956</v>
      </c>
      <c r="C24" s="43">
        <v>940</v>
      </c>
      <c r="D24" s="43">
        <v>714</v>
      </c>
      <c r="E24" s="43">
        <v>620</v>
      </c>
      <c r="F24" s="43">
        <v>267</v>
      </c>
      <c r="G24" s="43">
        <v>172</v>
      </c>
      <c r="H24" s="43">
        <v>137</v>
      </c>
      <c r="I24" s="43">
        <v>216</v>
      </c>
      <c r="J24" s="43">
        <v>189</v>
      </c>
      <c r="K24" s="43">
        <v>115</v>
      </c>
      <c r="L24" s="43">
        <v>14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</row>
    <row r="25" spans="1:32" ht="12">
      <c r="A25" s="5" t="s">
        <v>102</v>
      </c>
      <c r="B25" s="43">
        <v>18</v>
      </c>
      <c r="C25" s="43">
        <v>9</v>
      </c>
      <c r="D25" s="43"/>
      <c r="E25" s="43">
        <v>11</v>
      </c>
      <c r="F25" s="43">
        <v>7</v>
      </c>
      <c r="G25" s="43">
        <v>7</v>
      </c>
      <c r="H25" s="43">
        <v>2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</row>
    <row r="26" spans="1:33" ht="12">
      <c r="A26" s="40" t="s">
        <v>238</v>
      </c>
      <c r="B26" s="57">
        <v>1</v>
      </c>
      <c r="C26" s="57">
        <v>1</v>
      </c>
      <c r="D26" s="57">
        <v>1</v>
      </c>
      <c r="E26" s="57">
        <v>1</v>
      </c>
      <c r="F26" s="57">
        <v>1</v>
      </c>
      <c r="G26" s="57">
        <v>1</v>
      </c>
      <c r="H26" s="57">
        <v>1</v>
      </c>
      <c r="I26" s="57">
        <v>1</v>
      </c>
      <c r="J26" s="57">
        <v>1</v>
      </c>
      <c r="K26" s="57">
        <v>1</v>
      </c>
      <c r="L26" s="57">
        <v>1</v>
      </c>
      <c r="M26" s="57">
        <v>1</v>
      </c>
      <c r="N26" s="57">
        <v>1</v>
      </c>
      <c r="O26" s="57">
        <v>1</v>
      </c>
      <c r="P26" s="57">
        <v>1</v>
      </c>
      <c r="Q26" s="57">
        <v>1</v>
      </c>
      <c r="R26" s="57">
        <v>1</v>
      </c>
      <c r="S26" s="57">
        <v>1</v>
      </c>
      <c r="T26" s="57">
        <v>1</v>
      </c>
      <c r="U26" s="57">
        <v>1</v>
      </c>
      <c r="V26" s="57">
        <v>1</v>
      </c>
      <c r="W26" s="57">
        <v>1</v>
      </c>
      <c r="X26" s="57">
        <v>1</v>
      </c>
      <c r="Y26" s="57">
        <v>1</v>
      </c>
      <c r="Z26" s="57">
        <v>1</v>
      </c>
      <c r="AA26" s="57">
        <v>1</v>
      </c>
      <c r="AB26" s="57">
        <v>1</v>
      </c>
      <c r="AC26" s="57">
        <v>1</v>
      </c>
      <c r="AD26" s="57">
        <v>1</v>
      </c>
      <c r="AE26" s="57">
        <v>1</v>
      </c>
      <c r="AF26" s="57">
        <v>1</v>
      </c>
      <c r="AG26" s="2" t="s">
        <v>155</v>
      </c>
    </row>
    <row r="27" spans="1:32" ht="12">
      <c r="A27" s="5" t="s">
        <v>238</v>
      </c>
      <c r="B27" s="43">
        <v>671009</v>
      </c>
      <c r="C27" s="43">
        <v>578554</v>
      </c>
      <c r="D27" s="43">
        <v>536480</v>
      </c>
      <c r="E27" s="43">
        <v>516325</v>
      </c>
      <c r="F27" s="43">
        <v>491776</v>
      </c>
      <c r="G27" s="43">
        <v>475618</v>
      </c>
      <c r="H27" s="43">
        <v>474711</v>
      </c>
      <c r="I27" s="43">
        <v>453728</v>
      </c>
      <c r="J27" s="43">
        <v>431310</v>
      </c>
      <c r="K27" s="43">
        <v>409418</v>
      </c>
      <c r="L27" s="43">
        <v>428931</v>
      </c>
      <c r="M27" s="43">
        <v>443616</v>
      </c>
      <c r="N27" s="43">
        <v>447073</v>
      </c>
      <c r="O27" s="43">
        <v>449234</v>
      </c>
      <c r="P27" s="43">
        <v>447244</v>
      </c>
      <c r="Q27" s="43">
        <v>437681</v>
      </c>
      <c r="R27" s="43">
        <v>435570</v>
      </c>
      <c r="S27" s="43">
        <v>440817</v>
      </c>
      <c r="T27" s="43">
        <v>429185</v>
      </c>
      <c r="U27" s="43">
        <v>414360</v>
      </c>
      <c r="V27" s="43">
        <v>402630</v>
      </c>
      <c r="W27" s="43">
        <v>433667</v>
      </c>
      <c r="X27" s="43">
        <v>439375</v>
      </c>
      <c r="Y27" s="43">
        <v>411930</v>
      </c>
      <c r="Z27" s="43">
        <v>400677</v>
      </c>
      <c r="AA27" s="43">
        <v>401254</v>
      </c>
      <c r="AB27" s="43">
        <v>371582</v>
      </c>
      <c r="AC27" s="43">
        <v>382675.205</v>
      </c>
      <c r="AD27" s="43">
        <v>367035.115</v>
      </c>
      <c r="AE27" s="43">
        <v>307597.027</v>
      </c>
      <c r="AF27" s="43">
        <v>244228.02</v>
      </c>
    </row>
    <row r="28" ht="12"/>
    <row r="29" ht="12">
      <c r="A29" s="2" t="s">
        <v>246</v>
      </c>
    </row>
    <row r="30" ht="12"/>
    <row r="31" spans="1:2" ht="12">
      <c r="A31" s="13"/>
      <c r="B31" s="58" t="s">
        <v>234</v>
      </c>
    </row>
    <row r="32" spans="1:32" ht="12">
      <c r="A32" s="5"/>
      <c r="B32" s="5" t="s">
        <v>42</v>
      </c>
      <c r="C32" s="5" t="s">
        <v>43</v>
      </c>
      <c r="D32" s="5" t="s">
        <v>44</v>
      </c>
      <c r="E32" s="5" t="s">
        <v>45</v>
      </c>
      <c r="F32" s="5" t="s">
        <v>46</v>
      </c>
      <c r="G32" s="5" t="s">
        <v>47</v>
      </c>
      <c r="H32" s="5" t="s">
        <v>48</v>
      </c>
      <c r="I32" s="5" t="s">
        <v>49</v>
      </c>
      <c r="J32" s="5" t="s">
        <v>50</v>
      </c>
      <c r="K32" s="5" t="s">
        <v>51</v>
      </c>
      <c r="L32" s="5" t="s">
        <v>52</v>
      </c>
      <c r="M32" s="5" t="s">
        <v>53</v>
      </c>
      <c r="N32" s="5" t="s">
        <v>54</v>
      </c>
      <c r="O32" s="5" t="s">
        <v>55</v>
      </c>
      <c r="P32" s="5" t="s">
        <v>56</v>
      </c>
      <c r="Q32" s="5" t="s">
        <v>57</v>
      </c>
      <c r="R32" s="5" t="s">
        <v>58</v>
      </c>
      <c r="S32" s="5" t="s">
        <v>59</v>
      </c>
      <c r="T32" s="5" t="s">
        <v>60</v>
      </c>
      <c r="U32" s="5" t="s">
        <v>61</v>
      </c>
      <c r="V32" s="5" t="s">
        <v>62</v>
      </c>
      <c r="W32" s="5" t="s">
        <v>63</v>
      </c>
      <c r="X32" s="5" t="s">
        <v>64</v>
      </c>
      <c r="Y32" s="5" t="s">
        <v>65</v>
      </c>
      <c r="Z32" s="5" t="s">
        <v>66</v>
      </c>
      <c r="AA32" s="5" t="s">
        <v>67</v>
      </c>
      <c r="AB32" s="5" t="s">
        <v>68</v>
      </c>
      <c r="AC32" s="5" t="s">
        <v>38</v>
      </c>
      <c r="AD32" s="5" t="s">
        <v>69</v>
      </c>
      <c r="AE32" s="5" t="s">
        <v>244</v>
      </c>
      <c r="AF32" s="5" t="s">
        <v>245</v>
      </c>
    </row>
    <row r="33" spans="1:32" ht="12">
      <c r="A33" s="5" t="s">
        <v>238</v>
      </c>
      <c r="B33" s="144">
        <v>671009</v>
      </c>
      <c r="C33" s="144">
        <v>578554</v>
      </c>
      <c r="D33" s="144">
        <v>536480</v>
      </c>
      <c r="E33" s="144">
        <v>516325</v>
      </c>
      <c r="F33" s="144">
        <v>491776</v>
      </c>
      <c r="G33" s="144">
        <v>475618</v>
      </c>
      <c r="H33" s="144">
        <v>474711</v>
      </c>
      <c r="I33" s="144">
        <v>453728</v>
      </c>
      <c r="J33" s="144">
        <v>431310</v>
      </c>
      <c r="K33" s="144">
        <v>409418</v>
      </c>
      <c r="L33" s="144">
        <v>428931</v>
      </c>
      <c r="M33" s="144">
        <v>443616</v>
      </c>
      <c r="N33" s="144">
        <v>447073</v>
      </c>
      <c r="O33" s="144">
        <v>449234</v>
      </c>
      <c r="P33" s="144">
        <v>447244</v>
      </c>
      <c r="Q33" s="144">
        <v>437681</v>
      </c>
      <c r="R33" s="144">
        <v>435570</v>
      </c>
      <c r="S33" s="144">
        <v>440817</v>
      </c>
      <c r="T33" s="144">
        <v>429185</v>
      </c>
      <c r="U33" s="144">
        <v>414360</v>
      </c>
      <c r="V33" s="144">
        <v>402630</v>
      </c>
      <c r="W33" s="144">
        <v>433667</v>
      </c>
      <c r="X33" s="144">
        <v>439375</v>
      </c>
      <c r="Y33" s="144">
        <v>411930</v>
      </c>
      <c r="Z33" s="144">
        <v>400677</v>
      </c>
      <c r="AA33" s="144">
        <v>401254</v>
      </c>
      <c r="AB33" s="144">
        <v>371582</v>
      </c>
      <c r="AC33" s="144">
        <v>382675.205</v>
      </c>
      <c r="AD33" s="144">
        <v>367035.115</v>
      </c>
      <c r="AE33" s="144">
        <v>307597.027</v>
      </c>
      <c r="AF33" s="144">
        <v>244228.02</v>
      </c>
    </row>
    <row r="34" spans="1:32" ht="12">
      <c r="A34" s="5" t="s">
        <v>11</v>
      </c>
      <c r="B34" s="144">
        <v>31532</v>
      </c>
      <c r="C34" s="144">
        <v>25231</v>
      </c>
      <c r="D34" s="144">
        <v>26735</v>
      </c>
      <c r="E34" s="144">
        <v>25350</v>
      </c>
      <c r="F34" s="144">
        <v>25429</v>
      </c>
      <c r="G34" s="144">
        <v>27449</v>
      </c>
      <c r="H34" s="144">
        <v>28104</v>
      </c>
      <c r="I34" s="144">
        <v>29606</v>
      </c>
      <c r="J34" s="144">
        <v>30019</v>
      </c>
      <c r="K34" s="144">
        <v>25176</v>
      </c>
      <c r="L34" s="144">
        <v>26314</v>
      </c>
      <c r="M34" s="144">
        <v>26501</v>
      </c>
      <c r="N34" s="144">
        <v>25924</v>
      </c>
      <c r="O34" s="144">
        <v>27248</v>
      </c>
      <c r="P34" s="144">
        <v>26452</v>
      </c>
      <c r="Q34" s="144">
        <v>24686</v>
      </c>
      <c r="R34" s="144">
        <v>25651</v>
      </c>
      <c r="S34" s="144">
        <v>28418</v>
      </c>
      <c r="T34" s="144">
        <v>28748</v>
      </c>
      <c r="U34" s="144">
        <v>27148</v>
      </c>
      <c r="V34" s="144">
        <v>29379</v>
      </c>
      <c r="W34" s="144">
        <v>37110</v>
      </c>
      <c r="X34" s="144">
        <v>33412</v>
      </c>
      <c r="Y34" s="144">
        <v>28615</v>
      </c>
      <c r="Z34" s="144">
        <v>31268</v>
      </c>
      <c r="AA34" s="144">
        <v>35859</v>
      </c>
      <c r="AB34" s="144">
        <v>31231</v>
      </c>
      <c r="AC34" s="144">
        <v>34277.342</v>
      </c>
      <c r="AD34" s="144">
        <v>30262.98</v>
      </c>
      <c r="AE34" s="144">
        <v>28000.644</v>
      </c>
      <c r="AF34" s="144">
        <v>22298.481</v>
      </c>
    </row>
    <row r="35" spans="1:32" ht="12">
      <c r="A35" s="5" t="s">
        <v>12</v>
      </c>
      <c r="B35" s="144">
        <v>78983</v>
      </c>
      <c r="C35" s="144">
        <v>76663</v>
      </c>
      <c r="D35" s="144">
        <v>68084</v>
      </c>
      <c r="E35" s="144">
        <v>66884</v>
      </c>
      <c r="F35" s="144">
        <v>59568</v>
      </c>
      <c r="G35" s="144">
        <v>57163</v>
      </c>
      <c r="H35" s="144">
        <v>59692</v>
      </c>
      <c r="I35" s="144">
        <v>57446</v>
      </c>
      <c r="J35" s="144">
        <v>51417</v>
      </c>
      <c r="K35" s="144">
        <v>44790</v>
      </c>
      <c r="L35" s="144">
        <v>50307</v>
      </c>
      <c r="M35" s="144">
        <v>50968</v>
      </c>
      <c r="N35" s="144">
        <v>48889</v>
      </c>
      <c r="O35" s="144">
        <v>50261</v>
      </c>
      <c r="P35" s="144">
        <v>48497</v>
      </c>
      <c r="Q35" s="144">
        <v>48772</v>
      </c>
      <c r="R35" s="144">
        <v>49518</v>
      </c>
      <c r="S35" s="144">
        <v>49732</v>
      </c>
      <c r="T35" s="144">
        <v>47537</v>
      </c>
      <c r="U35" s="144">
        <v>45416</v>
      </c>
      <c r="V35" s="144">
        <v>43774</v>
      </c>
      <c r="W35" s="144">
        <v>46639</v>
      </c>
      <c r="X35" s="144">
        <v>43533</v>
      </c>
      <c r="Y35" s="144">
        <v>40385</v>
      </c>
      <c r="Z35" s="144">
        <v>38177</v>
      </c>
      <c r="AA35" s="144">
        <v>38105</v>
      </c>
      <c r="AB35" s="144">
        <v>38528</v>
      </c>
      <c r="AC35" s="144">
        <v>39305.987</v>
      </c>
      <c r="AD35" s="144">
        <v>39190.6</v>
      </c>
      <c r="AE35" s="144">
        <v>37471.223</v>
      </c>
      <c r="AF35" s="144">
        <v>29432.92</v>
      </c>
    </row>
    <row r="36" spans="1:32" ht="12">
      <c r="A36" s="5" t="s">
        <v>26</v>
      </c>
      <c r="B36" s="144">
        <v>357468</v>
      </c>
      <c r="C36" s="144">
        <v>279578</v>
      </c>
      <c r="D36" s="144">
        <v>241812</v>
      </c>
      <c r="E36" s="144">
        <v>221801</v>
      </c>
      <c r="F36" s="144">
        <v>207077</v>
      </c>
      <c r="G36" s="144">
        <v>192756</v>
      </c>
      <c r="H36" s="144">
        <v>187239</v>
      </c>
      <c r="I36" s="144">
        <v>177160</v>
      </c>
      <c r="J36" s="144">
        <v>166035</v>
      </c>
      <c r="K36" s="144">
        <v>161282</v>
      </c>
      <c r="L36" s="144">
        <v>167691</v>
      </c>
      <c r="M36" s="144">
        <v>175364</v>
      </c>
      <c r="N36" s="144">
        <v>181778</v>
      </c>
      <c r="O36" s="144">
        <v>179085</v>
      </c>
      <c r="P36" s="144">
        <v>181926</v>
      </c>
      <c r="Q36" s="144">
        <v>177907</v>
      </c>
      <c r="R36" s="144">
        <v>176321</v>
      </c>
      <c r="S36" s="144">
        <v>180409</v>
      </c>
      <c r="T36" s="144">
        <v>175313</v>
      </c>
      <c r="U36" s="144">
        <v>169857</v>
      </c>
      <c r="V36" s="144">
        <v>169403</v>
      </c>
      <c r="W36" s="144">
        <v>176502</v>
      </c>
      <c r="X36" s="144">
        <v>185432</v>
      </c>
      <c r="Y36" s="144">
        <v>182696</v>
      </c>
      <c r="Z36" s="144">
        <v>178178</v>
      </c>
      <c r="AA36" s="144">
        <v>178065</v>
      </c>
      <c r="AB36" s="144">
        <v>171547</v>
      </c>
      <c r="AC36" s="144">
        <v>171286</v>
      </c>
      <c r="AD36" s="144">
        <v>166258</v>
      </c>
      <c r="AE36" s="144">
        <v>131314</v>
      </c>
      <c r="AF36" s="144">
        <v>107377.26</v>
      </c>
    </row>
    <row r="37" spans="1:32" ht="12">
      <c r="A37" s="5" t="s">
        <v>13</v>
      </c>
      <c r="B37" s="144">
        <v>51896</v>
      </c>
      <c r="C37" s="144">
        <v>52695</v>
      </c>
      <c r="D37" s="144">
        <v>55051</v>
      </c>
      <c r="E37" s="144">
        <v>54817</v>
      </c>
      <c r="F37" s="144">
        <v>56672</v>
      </c>
      <c r="G37" s="144">
        <v>57662</v>
      </c>
      <c r="H37" s="144">
        <v>59781</v>
      </c>
      <c r="I37" s="144">
        <v>58844</v>
      </c>
      <c r="J37" s="144">
        <v>60884</v>
      </c>
      <c r="K37" s="144">
        <v>62051</v>
      </c>
      <c r="L37" s="144">
        <v>63887</v>
      </c>
      <c r="M37" s="144">
        <v>66344</v>
      </c>
      <c r="N37" s="144">
        <v>70468</v>
      </c>
      <c r="O37" s="144">
        <v>68299</v>
      </c>
      <c r="P37" s="144">
        <v>70041</v>
      </c>
      <c r="Q37" s="144">
        <v>69398</v>
      </c>
      <c r="R37" s="144">
        <v>64787</v>
      </c>
      <c r="S37" s="144">
        <v>66308</v>
      </c>
      <c r="T37" s="144">
        <v>65720</v>
      </c>
      <c r="U37" s="144">
        <v>64893</v>
      </c>
      <c r="V37" s="144">
        <v>56520</v>
      </c>
      <c r="W37" s="144">
        <v>58666</v>
      </c>
      <c r="X37" s="144">
        <v>62956</v>
      </c>
      <c r="Y37" s="144">
        <v>53924</v>
      </c>
      <c r="Z37" s="144">
        <v>50845</v>
      </c>
      <c r="AA37" s="144">
        <v>46246</v>
      </c>
      <c r="AB37" s="144">
        <v>32638</v>
      </c>
      <c r="AC37" s="144">
        <v>37731.348</v>
      </c>
      <c r="AD37" s="144">
        <v>36488.8</v>
      </c>
      <c r="AE37" s="144">
        <v>27375.45</v>
      </c>
      <c r="AF37" s="144">
        <v>13851.386</v>
      </c>
    </row>
    <row r="38" spans="1:32" ht="12">
      <c r="A38" s="5" t="s">
        <v>98</v>
      </c>
      <c r="B38" s="144">
        <v>16373</v>
      </c>
      <c r="C38" s="144">
        <v>15523</v>
      </c>
      <c r="D38" s="144">
        <v>14779</v>
      </c>
      <c r="E38" s="144">
        <v>13347</v>
      </c>
      <c r="F38" s="144">
        <v>11362</v>
      </c>
      <c r="G38" s="144">
        <v>10776</v>
      </c>
      <c r="H38" s="144">
        <v>9604</v>
      </c>
      <c r="I38" s="144">
        <v>8463</v>
      </c>
      <c r="J38" s="144">
        <v>9750</v>
      </c>
      <c r="K38" s="144">
        <v>8832</v>
      </c>
      <c r="L38" s="144">
        <v>8524</v>
      </c>
      <c r="M38" s="144">
        <v>8718</v>
      </c>
      <c r="N38" s="144">
        <v>8726</v>
      </c>
      <c r="O38" s="144">
        <v>7979</v>
      </c>
      <c r="P38" s="144">
        <v>8153</v>
      </c>
      <c r="Q38" s="144">
        <v>7587</v>
      </c>
      <c r="R38" s="144">
        <v>6872</v>
      </c>
      <c r="S38" s="144">
        <v>6180</v>
      </c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</row>
    <row r="39" spans="1:32" ht="12">
      <c r="A39" s="5" t="s">
        <v>100</v>
      </c>
      <c r="B39" s="144">
        <v>2333</v>
      </c>
      <c r="C39" s="144">
        <v>1966</v>
      </c>
      <c r="D39" s="144">
        <v>1578</v>
      </c>
      <c r="E39" s="144">
        <v>1672</v>
      </c>
      <c r="F39" s="144">
        <v>1501</v>
      </c>
      <c r="G39" s="144">
        <v>1401</v>
      </c>
      <c r="H39" s="144">
        <v>798</v>
      </c>
      <c r="I39" s="144">
        <v>1030</v>
      </c>
      <c r="J39" s="144">
        <v>737</v>
      </c>
      <c r="K39" s="144">
        <v>560</v>
      </c>
      <c r="L39" s="144">
        <v>296</v>
      </c>
      <c r="M39" s="144">
        <v>324</v>
      </c>
      <c r="N39" s="144">
        <v>148</v>
      </c>
      <c r="O39" s="144">
        <v>9</v>
      </c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</row>
    <row r="40" spans="1:32" ht="12">
      <c r="A40" s="5" t="s">
        <v>102</v>
      </c>
      <c r="B40" s="144">
        <v>18</v>
      </c>
      <c r="C40" s="144">
        <v>9</v>
      </c>
      <c r="D40" s="144"/>
      <c r="E40" s="144">
        <v>11</v>
      </c>
      <c r="F40" s="144">
        <v>7</v>
      </c>
      <c r="G40" s="144">
        <v>7</v>
      </c>
      <c r="H40" s="144">
        <v>2</v>
      </c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</row>
    <row r="41" spans="1:32" ht="12">
      <c r="A41" s="5" t="s">
        <v>104</v>
      </c>
      <c r="B41" s="144">
        <v>956</v>
      </c>
      <c r="C41" s="144">
        <v>940</v>
      </c>
      <c r="D41" s="144">
        <v>714</v>
      </c>
      <c r="E41" s="144">
        <v>620</v>
      </c>
      <c r="F41" s="144">
        <v>267</v>
      </c>
      <c r="G41" s="144">
        <v>172</v>
      </c>
      <c r="H41" s="144">
        <v>137</v>
      </c>
      <c r="I41" s="144">
        <v>216</v>
      </c>
      <c r="J41" s="144">
        <v>189</v>
      </c>
      <c r="K41" s="144">
        <v>115</v>
      </c>
      <c r="L41" s="144">
        <v>14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</row>
    <row r="42" spans="1:32" ht="12">
      <c r="A42" s="5" t="s">
        <v>14</v>
      </c>
      <c r="B42" s="144">
        <v>17332</v>
      </c>
      <c r="C42" s="144">
        <v>16607</v>
      </c>
      <c r="D42" s="144">
        <v>15761</v>
      </c>
      <c r="E42" s="144">
        <v>14832</v>
      </c>
      <c r="F42" s="144">
        <v>14084</v>
      </c>
      <c r="G42" s="144">
        <v>14772</v>
      </c>
      <c r="H42" s="144">
        <v>15259</v>
      </c>
      <c r="I42" s="144">
        <v>15764</v>
      </c>
      <c r="J42" s="144">
        <v>14668</v>
      </c>
      <c r="K42" s="144">
        <v>14547</v>
      </c>
      <c r="L42" s="144">
        <v>14033</v>
      </c>
      <c r="M42" s="144">
        <v>13914</v>
      </c>
      <c r="N42" s="144">
        <v>13027</v>
      </c>
      <c r="O42" s="144">
        <v>13301</v>
      </c>
      <c r="P42" s="144">
        <v>11242</v>
      </c>
      <c r="Q42" s="144">
        <v>9570</v>
      </c>
      <c r="R42" s="144">
        <v>9952</v>
      </c>
      <c r="S42" s="144">
        <v>9818</v>
      </c>
      <c r="T42" s="144">
        <v>9404</v>
      </c>
      <c r="U42" s="144">
        <v>8986</v>
      </c>
      <c r="V42" s="144">
        <v>9113</v>
      </c>
      <c r="W42" s="144">
        <v>9555</v>
      </c>
      <c r="X42" s="144">
        <v>9290</v>
      </c>
      <c r="Y42" s="144">
        <v>9558</v>
      </c>
      <c r="Z42" s="144">
        <v>9551</v>
      </c>
      <c r="AA42" s="144">
        <v>9261</v>
      </c>
      <c r="AB42" s="144">
        <v>9216</v>
      </c>
      <c r="AC42" s="144">
        <v>7972</v>
      </c>
      <c r="AD42" s="144">
        <v>7898</v>
      </c>
      <c r="AE42" s="144">
        <v>6847</v>
      </c>
      <c r="AF42" s="144">
        <v>6125</v>
      </c>
    </row>
    <row r="43" spans="1:32" ht="12">
      <c r="A43" s="5" t="s">
        <v>119</v>
      </c>
      <c r="B43" s="144">
        <v>2448</v>
      </c>
      <c r="C43" s="144">
        <v>2081</v>
      </c>
      <c r="D43" s="144">
        <v>1771</v>
      </c>
      <c r="E43" s="144">
        <v>1691</v>
      </c>
      <c r="F43" s="144">
        <v>1369</v>
      </c>
      <c r="G43" s="144">
        <v>1297</v>
      </c>
      <c r="H43" s="144">
        <v>1108</v>
      </c>
      <c r="I43" s="144">
        <v>1130</v>
      </c>
      <c r="J43" s="144">
        <v>1140</v>
      </c>
      <c r="K43" s="144">
        <v>1137</v>
      </c>
      <c r="L43" s="144">
        <v>1249</v>
      </c>
      <c r="M43" s="144">
        <v>1206</v>
      </c>
      <c r="N43" s="144">
        <v>1412</v>
      </c>
      <c r="O43" s="144">
        <v>1152</v>
      </c>
      <c r="P43" s="144">
        <v>235</v>
      </c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</row>
    <row r="44" spans="1:32" ht="12">
      <c r="A44" s="5" t="s">
        <v>15</v>
      </c>
      <c r="B44" s="144">
        <v>67584</v>
      </c>
      <c r="C44" s="144">
        <v>69406</v>
      </c>
      <c r="D44" s="144">
        <v>66852</v>
      </c>
      <c r="E44" s="144">
        <v>68105</v>
      </c>
      <c r="F44" s="144">
        <v>66770</v>
      </c>
      <c r="G44" s="144">
        <v>63547</v>
      </c>
      <c r="H44" s="144">
        <v>63845</v>
      </c>
      <c r="I44" s="144">
        <v>63169</v>
      </c>
      <c r="J44" s="144">
        <v>62820</v>
      </c>
      <c r="K44" s="144">
        <v>60839</v>
      </c>
      <c r="L44" s="144">
        <v>59484</v>
      </c>
      <c r="M44" s="144">
        <v>59552</v>
      </c>
      <c r="N44" s="144">
        <v>58210</v>
      </c>
      <c r="O44" s="144">
        <v>60920</v>
      </c>
      <c r="P44" s="144">
        <v>61198</v>
      </c>
      <c r="Q44" s="144">
        <v>61636</v>
      </c>
      <c r="R44" s="144">
        <v>60844</v>
      </c>
      <c r="S44" s="144">
        <v>57538</v>
      </c>
      <c r="T44" s="144">
        <v>59668</v>
      </c>
      <c r="U44" s="144">
        <v>57108</v>
      </c>
      <c r="V44" s="144">
        <v>56510</v>
      </c>
      <c r="W44" s="144">
        <v>62841</v>
      </c>
      <c r="X44" s="144">
        <v>64280</v>
      </c>
      <c r="Y44" s="144">
        <v>65849</v>
      </c>
      <c r="Z44" s="144">
        <v>63877</v>
      </c>
      <c r="AA44" s="144">
        <v>63128</v>
      </c>
      <c r="AB44" s="144">
        <v>60246</v>
      </c>
      <c r="AC44" s="144">
        <v>61160.66</v>
      </c>
      <c r="AD44" s="144">
        <v>58570.9</v>
      </c>
      <c r="AE44" s="144">
        <v>50328.578</v>
      </c>
      <c r="AF44" s="144">
        <v>45983.406</v>
      </c>
    </row>
    <row r="45" spans="1:32" ht="12">
      <c r="A45" s="5" t="s">
        <v>16</v>
      </c>
      <c r="B45" s="144">
        <v>33737</v>
      </c>
      <c r="C45" s="144">
        <v>28578</v>
      </c>
      <c r="D45" s="144">
        <v>34272</v>
      </c>
      <c r="E45" s="144">
        <v>38527</v>
      </c>
      <c r="F45" s="144">
        <v>39182</v>
      </c>
      <c r="G45" s="144">
        <v>39973</v>
      </c>
      <c r="H45" s="144">
        <v>40546</v>
      </c>
      <c r="I45" s="144">
        <v>32055</v>
      </c>
      <c r="J45" s="144">
        <v>24825</v>
      </c>
      <c r="K45" s="144">
        <v>21785</v>
      </c>
      <c r="L45" s="144">
        <v>29004</v>
      </c>
      <c r="M45" s="144">
        <v>33168</v>
      </c>
      <c r="N45" s="144">
        <v>30401</v>
      </c>
      <c r="O45" s="144">
        <v>33053</v>
      </c>
      <c r="P45" s="144">
        <v>31739</v>
      </c>
      <c r="Q45" s="144">
        <v>31074</v>
      </c>
      <c r="R45" s="144">
        <v>34902</v>
      </c>
      <c r="S45" s="144">
        <v>35768</v>
      </c>
      <c r="T45" s="144">
        <v>35852</v>
      </c>
      <c r="U45" s="144">
        <v>33950</v>
      </c>
      <c r="V45" s="144">
        <v>31123</v>
      </c>
      <c r="W45" s="144">
        <v>35477</v>
      </c>
      <c r="X45" s="144">
        <v>33902</v>
      </c>
      <c r="Y45" s="144">
        <v>24674</v>
      </c>
      <c r="Z45" s="144">
        <v>23485</v>
      </c>
      <c r="AA45" s="144">
        <v>25483</v>
      </c>
      <c r="AB45" s="144">
        <v>22980</v>
      </c>
      <c r="AC45" s="144">
        <v>25752.204</v>
      </c>
      <c r="AD45" s="144">
        <v>23647.1</v>
      </c>
      <c r="AE45" s="144">
        <v>21652.321</v>
      </c>
      <c r="AF45" s="144">
        <v>15002</v>
      </c>
    </row>
    <row r="46" spans="1:32" ht="12">
      <c r="A46" s="5" t="s">
        <v>17</v>
      </c>
      <c r="B46" s="144">
        <v>5583</v>
      </c>
      <c r="C46" s="144">
        <v>5158</v>
      </c>
      <c r="D46" s="144">
        <v>5574</v>
      </c>
      <c r="E46" s="144">
        <v>5121</v>
      </c>
      <c r="F46" s="144">
        <v>4854</v>
      </c>
      <c r="G46" s="144">
        <v>4884</v>
      </c>
      <c r="H46" s="144">
        <v>4767</v>
      </c>
      <c r="I46" s="144">
        <v>4930</v>
      </c>
      <c r="J46" s="144">
        <v>4875</v>
      </c>
      <c r="K46" s="144">
        <v>4556</v>
      </c>
      <c r="L46" s="144">
        <v>4480</v>
      </c>
      <c r="M46" s="144">
        <v>4133</v>
      </c>
      <c r="N46" s="144">
        <v>4686</v>
      </c>
      <c r="O46" s="144">
        <v>4830</v>
      </c>
      <c r="P46" s="144">
        <v>4809</v>
      </c>
      <c r="Q46" s="144">
        <v>4540</v>
      </c>
      <c r="R46" s="144">
        <v>4522</v>
      </c>
      <c r="S46" s="144">
        <v>4535</v>
      </c>
      <c r="T46" s="144">
        <v>4520</v>
      </c>
      <c r="U46" s="144">
        <v>4429</v>
      </c>
      <c r="V46" s="144">
        <v>4430</v>
      </c>
      <c r="W46" s="144">
        <v>4501</v>
      </c>
      <c r="X46" s="144">
        <v>4278</v>
      </c>
      <c r="Y46" s="144">
        <v>3876</v>
      </c>
      <c r="Z46" s="144">
        <v>3108</v>
      </c>
      <c r="AA46" s="144">
        <v>3168</v>
      </c>
      <c r="AB46" s="144">
        <v>3349</v>
      </c>
      <c r="AC46" s="144">
        <v>3355.664</v>
      </c>
      <c r="AD46" s="144">
        <v>3216.735</v>
      </c>
      <c r="AE46" s="144">
        <v>3142.811</v>
      </c>
      <c r="AF46" s="144">
        <v>3174.567</v>
      </c>
    </row>
    <row r="47" spans="1:32" ht="12">
      <c r="A47" s="5" t="s">
        <v>18</v>
      </c>
      <c r="B47" s="144">
        <v>4766</v>
      </c>
      <c r="C47" s="144">
        <v>4119</v>
      </c>
      <c r="D47" s="144">
        <v>3497</v>
      </c>
      <c r="E47" s="144">
        <v>3547</v>
      </c>
      <c r="F47" s="144">
        <v>3634</v>
      </c>
      <c r="G47" s="144">
        <v>3759</v>
      </c>
      <c r="H47" s="144">
        <v>3829</v>
      </c>
      <c r="I47" s="144">
        <v>3915</v>
      </c>
      <c r="J47" s="144">
        <v>3951</v>
      </c>
      <c r="K47" s="144">
        <v>3748</v>
      </c>
      <c r="L47" s="144">
        <v>3648</v>
      </c>
      <c r="M47" s="144">
        <v>3424</v>
      </c>
      <c r="N47" s="144">
        <v>3404</v>
      </c>
      <c r="O47" s="144">
        <v>3097</v>
      </c>
      <c r="P47" s="144">
        <v>2952</v>
      </c>
      <c r="Q47" s="144">
        <v>2511</v>
      </c>
      <c r="R47" s="144">
        <v>2201</v>
      </c>
      <c r="S47" s="144">
        <v>2111</v>
      </c>
      <c r="T47" s="144">
        <v>2423</v>
      </c>
      <c r="U47" s="144">
        <v>2573</v>
      </c>
      <c r="V47" s="144">
        <v>2378</v>
      </c>
      <c r="W47" s="144">
        <v>2376</v>
      </c>
      <c r="X47" s="144">
        <v>2292</v>
      </c>
      <c r="Y47" s="144">
        <v>2353</v>
      </c>
      <c r="Z47" s="144">
        <v>2188</v>
      </c>
      <c r="AA47" s="144">
        <v>1939</v>
      </c>
      <c r="AB47" s="144">
        <v>1847</v>
      </c>
      <c r="AC47" s="144">
        <v>1834</v>
      </c>
      <c r="AD47" s="144">
        <v>1502</v>
      </c>
      <c r="AE47" s="144">
        <v>1465</v>
      </c>
      <c r="AF47" s="144">
        <v>983</v>
      </c>
    </row>
    <row r="48" spans="9:12" ht="11.45" customHeight="1">
      <c r="I48" s="59"/>
      <c r="J48" s="59"/>
      <c r="K48" s="59"/>
      <c r="L48" s="59"/>
    </row>
    <row r="49" spans="9:12" ht="11.45" customHeight="1">
      <c r="I49" s="59"/>
      <c r="J49" s="59"/>
      <c r="K49" s="59"/>
      <c r="L49" s="59"/>
    </row>
    <row r="50" spans="1:12" ht="11.45" customHeight="1">
      <c r="A50" s="13" t="s">
        <v>243</v>
      </c>
      <c r="I50" s="59"/>
      <c r="J50" s="59"/>
      <c r="K50" s="59"/>
      <c r="L50" s="59"/>
    </row>
    <row r="51" spans="1:32" ht="11.45" customHeight="1">
      <c r="A51" s="3"/>
      <c r="B51" s="3" t="s">
        <v>42</v>
      </c>
      <c r="C51" s="3" t="s">
        <v>43</v>
      </c>
      <c r="D51" s="3" t="s">
        <v>44</v>
      </c>
      <c r="E51" s="3" t="s">
        <v>45</v>
      </c>
      <c r="F51" s="3" t="s">
        <v>46</v>
      </c>
      <c r="G51" s="3" t="s">
        <v>47</v>
      </c>
      <c r="H51" s="3" t="s">
        <v>48</v>
      </c>
      <c r="I51" s="3" t="s">
        <v>49</v>
      </c>
      <c r="J51" s="3" t="s">
        <v>50</v>
      </c>
      <c r="K51" s="3" t="s">
        <v>51</v>
      </c>
      <c r="L51" s="3" t="s">
        <v>52</v>
      </c>
      <c r="M51" s="3" t="s">
        <v>53</v>
      </c>
      <c r="N51" s="3" t="s">
        <v>54</v>
      </c>
      <c r="O51" s="3" t="s">
        <v>55</v>
      </c>
      <c r="P51" s="3" t="s">
        <v>56</v>
      </c>
      <c r="Q51" s="3" t="s">
        <v>57</v>
      </c>
      <c r="R51" s="3" t="s">
        <v>58</v>
      </c>
      <c r="S51" s="3" t="s">
        <v>59</v>
      </c>
      <c r="T51" s="3" t="s">
        <v>60</v>
      </c>
      <c r="U51" s="3" t="s">
        <v>61</v>
      </c>
      <c r="V51" s="3" t="s">
        <v>62</v>
      </c>
      <c r="W51" s="3" t="s">
        <v>63</v>
      </c>
      <c r="X51" s="3" t="s">
        <v>64</v>
      </c>
      <c r="Y51" s="3" t="s">
        <v>65</v>
      </c>
      <c r="Z51" s="3" t="s">
        <v>66</v>
      </c>
      <c r="AA51" s="3" t="s">
        <v>67</v>
      </c>
      <c r="AB51" s="3" t="s">
        <v>68</v>
      </c>
      <c r="AC51" s="3" t="s">
        <v>38</v>
      </c>
      <c r="AD51" s="3" t="s">
        <v>69</v>
      </c>
      <c r="AE51" s="3" t="s">
        <v>244</v>
      </c>
      <c r="AF51" s="3" t="s">
        <v>245</v>
      </c>
    </row>
    <row r="52" spans="1:32" ht="11.45" customHeight="1">
      <c r="A52" s="3" t="s">
        <v>238</v>
      </c>
      <c r="B52" s="130">
        <v>671009</v>
      </c>
      <c r="C52" s="130">
        <v>578554</v>
      </c>
      <c r="D52" s="130">
        <v>536480</v>
      </c>
      <c r="E52" s="130">
        <v>516325</v>
      </c>
      <c r="F52" s="130">
        <v>491776</v>
      </c>
      <c r="G52" s="130">
        <v>475618</v>
      </c>
      <c r="H52" s="130">
        <v>474711</v>
      </c>
      <c r="I52" s="130">
        <v>453728</v>
      </c>
      <c r="J52" s="130">
        <v>431310</v>
      </c>
      <c r="K52" s="130">
        <v>409418</v>
      </c>
      <c r="L52" s="130">
        <v>428931</v>
      </c>
      <c r="M52" s="130">
        <v>443616</v>
      </c>
      <c r="N52" s="130">
        <v>447073</v>
      </c>
      <c r="O52" s="130">
        <v>449234</v>
      </c>
      <c r="P52" s="130">
        <v>447244</v>
      </c>
      <c r="Q52" s="130">
        <v>437681</v>
      </c>
      <c r="R52" s="130">
        <v>435570</v>
      </c>
      <c r="S52" s="130">
        <v>440817</v>
      </c>
      <c r="T52" s="130">
        <v>429185</v>
      </c>
      <c r="U52" s="130">
        <v>414360</v>
      </c>
      <c r="V52" s="130">
        <v>402630</v>
      </c>
      <c r="W52" s="130">
        <v>433667</v>
      </c>
      <c r="X52" s="130">
        <v>439375</v>
      </c>
      <c r="Y52" s="130">
        <v>411930</v>
      </c>
      <c r="Z52" s="130">
        <v>400677</v>
      </c>
      <c r="AA52" s="130">
        <v>401254</v>
      </c>
      <c r="AB52" s="130">
        <v>371582</v>
      </c>
      <c r="AC52" s="130">
        <v>382675.205</v>
      </c>
      <c r="AD52" s="130">
        <v>367035.115</v>
      </c>
      <c r="AE52" s="130">
        <v>307597.027</v>
      </c>
      <c r="AF52" s="130">
        <v>244228.02</v>
      </c>
    </row>
    <row r="53" spans="1:32" ht="11.45" customHeight="1">
      <c r="A53" s="3" t="s">
        <v>26</v>
      </c>
      <c r="B53" s="130">
        <v>357468</v>
      </c>
      <c r="C53" s="130">
        <v>279578</v>
      </c>
      <c r="D53" s="130">
        <v>241812</v>
      </c>
      <c r="E53" s="130">
        <v>221801</v>
      </c>
      <c r="F53" s="130">
        <v>207077</v>
      </c>
      <c r="G53" s="130">
        <v>192756</v>
      </c>
      <c r="H53" s="130">
        <v>187239</v>
      </c>
      <c r="I53" s="130">
        <v>177160</v>
      </c>
      <c r="J53" s="130">
        <v>166035</v>
      </c>
      <c r="K53" s="130">
        <v>161282</v>
      </c>
      <c r="L53" s="130">
        <v>167691</v>
      </c>
      <c r="M53" s="130">
        <v>175364</v>
      </c>
      <c r="N53" s="130">
        <v>181778</v>
      </c>
      <c r="O53" s="130">
        <v>179085</v>
      </c>
      <c r="P53" s="130">
        <v>181926</v>
      </c>
      <c r="Q53" s="130">
        <v>177907</v>
      </c>
      <c r="R53" s="130">
        <v>176321</v>
      </c>
      <c r="S53" s="130">
        <v>180409</v>
      </c>
      <c r="T53" s="130">
        <v>175313</v>
      </c>
      <c r="U53" s="130">
        <v>169857</v>
      </c>
      <c r="V53" s="130">
        <v>169403</v>
      </c>
      <c r="W53" s="130">
        <v>176502</v>
      </c>
      <c r="X53" s="130">
        <v>185432</v>
      </c>
      <c r="Y53" s="130">
        <v>182696</v>
      </c>
      <c r="Z53" s="130">
        <v>178178</v>
      </c>
      <c r="AA53" s="130">
        <v>178065</v>
      </c>
      <c r="AB53" s="130">
        <v>171547</v>
      </c>
      <c r="AC53" s="130">
        <v>171286</v>
      </c>
      <c r="AD53" s="130">
        <v>166258</v>
      </c>
      <c r="AE53" s="130">
        <v>131314</v>
      </c>
      <c r="AF53" s="130">
        <v>107377.26</v>
      </c>
    </row>
    <row r="54" spans="1:32" ht="11.45" customHeight="1">
      <c r="A54" s="3" t="s">
        <v>15</v>
      </c>
      <c r="B54" s="130">
        <v>67584</v>
      </c>
      <c r="C54" s="130">
        <v>69406</v>
      </c>
      <c r="D54" s="130">
        <v>66852</v>
      </c>
      <c r="E54" s="130">
        <v>68105</v>
      </c>
      <c r="F54" s="130">
        <v>66770</v>
      </c>
      <c r="G54" s="130">
        <v>63547</v>
      </c>
      <c r="H54" s="130">
        <v>63845</v>
      </c>
      <c r="I54" s="130">
        <v>63169</v>
      </c>
      <c r="J54" s="130">
        <v>62820</v>
      </c>
      <c r="K54" s="130">
        <v>60839</v>
      </c>
      <c r="L54" s="130">
        <v>59484</v>
      </c>
      <c r="M54" s="130">
        <v>59552</v>
      </c>
      <c r="N54" s="130">
        <v>58210</v>
      </c>
      <c r="O54" s="130">
        <v>60920</v>
      </c>
      <c r="P54" s="130">
        <v>61198</v>
      </c>
      <c r="Q54" s="130">
        <v>61636</v>
      </c>
      <c r="R54" s="130">
        <v>60844</v>
      </c>
      <c r="S54" s="130">
        <v>57538</v>
      </c>
      <c r="T54" s="130">
        <v>59668</v>
      </c>
      <c r="U54" s="130">
        <v>57108</v>
      </c>
      <c r="V54" s="130">
        <v>56510</v>
      </c>
      <c r="W54" s="130">
        <v>62841</v>
      </c>
      <c r="X54" s="130">
        <v>64280</v>
      </c>
      <c r="Y54" s="130">
        <v>65849</v>
      </c>
      <c r="Z54" s="130">
        <v>63877</v>
      </c>
      <c r="AA54" s="130">
        <v>63128</v>
      </c>
      <c r="AB54" s="130">
        <v>60246</v>
      </c>
      <c r="AC54" s="130">
        <v>61160.66</v>
      </c>
      <c r="AD54" s="130">
        <v>58570.9</v>
      </c>
      <c r="AE54" s="130">
        <v>50328.578</v>
      </c>
      <c r="AF54" s="130">
        <v>45983.406</v>
      </c>
    </row>
    <row r="55" spans="1:32" ht="11.45" customHeight="1">
      <c r="A55" s="3" t="s">
        <v>12</v>
      </c>
      <c r="B55" s="130">
        <v>78983</v>
      </c>
      <c r="C55" s="130">
        <v>76663</v>
      </c>
      <c r="D55" s="130">
        <v>68084</v>
      </c>
      <c r="E55" s="130">
        <v>66884</v>
      </c>
      <c r="F55" s="130">
        <v>59568</v>
      </c>
      <c r="G55" s="130">
        <v>57163</v>
      </c>
      <c r="H55" s="130">
        <v>59692</v>
      </c>
      <c r="I55" s="130">
        <v>57446</v>
      </c>
      <c r="J55" s="130">
        <v>51417</v>
      </c>
      <c r="K55" s="130">
        <v>44790</v>
      </c>
      <c r="L55" s="130">
        <v>50307</v>
      </c>
      <c r="M55" s="130">
        <v>50968</v>
      </c>
      <c r="N55" s="130">
        <v>48889</v>
      </c>
      <c r="O55" s="130">
        <v>50261</v>
      </c>
      <c r="P55" s="130">
        <v>48497</v>
      </c>
      <c r="Q55" s="130">
        <v>48772</v>
      </c>
      <c r="R55" s="130">
        <v>49518</v>
      </c>
      <c r="S55" s="130">
        <v>49732</v>
      </c>
      <c r="T55" s="130">
        <v>47537</v>
      </c>
      <c r="U55" s="130">
        <v>45416</v>
      </c>
      <c r="V55" s="130">
        <v>43774</v>
      </c>
      <c r="W55" s="130">
        <v>46639</v>
      </c>
      <c r="X55" s="130">
        <v>43533</v>
      </c>
      <c r="Y55" s="130">
        <v>40385</v>
      </c>
      <c r="Z55" s="130">
        <v>38177</v>
      </c>
      <c r="AA55" s="130">
        <v>38105</v>
      </c>
      <c r="AB55" s="130">
        <v>38528</v>
      </c>
      <c r="AC55" s="130">
        <v>39305.987</v>
      </c>
      <c r="AD55" s="130">
        <v>39190.6</v>
      </c>
      <c r="AE55" s="130">
        <v>37471.223</v>
      </c>
      <c r="AF55" s="130">
        <v>29432.92</v>
      </c>
    </row>
    <row r="56" spans="1:32" ht="11.45" customHeight="1">
      <c r="A56" s="3" t="s">
        <v>11</v>
      </c>
      <c r="B56" s="130">
        <v>31532</v>
      </c>
      <c r="C56" s="130">
        <v>25231</v>
      </c>
      <c r="D56" s="130">
        <v>26735</v>
      </c>
      <c r="E56" s="130">
        <v>25350</v>
      </c>
      <c r="F56" s="130">
        <v>25429</v>
      </c>
      <c r="G56" s="130">
        <v>27449</v>
      </c>
      <c r="H56" s="130">
        <v>28104</v>
      </c>
      <c r="I56" s="130">
        <v>29606</v>
      </c>
      <c r="J56" s="130">
        <v>30019</v>
      </c>
      <c r="K56" s="130">
        <v>25176</v>
      </c>
      <c r="L56" s="130">
        <v>26314</v>
      </c>
      <c r="M56" s="130">
        <v>26501</v>
      </c>
      <c r="N56" s="130">
        <v>25924</v>
      </c>
      <c r="O56" s="130">
        <v>27248</v>
      </c>
      <c r="P56" s="130">
        <v>26452</v>
      </c>
      <c r="Q56" s="130">
        <v>24686</v>
      </c>
      <c r="R56" s="130">
        <v>25651</v>
      </c>
      <c r="S56" s="130">
        <v>28418</v>
      </c>
      <c r="T56" s="130">
        <v>28748</v>
      </c>
      <c r="U56" s="130">
        <v>27148</v>
      </c>
      <c r="V56" s="130">
        <v>29379</v>
      </c>
      <c r="W56" s="130">
        <v>37110</v>
      </c>
      <c r="X56" s="130">
        <v>33412</v>
      </c>
      <c r="Y56" s="130">
        <v>28615</v>
      </c>
      <c r="Z56" s="130">
        <v>31268</v>
      </c>
      <c r="AA56" s="130">
        <v>35859</v>
      </c>
      <c r="AB56" s="130">
        <v>31231</v>
      </c>
      <c r="AC56" s="130">
        <v>34277.342</v>
      </c>
      <c r="AD56" s="130">
        <v>30262.98</v>
      </c>
      <c r="AE56" s="130">
        <v>28000.644</v>
      </c>
      <c r="AF56" s="130">
        <v>22298.481</v>
      </c>
    </row>
    <row r="57" spans="1:32" ht="11.45" customHeight="1">
      <c r="A57" s="3" t="s">
        <v>16</v>
      </c>
      <c r="B57" s="130">
        <v>33737</v>
      </c>
      <c r="C57" s="130">
        <v>28578</v>
      </c>
      <c r="D57" s="130">
        <v>34272</v>
      </c>
      <c r="E57" s="130">
        <v>38527</v>
      </c>
      <c r="F57" s="130">
        <v>39182</v>
      </c>
      <c r="G57" s="130">
        <v>39973</v>
      </c>
      <c r="H57" s="130">
        <v>40546</v>
      </c>
      <c r="I57" s="130">
        <v>32055</v>
      </c>
      <c r="J57" s="130">
        <v>24825</v>
      </c>
      <c r="K57" s="130">
        <v>21785</v>
      </c>
      <c r="L57" s="130">
        <v>29004</v>
      </c>
      <c r="M57" s="130">
        <v>33168</v>
      </c>
      <c r="N57" s="130">
        <v>30401</v>
      </c>
      <c r="O57" s="130">
        <v>33053</v>
      </c>
      <c r="P57" s="130">
        <v>31739</v>
      </c>
      <c r="Q57" s="130">
        <v>31074</v>
      </c>
      <c r="R57" s="130">
        <v>34902</v>
      </c>
      <c r="S57" s="130">
        <v>35768</v>
      </c>
      <c r="T57" s="130">
        <v>35852</v>
      </c>
      <c r="U57" s="130">
        <v>33950</v>
      </c>
      <c r="V57" s="130">
        <v>31123</v>
      </c>
      <c r="W57" s="130">
        <v>35477</v>
      </c>
      <c r="X57" s="130">
        <v>33902</v>
      </c>
      <c r="Y57" s="130">
        <v>24674</v>
      </c>
      <c r="Z57" s="130">
        <v>23485</v>
      </c>
      <c r="AA57" s="130">
        <v>25483</v>
      </c>
      <c r="AB57" s="130">
        <v>22980</v>
      </c>
      <c r="AC57" s="130">
        <v>25752.204</v>
      </c>
      <c r="AD57" s="130">
        <v>23647.1</v>
      </c>
      <c r="AE57" s="130">
        <v>21652.321</v>
      </c>
      <c r="AF57" s="130">
        <v>15002</v>
      </c>
    </row>
    <row r="58" spans="1:32" ht="11.45" customHeight="1">
      <c r="A58" s="3" t="s">
        <v>13</v>
      </c>
      <c r="B58" s="130">
        <v>51896</v>
      </c>
      <c r="C58" s="130">
        <v>52695</v>
      </c>
      <c r="D58" s="130">
        <v>55051</v>
      </c>
      <c r="E58" s="130">
        <v>54817</v>
      </c>
      <c r="F58" s="130">
        <v>56672</v>
      </c>
      <c r="G58" s="130">
        <v>57662</v>
      </c>
      <c r="H58" s="130">
        <v>59781</v>
      </c>
      <c r="I58" s="130">
        <v>58844</v>
      </c>
      <c r="J58" s="130">
        <v>60884</v>
      </c>
      <c r="K58" s="130">
        <v>62051</v>
      </c>
      <c r="L58" s="130">
        <v>63887</v>
      </c>
      <c r="M58" s="130">
        <v>66344</v>
      </c>
      <c r="N58" s="130">
        <v>70468</v>
      </c>
      <c r="O58" s="130">
        <v>68299</v>
      </c>
      <c r="P58" s="130">
        <v>70041</v>
      </c>
      <c r="Q58" s="130">
        <v>69398</v>
      </c>
      <c r="R58" s="130">
        <v>64787</v>
      </c>
      <c r="S58" s="130">
        <v>66308</v>
      </c>
      <c r="T58" s="130">
        <v>65720</v>
      </c>
      <c r="U58" s="130">
        <v>64893</v>
      </c>
      <c r="V58" s="130">
        <v>56520</v>
      </c>
      <c r="W58" s="130">
        <v>58666</v>
      </c>
      <c r="X58" s="130">
        <v>62956</v>
      </c>
      <c r="Y58" s="130">
        <v>53924</v>
      </c>
      <c r="Z58" s="130">
        <v>50845</v>
      </c>
      <c r="AA58" s="130">
        <v>46246</v>
      </c>
      <c r="AB58" s="130">
        <v>32638</v>
      </c>
      <c r="AC58" s="130">
        <v>37731.348</v>
      </c>
      <c r="AD58" s="130">
        <v>36488.8</v>
      </c>
      <c r="AE58" s="130">
        <v>27375.45</v>
      </c>
      <c r="AF58" s="130">
        <v>13851.386</v>
      </c>
    </row>
    <row r="59" spans="1:32" ht="11.45" customHeight="1">
      <c r="A59" s="3" t="s">
        <v>14</v>
      </c>
      <c r="B59" s="130">
        <v>17332</v>
      </c>
      <c r="C59" s="130">
        <v>16607</v>
      </c>
      <c r="D59" s="130">
        <v>15761</v>
      </c>
      <c r="E59" s="130">
        <v>14832</v>
      </c>
      <c r="F59" s="130">
        <v>14084</v>
      </c>
      <c r="G59" s="130">
        <v>14772</v>
      </c>
      <c r="H59" s="130">
        <v>15259</v>
      </c>
      <c r="I59" s="130">
        <v>15764</v>
      </c>
      <c r="J59" s="130">
        <v>14668</v>
      </c>
      <c r="K59" s="130">
        <v>14547</v>
      </c>
      <c r="L59" s="130">
        <v>14033</v>
      </c>
      <c r="M59" s="130">
        <v>13914</v>
      </c>
      <c r="N59" s="130">
        <v>13027</v>
      </c>
      <c r="O59" s="130">
        <v>13301</v>
      </c>
      <c r="P59" s="130">
        <v>11242</v>
      </c>
      <c r="Q59" s="130">
        <v>9570</v>
      </c>
      <c r="R59" s="130">
        <v>9952</v>
      </c>
      <c r="S59" s="130">
        <v>9818</v>
      </c>
      <c r="T59" s="130">
        <v>9404</v>
      </c>
      <c r="U59" s="130">
        <v>8986</v>
      </c>
      <c r="V59" s="130">
        <v>9113</v>
      </c>
      <c r="W59" s="130">
        <v>9555</v>
      </c>
      <c r="X59" s="130">
        <v>9290</v>
      </c>
      <c r="Y59" s="130">
        <v>9558</v>
      </c>
      <c r="Z59" s="130">
        <v>9551</v>
      </c>
      <c r="AA59" s="130">
        <v>9261</v>
      </c>
      <c r="AB59" s="130">
        <v>9216</v>
      </c>
      <c r="AC59" s="130">
        <v>7972</v>
      </c>
      <c r="AD59" s="130">
        <v>7898</v>
      </c>
      <c r="AE59" s="130">
        <v>6847</v>
      </c>
      <c r="AF59" s="130">
        <v>6125</v>
      </c>
    </row>
    <row r="60" spans="1:32" ht="11.45" customHeight="1">
      <c r="A60" s="3" t="s">
        <v>17</v>
      </c>
      <c r="B60" s="130">
        <v>5583</v>
      </c>
      <c r="C60" s="130">
        <v>5158</v>
      </c>
      <c r="D60" s="130">
        <v>5574</v>
      </c>
      <c r="E60" s="130">
        <v>5121</v>
      </c>
      <c r="F60" s="130">
        <v>4854</v>
      </c>
      <c r="G60" s="130">
        <v>4884</v>
      </c>
      <c r="H60" s="130">
        <v>4767</v>
      </c>
      <c r="I60" s="130">
        <v>4930</v>
      </c>
      <c r="J60" s="130">
        <v>4875</v>
      </c>
      <c r="K60" s="130">
        <v>4556</v>
      </c>
      <c r="L60" s="130">
        <v>4480</v>
      </c>
      <c r="M60" s="130">
        <v>4133</v>
      </c>
      <c r="N60" s="130">
        <v>4686</v>
      </c>
      <c r="O60" s="130">
        <v>4830</v>
      </c>
      <c r="P60" s="130">
        <v>4809</v>
      </c>
      <c r="Q60" s="130">
        <v>4540</v>
      </c>
      <c r="R60" s="130">
        <v>4522</v>
      </c>
      <c r="S60" s="130">
        <v>4535</v>
      </c>
      <c r="T60" s="130">
        <v>4520</v>
      </c>
      <c r="U60" s="130">
        <v>4429</v>
      </c>
      <c r="V60" s="130">
        <v>4430</v>
      </c>
      <c r="W60" s="130">
        <v>4501</v>
      </c>
      <c r="X60" s="130">
        <v>4278</v>
      </c>
      <c r="Y60" s="130">
        <v>3876</v>
      </c>
      <c r="Z60" s="130">
        <v>3108</v>
      </c>
      <c r="AA60" s="130">
        <v>3168</v>
      </c>
      <c r="AB60" s="130">
        <v>3349</v>
      </c>
      <c r="AC60" s="130">
        <v>3355.664</v>
      </c>
      <c r="AD60" s="130">
        <v>3216.735</v>
      </c>
      <c r="AE60" s="130">
        <v>3142.811</v>
      </c>
      <c r="AF60" s="130">
        <v>3174.567</v>
      </c>
    </row>
    <row r="61" spans="1:32" ht="11.45" customHeight="1">
      <c r="A61" s="3" t="s">
        <v>18</v>
      </c>
      <c r="B61" s="130">
        <v>4766</v>
      </c>
      <c r="C61" s="130">
        <v>4119</v>
      </c>
      <c r="D61" s="130">
        <v>3497</v>
      </c>
      <c r="E61" s="130">
        <v>3547</v>
      </c>
      <c r="F61" s="130">
        <v>3634</v>
      </c>
      <c r="G61" s="130">
        <v>3759</v>
      </c>
      <c r="H61" s="130">
        <v>3829</v>
      </c>
      <c r="I61" s="130">
        <v>3915</v>
      </c>
      <c r="J61" s="130">
        <v>3951</v>
      </c>
      <c r="K61" s="130">
        <v>3748</v>
      </c>
      <c r="L61" s="130">
        <v>3648</v>
      </c>
      <c r="M61" s="130">
        <v>3424</v>
      </c>
      <c r="N61" s="130">
        <v>3404</v>
      </c>
      <c r="O61" s="130">
        <v>3097</v>
      </c>
      <c r="P61" s="130">
        <v>2952</v>
      </c>
      <c r="Q61" s="130">
        <v>2511</v>
      </c>
      <c r="R61" s="130">
        <v>2201</v>
      </c>
      <c r="S61" s="130">
        <v>2111</v>
      </c>
      <c r="T61" s="130">
        <v>2423</v>
      </c>
      <c r="U61" s="130">
        <v>2573</v>
      </c>
      <c r="V61" s="130">
        <v>2378</v>
      </c>
      <c r="W61" s="130">
        <v>2376</v>
      </c>
      <c r="X61" s="130">
        <v>2292</v>
      </c>
      <c r="Y61" s="130">
        <v>2353</v>
      </c>
      <c r="Z61" s="130">
        <v>2188</v>
      </c>
      <c r="AA61" s="130">
        <v>1939</v>
      </c>
      <c r="AB61" s="130">
        <v>1847</v>
      </c>
      <c r="AC61" s="130">
        <v>1834</v>
      </c>
      <c r="AD61" s="130">
        <v>1502</v>
      </c>
      <c r="AE61" s="130">
        <v>1465</v>
      </c>
      <c r="AF61" s="130">
        <v>983</v>
      </c>
    </row>
    <row r="62" spans="1:32" ht="11.45" customHeight="1">
      <c r="A62" s="3" t="s">
        <v>98</v>
      </c>
      <c r="B62" s="130">
        <v>16373</v>
      </c>
      <c r="C62" s="130">
        <v>15523</v>
      </c>
      <c r="D62" s="130">
        <v>14779</v>
      </c>
      <c r="E62" s="130">
        <v>13347</v>
      </c>
      <c r="F62" s="130">
        <v>11362</v>
      </c>
      <c r="G62" s="130">
        <v>10776</v>
      </c>
      <c r="H62" s="130">
        <v>9604</v>
      </c>
      <c r="I62" s="130">
        <v>8463</v>
      </c>
      <c r="J62" s="130">
        <v>9750</v>
      </c>
      <c r="K62" s="130">
        <v>8832</v>
      </c>
      <c r="L62" s="130">
        <v>8524</v>
      </c>
      <c r="M62" s="130">
        <v>8718</v>
      </c>
      <c r="N62" s="130">
        <v>8726</v>
      </c>
      <c r="O62" s="130">
        <v>7979</v>
      </c>
      <c r="P62" s="130">
        <v>8153</v>
      </c>
      <c r="Q62" s="130">
        <v>7587</v>
      </c>
      <c r="R62" s="130">
        <v>6872</v>
      </c>
      <c r="S62" s="130">
        <v>6180</v>
      </c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</row>
    <row r="63" spans="1:32" ht="11.45" customHeight="1">
      <c r="A63" s="3" t="s">
        <v>100</v>
      </c>
      <c r="B63" s="130">
        <v>2333</v>
      </c>
      <c r="C63" s="130">
        <v>1966</v>
      </c>
      <c r="D63" s="130">
        <v>1578</v>
      </c>
      <c r="E63" s="130">
        <v>1672</v>
      </c>
      <c r="F63" s="130">
        <v>1501</v>
      </c>
      <c r="G63" s="130">
        <v>1401</v>
      </c>
      <c r="H63" s="130">
        <v>798</v>
      </c>
      <c r="I63" s="130">
        <v>1030</v>
      </c>
      <c r="J63" s="130">
        <v>737</v>
      </c>
      <c r="K63" s="130">
        <v>560</v>
      </c>
      <c r="L63" s="130">
        <v>296</v>
      </c>
      <c r="M63" s="130">
        <v>324</v>
      </c>
      <c r="N63" s="130">
        <v>148</v>
      </c>
      <c r="O63" s="130">
        <v>9</v>
      </c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</row>
    <row r="64" spans="1:32" ht="11.45" customHeight="1">
      <c r="A64" s="3" t="s">
        <v>102</v>
      </c>
      <c r="B64" s="130">
        <v>18</v>
      </c>
      <c r="C64" s="130">
        <v>9</v>
      </c>
      <c r="D64" s="130"/>
      <c r="E64" s="130">
        <v>11</v>
      </c>
      <c r="F64" s="130">
        <v>7</v>
      </c>
      <c r="G64" s="130">
        <v>7</v>
      </c>
      <c r="H64" s="130">
        <v>2</v>
      </c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</row>
    <row r="65" spans="1:32" ht="11.45" customHeight="1">
      <c r="A65" s="3" t="s">
        <v>104</v>
      </c>
      <c r="B65" s="130">
        <v>956</v>
      </c>
      <c r="C65" s="130">
        <v>940</v>
      </c>
      <c r="D65" s="130">
        <v>714</v>
      </c>
      <c r="E65" s="130">
        <v>620</v>
      </c>
      <c r="F65" s="130">
        <v>267</v>
      </c>
      <c r="G65" s="130">
        <v>172</v>
      </c>
      <c r="H65" s="130">
        <v>137</v>
      </c>
      <c r="I65" s="130">
        <v>216</v>
      </c>
      <c r="J65" s="130">
        <v>189</v>
      </c>
      <c r="K65" s="130">
        <v>115</v>
      </c>
      <c r="L65" s="130">
        <v>14</v>
      </c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</row>
    <row r="66" spans="1:32" ht="11.45" customHeight="1">
      <c r="A66" s="3" t="s">
        <v>119</v>
      </c>
      <c r="B66" s="130">
        <v>2448</v>
      </c>
      <c r="C66" s="130">
        <v>2081</v>
      </c>
      <c r="D66" s="130">
        <v>1771</v>
      </c>
      <c r="E66" s="130">
        <v>1691</v>
      </c>
      <c r="F66" s="130">
        <v>1369</v>
      </c>
      <c r="G66" s="130">
        <v>1297</v>
      </c>
      <c r="H66" s="130">
        <v>1108</v>
      </c>
      <c r="I66" s="130">
        <v>1130</v>
      </c>
      <c r="J66" s="130">
        <v>1140</v>
      </c>
      <c r="K66" s="130">
        <v>1137</v>
      </c>
      <c r="L66" s="130">
        <v>1249</v>
      </c>
      <c r="M66" s="130">
        <v>1206</v>
      </c>
      <c r="N66" s="130">
        <v>1412</v>
      </c>
      <c r="O66" s="130">
        <v>1152</v>
      </c>
      <c r="P66" s="130">
        <v>235</v>
      </c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</row>
    <row r="67" spans="9:12" ht="11.45" customHeight="1">
      <c r="I67" s="59"/>
      <c r="J67" s="59"/>
      <c r="K67" s="59"/>
      <c r="L67" s="59"/>
    </row>
    <row r="68" spans="9:12" ht="11.45" customHeight="1">
      <c r="I68" s="59"/>
      <c r="J68" s="59"/>
      <c r="K68" s="59"/>
      <c r="L68" s="59"/>
    </row>
    <row r="69" spans="1:12" ht="17.1" customHeight="1">
      <c r="A69" s="13"/>
      <c r="B69" s="93"/>
      <c r="J69" s="59"/>
      <c r="K69" s="59"/>
      <c r="L69" s="59"/>
    </row>
    <row r="70" spans="10:30" ht="5.1" customHeight="1">
      <c r="J70" s="59"/>
      <c r="K70" s="59"/>
      <c r="L70" s="59"/>
      <c r="V70" s="13"/>
      <c r="AD70" s="13"/>
    </row>
    <row r="71" spans="1:12" ht="14.1" customHeight="1">
      <c r="A71" s="13"/>
      <c r="J71" s="59"/>
      <c r="K71" s="59"/>
      <c r="L71" s="59"/>
    </row>
    <row r="72" spans="1:30" ht="15.95" customHeight="1">
      <c r="A72" s="38"/>
      <c r="B72" s="38"/>
      <c r="C72" s="38"/>
      <c r="D72" s="38"/>
      <c r="F72" s="38"/>
      <c r="J72" s="59"/>
      <c r="K72" s="59"/>
      <c r="L72" s="59"/>
      <c r="V72" s="13"/>
      <c r="AD72" s="13"/>
    </row>
    <row r="73" spans="9:30" ht="11.45" customHeight="1">
      <c r="I73" s="59"/>
      <c r="J73" s="59"/>
      <c r="K73" s="59"/>
      <c r="L73" s="59"/>
      <c r="V73" s="59"/>
      <c r="AD73" s="13"/>
    </row>
    <row r="74" spans="9:12" ht="11.45" customHeight="1">
      <c r="I74" s="59"/>
      <c r="J74" s="59"/>
      <c r="K74" s="59"/>
      <c r="L74" s="59"/>
    </row>
    <row r="75" spans="9:12" ht="11.45" customHeight="1">
      <c r="I75" s="59"/>
      <c r="J75" s="59"/>
      <c r="K75" s="59"/>
      <c r="L75" s="59"/>
    </row>
    <row r="76" spans="9:12" ht="11.45" customHeight="1">
      <c r="I76" s="59"/>
      <c r="J76" s="59"/>
      <c r="K76" s="59"/>
      <c r="L76" s="59"/>
    </row>
    <row r="77" spans="9:12" ht="11.45" customHeight="1">
      <c r="I77" s="59"/>
      <c r="J77" s="59"/>
      <c r="K77" s="59"/>
      <c r="L77" s="59"/>
    </row>
    <row r="78" spans="9:12" ht="11.45" customHeight="1">
      <c r="I78" s="59"/>
      <c r="J78" s="59"/>
      <c r="K78" s="59"/>
      <c r="L78" s="59"/>
    </row>
    <row r="79" spans="9:12" ht="11.45" customHeight="1">
      <c r="I79" s="59"/>
      <c r="J79" s="59"/>
      <c r="K79" s="59"/>
      <c r="L79" s="59"/>
    </row>
    <row r="80" spans="9:12" ht="11.45" customHeight="1">
      <c r="I80" s="59"/>
      <c r="J80" s="59"/>
      <c r="K80" s="59"/>
      <c r="L80" s="59"/>
    </row>
    <row r="81" spans="9:12" ht="11.45" customHeight="1">
      <c r="I81" s="59"/>
      <c r="J81" s="59"/>
      <c r="K81" s="59"/>
      <c r="L81" s="59"/>
    </row>
    <row r="82" spans="9:12" ht="11.45" customHeight="1">
      <c r="I82" s="59"/>
      <c r="J82" s="59"/>
      <c r="K82" s="59"/>
      <c r="L82" s="59"/>
    </row>
    <row r="83" spans="9:12" ht="11.45" customHeight="1">
      <c r="I83" s="59"/>
      <c r="J83" s="59"/>
      <c r="K83" s="59"/>
      <c r="L83" s="59"/>
    </row>
    <row r="84" spans="9:12" ht="11.45" customHeight="1">
      <c r="I84" s="59"/>
      <c r="J84" s="59"/>
      <c r="K84" s="59"/>
      <c r="L84" s="59"/>
    </row>
    <row r="85" spans="9:12" ht="11.45" customHeight="1">
      <c r="I85" s="59"/>
      <c r="J85" s="59"/>
      <c r="K85" s="59"/>
      <c r="L85" s="59"/>
    </row>
    <row r="86" spans="9:12" ht="12">
      <c r="I86" s="59"/>
      <c r="J86" s="59"/>
      <c r="K86" s="59"/>
      <c r="L86" s="59"/>
    </row>
    <row r="87" spans="9:12" ht="12">
      <c r="I87" s="59"/>
      <c r="J87" s="59"/>
      <c r="K87" s="59"/>
      <c r="L87" s="59"/>
    </row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spans="1:8" s="37" customFormat="1" ht="15.95" customHeight="1">
      <c r="A118" s="186" t="s">
        <v>248</v>
      </c>
      <c r="B118" s="186"/>
      <c r="C118" s="186"/>
      <c r="D118" s="186"/>
      <c r="E118" s="186"/>
      <c r="F118" s="186"/>
      <c r="G118" s="186"/>
      <c r="H118" s="186"/>
    </row>
    <row r="119" s="15" customFormat="1" ht="12">
      <c r="A119" s="15" t="s">
        <v>190</v>
      </c>
    </row>
    <row r="120" s="15" customFormat="1" ht="12">
      <c r="I120" s="94"/>
    </row>
    <row r="121" s="15" customFormat="1" ht="12"/>
    <row r="122" s="15" customFormat="1" ht="12"/>
    <row r="123" ht="12.95" customHeight="1"/>
    <row r="124" spans="2:30" s="26" customFormat="1" ht="12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</row>
    <row r="125" ht="12">
      <c r="A125" s="38"/>
    </row>
    <row r="126" spans="1:255" s="26" customFormat="1" ht="12">
      <c r="A126" s="3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="26" customFormat="1" ht="12"/>
    <row r="128" s="26" customFormat="1" ht="12"/>
    <row r="129" spans="11:12" s="26" customFormat="1" ht="12">
      <c r="K129" s="188"/>
      <c r="L129" s="190"/>
    </row>
    <row r="130" spans="1:255" s="26" customFormat="1" ht="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89"/>
      <c r="L130" s="190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s="26" customFormat="1" ht="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89"/>
      <c r="L131" s="190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</row>
    <row r="132" spans="1:255" s="26" customFormat="1" ht="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89"/>
      <c r="L132" s="190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s="26" customFormat="1" ht="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89"/>
      <c r="L133" s="190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</row>
    <row r="134" spans="1:255" s="26" customFormat="1" ht="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89"/>
      <c r="L134" s="190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s="26" customFormat="1" ht="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89"/>
      <c r="L135" s="190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</row>
    <row r="136" spans="1:255" s="26" customFormat="1" ht="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89"/>
      <c r="L136" s="190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s="26" customFormat="1" ht="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89"/>
      <c r="L137" s="190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</row>
    <row r="138" spans="1:255" s="26" customFormat="1" ht="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89"/>
      <c r="L138" s="190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1:12" s="26" customFormat="1" ht="12">
      <c r="K139" s="189"/>
      <c r="L139" s="190"/>
    </row>
    <row r="140" spans="11:12" s="26" customFormat="1" ht="12">
      <c r="K140" s="189"/>
      <c r="L140" s="190"/>
    </row>
    <row r="141" spans="11:12" s="26" customFormat="1" ht="12">
      <c r="K141" s="189"/>
      <c r="L141" s="190"/>
    </row>
    <row r="142" spans="11:12" s="26" customFormat="1" ht="12">
      <c r="K142" s="189"/>
      <c r="L142" s="190"/>
    </row>
    <row r="143" spans="11:12" s="26" customFormat="1" ht="12">
      <c r="K143" s="189"/>
      <c r="L143" s="190"/>
    </row>
    <row r="144" spans="11:12" s="26" customFormat="1" ht="12">
      <c r="K144" s="189"/>
      <c r="L144" s="190"/>
    </row>
    <row r="145" spans="11:12" s="26" customFormat="1" ht="12">
      <c r="K145" s="189"/>
      <c r="L145" s="190"/>
    </row>
    <row r="146" spans="11:12" s="26" customFormat="1" ht="12">
      <c r="K146" s="189"/>
      <c r="L146" s="190"/>
    </row>
    <row r="147" spans="11:12" s="26" customFormat="1" ht="12">
      <c r="K147" s="189"/>
      <c r="L147" s="190"/>
    </row>
    <row r="148" spans="11:12" s="26" customFormat="1" ht="12">
      <c r="K148" s="189"/>
      <c r="L148" s="190"/>
    </row>
    <row r="149" spans="11:12" s="26" customFormat="1" ht="12">
      <c r="K149" s="189"/>
      <c r="L149" s="190"/>
    </row>
    <row r="150" spans="11:12" s="26" customFormat="1" ht="12">
      <c r="K150" s="189"/>
      <c r="L150" s="190"/>
    </row>
    <row r="151" spans="11:12" s="26" customFormat="1" ht="12">
      <c r="K151" s="189"/>
      <c r="L151" s="190"/>
    </row>
    <row r="152" spans="11:12" s="26" customFormat="1" ht="12">
      <c r="K152" s="189"/>
      <c r="L152" s="190"/>
    </row>
    <row r="153" spans="11:12" s="26" customFormat="1" ht="12">
      <c r="K153" s="189"/>
      <c r="L153" s="190"/>
    </row>
    <row r="154" s="26" customFormat="1" ht="12"/>
    <row r="155" s="55" customFormat="1" ht="12"/>
    <row r="156" s="55" customFormat="1" ht="12"/>
    <row r="157" s="55" customFormat="1" ht="12"/>
    <row r="158" s="55" customFormat="1" ht="12"/>
    <row r="159" s="55" customFormat="1" ht="12"/>
    <row r="160" s="55" customFormat="1" ht="12"/>
    <row r="161" s="55" customFormat="1" ht="12"/>
    <row r="162" s="55" customFormat="1" ht="12"/>
    <row r="163" s="55" customFormat="1" ht="12"/>
    <row r="164" s="55" customFormat="1" ht="12"/>
    <row r="165" s="55" customFormat="1" ht="12"/>
    <row r="166" s="55" customFormat="1" ht="12"/>
    <row r="167" s="55" customFormat="1" ht="12"/>
    <row r="168" s="55" customFormat="1" ht="12"/>
    <row r="169" s="55" customFormat="1" ht="12"/>
    <row r="170" s="55" customFormat="1" ht="12"/>
    <row r="171" s="55" customFormat="1" ht="12"/>
    <row r="172" spans="1:255" s="55" customFormat="1" ht="14.45" customHeight="1">
      <c r="A172" s="186" t="s">
        <v>249</v>
      </c>
      <c r="B172" s="186"/>
      <c r="C172" s="186"/>
      <c r="D172" s="186"/>
      <c r="E172" s="186"/>
      <c r="F172" s="186"/>
      <c r="G172" s="186"/>
      <c r="H172" s="186"/>
      <c r="I172" s="186"/>
      <c r="S172" s="56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  <c r="HL172" s="37"/>
      <c r="HM172" s="37"/>
      <c r="HN172" s="37"/>
      <c r="HO172" s="37"/>
      <c r="HP172" s="37"/>
      <c r="HQ172" s="37"/>
      <c r="HR172" s="37"/>
      <c r="HS172" s="37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  <c r="IG172" s="37"/>
      <c r="IH172" s="37"/>
      <c r="II172" s="37"/>
      <c r="IJ172" s="37"/>
      <c r="IK172" s="37"/>
      <c r="IL172" s="37"/>
      <c r="IM172" s="37"/>
      <c r="IN172" s="37"/>
      <c r="IO172" s="37"/>
      <c r="IP172" s="37"/>
      <c r="IQ172" s="37"/>
      <c r="IR172" s="37"/>
      <c r="IS172" s="37"/>
      <c r="IT172" s="37"/>
      <c r="IU172" s="37"/>
    </row>
    <row r="173" spans="1:255" s="55" customFormat="1" ht="14.25">
      <c r="A173" s="15" t="s">
        <v>239</v>
      </c>
      <c r="B173" s="15"/>
      <c r="C173" s="15"/>
      <c r="D173" s="15"/>
      <c r="E173" s="15"/>
      <c r="F173" s="15"/>
      <c r="G173" s="15"/>
      <c r="H173" s="15"/>
      <c r="I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</row>
    <row r="174" spans="1:255" s="55" customFormat="1" ht="12" customHeight="1">
      <c r="A174" s="187" t="s">
        <v>189</v>
      </c>
      <c r="B174" s="187"/>
      <c r="C174" s="187"/>
      <c r="D174" s="187"/>
      <c r="E174" s="187"/>
      <c r="F174" s="187"/>
      <c r="G174" s="187"/>
      <c r="H174" s="187"/>
      <c r="I174" s="187"/>
      <c r="S174" s="62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</row>
    <row r="175" spans="1:19" s="55" customFormat="1" ht="14.25">
      <c r="A175" s="187"/>
      <c r="B175" s="187"/>
      <c r="C175" s="187"/>
      <c r="D175" s="187"/>
      <c r="E175" s="187"/>
      <c r="F175" s="187"/>
      <c r="G175" s="187"/>
      <c r="H175" s="187"/>
      <c r="I175" s="187"/>
      <c r="S175" s="62"/>
    </row>
    <row r="176" s="55" customFormat="1" ht="14.25">
      <c r="A176" s="15" t="s">
        <v>190</v>
      </c>
    </row>
    <row r="177" s="26" customFormat="1" ht="14.25"/>
    <row r="178" s="26" customFormat="1" ht="14.25">
      <c r="B178" s="69" t="s">
        <v>235</v>
      </c>
    </row>
    <row r="179" spans="2:33" ht="14.25">
      <c r="B179" s="33" t="s">
        <v>42</v>
      </c>
      <c r="C179" s="33" t="s">
        <v>43</v>
      </c>
      <c r="D179" s="33" t="s">
        <v>44</v>
      </c>
      <c r="E179" s="33" t="s">
        <v>45</v>
      </c>
      <c r="F179" s="33" t="s">
        <v>46</v>
      </c>
      <c r="G179" s="33" t="s">
        <v>47</v>
      </c>
      <c r="H179" s="33" t="s">
        <v>48</v>
      </c>
      <c r="I179" s="33" t="s">
        <v>49</v>
      </c>
      <c r="J179" s="33" t="s">
        <v>50</v>
      </c>
      <c r="K179" s="33" t="s">
        <v>51</v>
      </c>
      <c r="L179" s="33" t="s">
        <v>52</v>
      </c>
      <c r="M179" s="33" t="s">
        <v>53</v>
      </c>
      <c r="N179" s="33" t="s">
        <v>54</v>
      </c>
      <c r="O179" s="33" t="s">
        <v>55</v>
      </c>
      <c r="P179" s="33" t="s">
        <v>56</v>
      </c>
      <c r="Q179" s="33" t="s">
        <v>57</v>
      </c>
      <c r="R179" s="33" t="s">
        <v>58</v>
      </c>
      <c r="S179" s="33" t="s">
        <v>59</v>
      </c>
      <c r="T179" s="33" t="s">
        <v>60</v>
      </c>
      <c r="U179" s="33" t="s">
        <v>61</v>
      </c>
      <c r="V179" s="33" t="s">
        <v>62</v>
      </c>
      <c r="W179" s="33" t="s">
        <v>63</v>
      </c>
      <c r="X179" s="33" t="s">
        <v>64</v>
      </c>
      <c r="Y179" s="33" t="s">
        <v>65</v>
      </c>
      <c r="Z179" s="33" t="s">
        <v>66</v>
      </c>
      <c r="AA179" s="33" t="s">
        <v>67</v>
      </c>
      <c r="AB179" s="33" t="s">
        <v>68</v>
      </c>
      <c r="AC179" s="33" t="s">
        <v>38</v>
      </c>
      <c r="AD179" s="33" t="s">
        <v>69</v>
      </c>
      <c r="AE179" s="33" t="s">
        <v>244</v>
      </c>
      <c r="AF179" s="33" t="s">
        <v>245</v>
      </c>
      <c r="AG179" s="2" t="s">
        <v>156</v>
      </c>
    </row>
    <row r="180" spans="1:33" ht="14.25">
      <c r="A180" s="2" t="s">
        <v>91</v>
      </c>
      <c r="B180" s="61">
        <f>B12/B27</f>
        <v>0.532732049793669</v>
      </c>
      <c r="C180" s="61">
        <f aca="true" t="shared" si="1" ref="C180:AF180">C12/C27</f>
        <v>0.4832357913003799</v>
      </c>
      <c r="D180" s="61">
        <f t="shared" si="1"/>
        <v>0.4507381449448255</v>
      </c>
      <c r="E180" s="61">
        <f t="shared" si="1"/>
        <v>0.42957633273616425</v>
      </c>
      <c r="F180" s="61">
        <f t="shared" si="1"/>
        <v>0.42107992256637167</v>
      </c>
      <c r="G180" s="61">
        <f t="shared" si="1"/>
        <v>0.4052748213902754</v>
      </c>
      <c r="H180" s="61">
        <f t="shared" si="1"/>
        <v>0.3944273463222887</v>
      </c>
      <c r="I180" s="61">
        <f t="shared" si="1"/>
        <v>0.39045419282036814</v>
      </c>
      <c r="J180" s="61">
        <f t="shared" si="1"/>
        <v>0.3849551366766363</v>
      </c>
      <c r="K180" s="61">
        <f t="shared" si="1"/>
        <v>0.39392992003282706</v>
      </c>
      <c r="L180" s="61">
        <f t="shared" si="1"/>
        <v>0.3909509921176133</v>
      </c>
      <c r="M180" s="61">
        <f t="shared" si="1"/>
        <v>0.39530585010459496</v>
      </c>
      <c r="N180" s="61">
        <f t="shared" si="1"/>
        <v>0.4065957908440009</v>
      </c>
      <c r="O180" s="61">
        <f t="shared" si="1"/>
        <v>0.3986452494690963</v>
      </c>
      <c r="P180" s="61">
        <f t="shared" si="1"/>
        <v>0.4067712479094186</v>
      </c>
      <c r="Q180" s="61">
        <f t="shared" si="1"/>
        <v>0.4064764063324659</v>
      </c>
      <c r="R180" s="61">
        <f t="shared" si="1"/>
        <v>0.40480519778680807</v>
      </c>
      <c r="S180" s="61">
        <f t="shared" si="1"/>
        <v>0.4092605321482611</v>
      </c>
      <c r="T180" s="61">
        <f t="shared" si="1"/>
        <v>0.40847886109719583</v>
      </c>
      <c r="U180" s="61">
        <f t="shared" si="1"/>
        <v>0.40992615117289316</v>
      </c>
      <c r="V180" s="61">
        <f t="shared" si="1"/>
        <v>0.42074112708938727</v>
      </c>
      <c r="W180" s="61">
        <f t="shared" si="1"/>
        <v>0.4069989185250434</v>
      </c>
      <c r="X180" s="61">
        <f t="shared" si="1"/>
        <v>0.4220358463726885</v>
      </c>
      <c r="Y180" s="61">
        <f t="shared" si="1"/>
        <v>0.44351224722647054</v>
      </c>
      <c r="Z180" s="61">
        <f t="shared" si="1"/>
        <v>0.44469235818377395</v>
      </c>
      <c r="AA180" s="61">
        <f t="shared" si="1"/>
        <v>0.44377127704645936</v>
      </c>
      <c r="AB180" s="61">
        <f t="shared" si="1"/>
        <v>0.46166660387209285</v>
      </c>
      <c r="AC180" s="61">
        <f t="shared" si="1"/>
        <v>0.4476015110516502</v>
      </c>
      <c r="AD180" s="61">
        <f t="shared" si="1"/>
        <v>0.4529757323083379</v>
      </c>
      <c r="AE180" s="61">
        <f t="shared" si="1"/>
        <v>0.4269026956492658</v>
      </c>
      <c r="AF180" s="61">
        <f t="shared" si="1"/>
        <v>0.4396598719508106</v>
      </c>
      <c r="AG180" s="60">
        <f>AVERAGE(B180:AF180)</f>
        <v>0.4236831653820043</v>
      </c>
    </row>
    <row r="181" spans="1:33" s="26" customFormat="1" ht="14.25">
      <c r="A181" s="26" t="s">
        <v>250</v>
      </c>
      <c r="B181" s="36">
        <f>(SUM(B12:B14))/B27</f>
        <v>0.7511598205091139</v>
      </c>
      <c r="C181" s="36">
        <f aca="true" t="shared" si="2" ref="C181:AF181">(SUM(C12:C14))/C27</f>
        <v>0.7357083349177432</v>
      </c>
      <c r="D181" s="36">
        <f t="shared" si="2"/>
        <v>0.7022591708917387</v>
      </c>
      <c r="E181" s="36">
        <f t="shared" si="2"/>
        <v>0.6910182540066818</v>
      </c>
      <c r="F181" s="36">
        <f t="shared" si="2"/>
        <v>0.6779814387038001</v>
      </c>
      <c r="G181" s="36">
        <f t="shared" si="2"/>
        <v>0.659070935078151</v>
      </c>
      <c r="H181" s="36">
        <f t="shared" si="2"/>
        <v>0.6546635742588649</v>
      </c>
      <c r="I181" s="36">
        <f t="shared" si="2"/>
        <v>0.6562852634177304</v>
      </c>
      <c r="J181" s="36">
        <f t="shared" si="2"/>
        <v>0.6498156778187383</v>
      </c>
      <c r="K181" s="36">
        <f t="shared" si="2"/>
        <v>0.65192785856997</v>
      </c>
      <c r="L181" s="36">
        <f t="shared" si="2"/>
        <v>0.6469152381152213</v>
      </c>
      <c r="M181" s="36">
        <f t="shared" si="2"/>
        <v>0.6444402366010243</v>
      </c>
      <c r="N181" s="36">
        <f t="shared" si="2"/>
        <v>0.6461517470301271</v>
      </c>
      <c r="O181" s="36">
        <f t="shared" si="2"/>
        <v>0.6461354216288171</v>
      </c>
      <c r="P181" s="36">
        <f t="shared" si="2"/>
        <v>0.6520400497267711</v>
      </c>
      <c r="Q181" s="36">
        <f t="shared" si="2"/>
        <v>0.6587331869557965</v>
      </c>
      <c r="R181" s="36">
        <f t="shared" si="2"/>
        <v>0.6581789379433846</v>
      </c>
      <c r="S181" s="36">
        <f t="shared" si="2"/>
        <v>0.6526041418547833</v>
      </c>
      <c r="T181" s="36">
        <f t="shared" si="2"/>
        <v>0.6582662488204387</v>
      </c>
      <c r="U181" s="36">
        <f t="shared" si="2"/>
        <v>0.6573535090259678</v>
      </c>
      <c r="V181" s="36">
        <f t="shared" si="2"/>
        <v>0.6698134763927179</v>
      </c>
      <c r="W181" s="36">
        <f t="shared" si="2"/>
        <v>0.6594506845113878</v>
      </c>
      <c r="X181" s="36">
        <f t="shared" si="2"/>
        <v>0.6674139402560455</v>
      </c>
      <c r="Y181" s="36">
        <f t="shared" si="2"/>
        <v>0.7014055786177263</v>
      </c>
      <c r="Z181" s="36">
        <f t="shared" si="2"/>
        <v>0.6993962718099617</v>
      </c>
      <c r="AA181" s="36">
        <f t="shared" si="2"/>
        <v>0.696062842987235</v>
      </c>
      <c r="AB181" s="36">
        <f t="shared" si="2"/>
        <v>0.7274867996835154</v>
      </c>
      <c r="AC181" s="36">
        <f t="shared" si="2"/>
        <v>0.7101391557365208</v>
      </c>
      <c r="AD181" s="36">
        <f t="shared" si="2"/>
        <v>0.7193303561704171</v>
      </c>
      <c r="AE181" s="36">
        <f t="shared" si="2"/>
        <v>0.7123404381928568</v>
      </c>
      <c r="AF181" s="36">
        <f t="shared" si="2"/>
        <v>0.748454604021275</v>
      </c>
      <c r="AG181" s="60">
        <f aca="true" t="shared" si="3" ref="AG181:AG182">AVERAGE(B181:AF181)</f>
        <v>0.6794194578791782</v>
      </c>
    </row>
    <row r="182" spans="1:33" s="26" customFormat="1" ht="14.25">
      <c r="A182" s="26" t="s">
        <v>251</v>
      </c>
      <c r="B182" s="36">
        <f>(SUM(B12:B17))/B27</f>
        <v>0.9257699971237345</v>
      </c>
      <c r="C182" s="36">
        <f aca="true" t="shared" si="4" ref="C182:AF182">(SUM(C12:C17))/C27</f>
        <v>0.9197948678947859</v>
      </c>
      <c r="D182" s="36">
        <f t="shared" si="4"/>
        <v>0.9185915597971965</v>
      </c>
      <c r="E182" s="36">
        <f t="shared" si="4"/>
        <v>0.9209005955551252</v>
      </c>
      <c r="F182" s="36">
        <f t="shared" si="4"/>
        <v>0.9246038846954711</v>
      </c>
      <c r="G182" s="36">
        <f t="shared" si="4"/>
        <v>0.9220635047454049</v>
      </c>
      <c r="H182" s="36">
        <f t="shared" si="4"/>
        <v>0.9252092325646551</v>
      </c>
      <c r="I182" s="36">
        <f t="shared" si="4"/>
        <v>0.921873898018196</v>
      </c>
      <c r="J182" s="36">
        <f t="shared" si="4"/>
        <v>0.918133129303749</v>
      </c>
      <c r="K182" s="36">
        <f t="shared" si="4"/>
        <v>0.9181887459759952</v>
      </c>
      <c r="L182" s="36">
        <f t="shared" si="4"/>
        <v>0.924827070088196</v>
      </c>
      <c r="M182" s="36">
        <f t="shared" si="4"/>
        <v>0.9284989720839645</v>
      </c>
      <c r="N182" s="36">
        <f t="shared" si="4"/>
        <v>0.9297586747578136</v>
      </c>
      <c r="O182" s="36">
        <f t="shared" si="4"/>
        <v>0.9324004861608872</v>
      </c>
      <c r="P182" s="36">
        <f t="shared" si="4"/>
        <v>0.9387560257935266</v>
      </c>
      <c r="Q182" s="36">
        <f t="shared" si="4"/>
        <v>0.9446903109799146</v>
      </c>
      <c r="R182" s="36">
        <f t="shared" si="4"/>
        <v>0.9459398030167366</v>
      </c>
      <c r="S182" s="36">
        <f t="shared" si="4"/>
        <v>0.948631745145945</v>
      </c>
      <c r="T182" s="36">
        <f t="shared" si="4"/>
        <v>0.9619115299928935</v>
      </c>
      <c r="U182" s="36">
        <f t="shared" si="4"/>
        <v>0.9614151945168452</v>
      </c>
      <c r="V182" s="36">
        <f t="shared" si="4"/>
        <v>0.9604574919901646</v>
      </c>
      <c r="W182" s="36">
        <f t="shared" si="4"/>
        <v>0.9621091759345304</v>
      </c>
      <c r="X182" s="36">
        <f t="shared" si="4"/>
        <v>0.9639032716927454</v>
      </c>
      <c r="Y182" s="36">
        <f t="shared" si="4"/>
        <v>0.9616755273954313</v>
      </c>
      <c r="Z182" s="36">
        <f t="shared" si="4"/>
        <v>0.9629452152232347</v>
      </c>
      <c r="AA182" s="36">
        <f t="shared" si="4"/>
        <v>0.9641922572734477</v>
      </c>
      <c r="AB182" s="36">
        <f t="shared" si="4"/>
        <v>0.9612144829405084</v>
      </c>
      <c r="AC182" s="36">
        <f t="shared" si="4"/>
        <v>0.9656061750852136</v>
      </c>
      <c r="AD182" s="36">
        <f t="shared" si="4"/>
        <v>0.9656252644927447</v>
      </c>
      <c r="AE182" s="36">
        <f t="shared" si="4"/>
        <v>0.9627603325307823</v>
      </c>
      <c r="AF182" s="36">
        <f t="shared" si="4"/>
        <v>0.9578976769332201</v>
      </c>
      <c r="AG182" s="60">
        <f t="shared" si="3"/>
        <v>0.9425918096678408</v>
      </c>
    </row>
    <row r="183" s="26" customFormat="1" ht="14.25"/>
    <row r="184" s="26" customFormat="1" ht="14.25"/>
    <row r="185" s="26" customFormat="1" ht="14.25"/>
    <row r="186" s="26" customFormat="1" ht="14.25"/>
    <row r="187" s="26" customFormat="1" ht="14.25"/>
    <row r="188" s="26" customFormat="1" ht="14.25"/>
    <row r="189" spans="1:255" ht="14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</row>
  </sheetData>
  <mergeCells count="5">
    <mergeCell ref="A118:H118"/>
    <mergeCell ref="A172:I172"/>
    <mergeCell ref="A174:I175"/>
    <mergeCell ref="K129:K153"/>
    <mergeCell ref="L129:L1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6"/>
  <sheetViews>
    <sheetView workbookViewId="0" topLeftCell="A33">
      <selection activeCell="E159" sqref="E159"/>
    </sheetView>
  </sheetViews>
  <sheetFormatPr defaultColWidth="8.625" defaultRowHeight="14.25" outlineLevelRow="1"/>
  <cols>
    <col min="1" max="1" width="8.625" style="64" customWidth="1"/>
    <col min="2" max="2" width="10.125" style="64" bestFit="1" customWidth="1"/>
    <col min="3" max="30" width="9.125" style="64" bestFit="1" customWidth="1"/>
    <col min="31" max="32" width="9.00390625" style="64" customWidth="1"/>
    <col min="33" max="16384" width="8.625" style="64" customWidth="1"/>
  </cols>
  <sheetData>
    <row r="1" spans="1:8" ht="12">
      <c r="A1" s="29" t="s">
        <v>74</v>
      </c>
      <c r="H1" s="65" t="s">
        <v>73</v>
      </c>
    </row>
    <row r="2" ht="12"/>
    <row r="3" spans="1:2" ht="12">
      <c r="A3" s="27" t="s">
        <v>0</v>
      </c>
      <c r="B3" s="4">
        <v>44371.458344907405</v>
      </c>
    </row>
    <row r="4" spans="1:2" ht="12">
      <c r="A4" s="27" t="s">
        <v>1</v>
      </c>
      <c r="B4" s="4">
        <v>44404.43858796296</v>
      </c>
    </row>
    <row r="5" spans="1:2" ht="12">
      <c r="A5" s="27" t="s">
        <v>2</v>
      </c>
      <c r="B5" s="27" t="s">
        <v>3</v>
      </c>
    </row>
    <row r="6" ht="12"/>
    <row r="7" ht="12"/>
    <row r="8" spans="1:2" ht="12">
      <c r="A8" s="27" t="s">
        <v>4</v>
      </c>
      <c r="B8" s="29" t="s">
        <v>39</v>
      </c>
    </row>
    <row r="9" spans="1:2" ht="12">
      <c r="A9" s="27" t="s">
        <v>6</v>
      </c>
      <c r="B9" s="30" t="s">
        <v>19</v>
      </c>
    </row>
    <row r="10" spans="1:2" ht="12">
      <c r="A10" s="27" t="s">
        <v>8</v>
      </c>
      <c r="B10" s="27" t="s">
        <v>41</v>
      </c>
    </row>
    <row r="11" ht="12"/>
    <row r="12" spans="1:32" ht="12">
      <c r="A12" s="28" t="s">
        <v>10</v>
      </c>
      <c r="B12" s="28" t="s">
        <v>42</v>
      </c>
      <c r="C12" s="28" t="s">
        <v>43</v>
      </c>
      <c r="D12" s="28" t="s">
        <v>44</v>
      </c>
      <c r="E12" s="28" t="s">
        <v>45</v>
      </c>
      <c r="F12" s="28" t="s">
        <v>46</v>
      </c>
      <c r="G12" s="28" t="s">
        <v>47</v>
      </c>
      <c r="H12" s="28" t="s">
        <v>48</v>
      </c>
      <c r="I12" s="28" t="s">
        <v>49</v>
      </c>
      <c r="J12" s="28" t="s">
        <v>50</v>
      </c>
      <c r="K12" s="28" t="s">
        <v>51</v>
      </c>
      <c r="L12" s="28" t="s">
        <v>52</v>
      </c>
      <c r="M12" s="28" t="s">
        <v>53</v>
      </c>
      <c r="N12" s="28" t="s">
        <v>54</v>
      </c>
      <c r="O12" s="28" t="s">
        <v>55</v>
      </c>
      <c r="P12" s="28" t="s">
        <v>56</v>
      </c>
      <c r="Q12" s="28" t="s">
        <v>57</v>
      </c>
      <c r="R12" s="28" t="s">
        <v>58</v>
      </c>
      <c r="S12" s="28" t="s">
        <v>59</v>
      </c>
      <c r="T12" s="28" t="s">
        <v>60</v>
      </c>
      <c r="U12" s="28" t="s">
        <v>61</v>
      </c>
      <c r="V12" s="28" t="s">
        <v>62</v>
      </c>
      <c r="W12" s="28" t="s">
        <v>63</v>
      </c>
      <c r="X12" s="28" t="s">
        <v>64</v>
      </c>
      <c r="Y12" s="28" t="s">
        <v>65</v>
      </c>
      <c r="Z12" s="28" t="s">
        <v>66</v>
      </c>
      <c r="AA12" s="28" t="s">
        <v>67</v>
      </c>
      <c r="AB12" s="28" t="s">
        <v>68</v>
      </c>
      <c r="AC12" s="28" t="s">
        <v>38</v>
      </c>
      <c r="AD12" s="28" t="s">
        <v>69</v>
      </c>
      <c r="AE12" s="28" t="s">
        <v>244</v>
      </c>
      <c r="AF12" s="28" t="s">
        <v>245</v>
      </c>
    </row>
    <row r="13" spans="1:32" ht="12">
      <c r="A13" s="28" t="s">
        <v>70</v>
      </c>
      <c r="B13" s="31">
        <v>683467</v>
      </c>
      <c r="C13" s="31">
        <v>583303</v>
      </c>
      <c r="D13" s="31">
        <v>539951</v>
      </c>
      <c r="E13" s="31">
        <v>519463</v>
      </c>
      <c r="F13" s="31">
        <v>494268</v>
      </c>
      <c r="G13" s="31">
        <v>476527</v>
      </c>
      <c r="H13" s="31">
        <v>472839</v>
      </c>
      <c r="I13" s="31">
        <v>453166</v>
      </c>
      <c r="J13" s="31">
        <v>432881</v>
      </c>
      <c r="K13" s="31">
        <v>412325</v>
      </c>
      <c r="L13" s="31">
        <v>431960</v>
      </c>
      <c r="M13" s="31">
        <v>444344</v>
      </c>
      <c r="N13" s="31">
        <v>445069</v>
      </c>
      <c r="O13" s="31">
        <v>453369</v>
      </c>
      <c r="P13" s="31">
        <v>449493</v>
      </c>
      <c r="Q13" s="31">
        <v>440713.387</v>
      </c>
      <c r="R13" s="31">
        <v>437510.344</v>
      </c>
      <c r="S13" s="31">
        <v>440265.079</v>
      </c>
      <c r="T13" s="31">
        <v>426806.213</v>
      </c>
      <c r="U13" s="31">
        <v>413715.049</v>
      </c>
      <c r="V13" s="31">
        <v>405080.52</v>
      </c>
      <c r="W13" s="31">
        <v>434786.747</v>
      </c>
      <c r="X13" s="31">
        <v>437877.74</v>
      </c>
      <c r="Y13" s="31">
        <v>413182.229</v>
      </c>
      <c r="Z13" s="31">
        <v>403012.719</v>
      </c>
      <c r="AA13" s="31">
        <v>399262.934</v>
      </c>
      <c r="AB13" s="31">
        <v>373144.406</v>
      </c>
      <c r="AC13" s="31">
        <v>382360.302</v>
      </c>
      <c r="AD13" s="31">
        <v>369410.015</v>
      </c>
      <c r="AE13" s="31">
        <v>306126.413</v>
      </c>
      <c r="AF13" s="31">
        <v>245086.344</v>
      </c>
    </row>
    <row r="14" spans="1:32" ht="12">
      <c r="A14" s="28" t="s">
        <v>11</v>
      </c>
      <c r="B14" s="31">
        <v>31778</v>
      </c>
      <c r="C14" s="31">
        <v>25309</v>
      </c>
      <c r="D14" s="31">
        <v>26495</v>
      </c>
      <c r="E14" s="31">
        <v>25620</v>
      </c>
      <c r="F14" s="31">
        <v>25348</v>
      </c>
      <c r="G14" s="31">
        <v>27679</v>
      </c>
      <c r="H14" s="31">
        <v>27822</v>
      </c>
      <c r="I14" s="31">
        <v>29928</v>
      </c>
      <c r="J14" s="31">
        <v>29631</v>
      </c>
      <c r="K14" s="31">
        <v>25559</v>
      </c>
      <c r="L14" s="31">
        <v>25844</v>
      </c>
      <c r="M14" s="31">
        <v>27194</v>
      </c>
      <c r="N14" s="31">
        <v>24973</v>
      </c>
      <c r="O14" s="31">
        <v>27485</v>
      </c>
      <c r="P14" s="31">
        <v>26292</v>
      </c>
      <c r="Q14" s="31">
        <v>24870</v>
      </c>
      <c r="R14" s="31">
        <v>25775</v>
      </c>
      <c r="S14" s="31">
        <v>28687</v>
      </c>
      <c r="T14" s="31">
        <v>28530</v>
      </c>
      <c r="U14" s="31">
        <v>27171</v>
      </c>
      <c r="V14" s="31">
        <v>29445</v>
      </c>
      <c r="W14" s="31">
        <v>36996</v>
      </c>
      <c r="X14" s="31">
        <v>32970</v>
      </c>
      <c r="Y14" s="31">
        <v>28719</v>
      </c>
      <c r="Z14" s="31">
        <v>31440</v>
      </c>
      <c r="AA14" s="31">
        <v>35742</v>
      </c>
      <c r="AB14" s="31">
        <v>31001</v>
      </c>
      <c r="AC14" s="31">
        <v>33672.258</v>
      </c>
      <c r="AD14" s="31">
        <v>30166.21</v>
      </c>
      <c r="AE14" s="31">
        <v>27875.582</v>
      </c>
      <c r="AF14" s="31">
        <v>22284.941</v>
      </c>
    </row>
    <row r="15" spans="1:32" ht="12">
      <c r="A15" s="28" t="s">
        <v>12</v>
      </c>
      <c r="B15" s="31">
        <v>71772</v>
      </c>
      <c r="C15" s="31">
        <v>67840</v>
      </c>
      <c r="D15" s="31">
        <v>61024</v>
      </c>
      <c r="E15" s="31">
        <v>58090</v>
      </c>
      <c r="F15" s="31">
        <v>53207</v>
      </c>
      <c r="G15" s="31">
        <v>52300</v>
      </c>
      <c r="H15" s="31">
        <v>52681</v>
      </c>
      <c r="I15" s="31">
        <v>52723</v>
      </c>
      <c r="J15" s="31">
        <v>47950</v>
      </c>
      <c r="K15" s="31">
        <v>41700</v>
      </c>
      <c r="L15" s="31">
        <v>50372</v>
      </c>
      <c r="M15" s="31">
        <v>47925</v>
      </c>
      <c r="N15" s="31">
        <v>46903</v>
      </c>
      <c r="O15" s="31">
        <v>49152</v>
      </c>
      <c r="P15" s="31">
        <v>47430</v>
      </c>
      <c r="Q15" s="31">
        <v>47622</v>
      </c>
      <c r="R15" s="31">
        <v>47973</v>
      </c>
      <c r="S15" s="31">
        <v>48577</v>
      </c>
      <c r="T15" s="31">
        <v>45381</v>
      </c>
      <c r="U15" s="31">
        <v>44278</v>
      </c>
      <c r="V15" s="31">
        <v>44214</v>
      </c>
      <c r="W15" s="31">
        <v>44127</v>
      </c>
      <c r="X15" s="31">
        <v>42639</v>
      </c>
      <c r="Y15" s="31">
        <v>39967</v>
      </c>
      <c r="Z15" s="31">
        <v>38392</v>
      </c>
      <c r="AA15" s="31">
        <v>37838</v>
      </c>
      <c r="AB15" s="31">
        <v>38216</v>
      </c>
      <c r="AC15" s="31">
        <v>38660.617</v>
      </c>
      <c r="AD15" s="31">
        <v>38793.505</v>
      </c>
      <c r="AE15" s="31">
        <v>36192.835</v>
      </c>
      <c r="AF15" s="31">
        <v>29426.645</v>
      </c>
    </row>
    <row r="16" spans="1:32" ht="12">
      <c r="A16" s="28" t="s">
        <v>40</v>
      </c>
      <c r="B16" s="31">
        <v>364050</v>
      </c>
      <c r="C16" s="31">
        <v>283806</v>
      </c>
      <c r="D16" s="31">
        <v>246910</v>
      </c>
      <c r="E16" s="31">
        <v>225477</v>
      </c>
      <c r="F16" s="31">
        <v>210088</v>
      </c>
      <c r="G16" s="31">
        <v>194811</v>
      </c>
      <c r="H16" s="31">
        <v>189575</v>
      </c>
      <c r="I16" s="31">
        <v>179215</v>
      </c>
      <c r="J16" s="31">
        <v>168364</v>
      </c>
      <c r="K16" s="31">
        <v>162961</v>
      </c>
      <c r="L16" s="31">
        <v>169942</v>
      </c>
      <c r="M16" s="31">
        <v>177512</v>
      </c>
      <c r="N16" s="31">
        <v>182940</v>
      </c>
      <c r="O16" s="31">
        <v>179771</v>
      </c>
      <c r="P16" s="31">
        <v>181918</v>
      </c>
      <c r="Q16" s="31">
        <v>177885</v>
      </c>
      <c r="R16" s="31">
        <v>176436</v>
      </c>
      <c r="S16" s="31">
        <v>180485</v>
      </c>
      <c r="T16" s="31">
        <v>174863</v>
      </c>
      <c r="U16" s="31">
        <v>169857</v>
      </c>
      <c r="V16" s="31">
        <v>169743</v>
      </c>
      <c r="W16" s="31">
        <v>176304</v>
      </c>
      <c r="X16" s="31">
        <v>185176</v>
      </c>
      <c r="Y16" s="31">
        <v>182491</v>
      </c>
      <c r="Z16" s="31">
        <v>176956</v>
      </c>
      <c r="AA16" s="31">
        <v>176970</v>
      </c>
      <c r="AB16" s="31">
        <v>171041</v>
      </c>
      <c r="AC16" s="31">
        <v>171214</v>
      </c>
      <c r="AD16" s="31">
        <v>167199</v>
      </c>
      <c r="AE16" s="31">
        <v>131451.204</v>
      </c>
      <c r="AF16" s="31">
        <v>107418.928</v>
      </c>
    </row>
    <row r="17" spans="1:32" ht="12">
      <c r="A17" s="28" t="s">
        <v>13</v>
      </c>
      <c r="B17" s="31">
        <v>52053</v>
      </c>
      <c r="C17" s="31">
        <v>51551</v>
      </c>
      <c r="D17" s="31">
        <v>54493</v>
      </c>
      <c r="E17" s="31">
        <v>55183</v>
      </c>
      <c r="F17" s="31">
        <v>57973</v>
      </c>
      <c r="G17" s="31">
        <v>56962</v>
      </c>
      <c r="H17" s="31">
        <v>58152</v>
      </c>
      <c r="I17" s="31">
        <v>58625</v>
      </c>
      <c r="J17" s="31">
        <v>60624</v>
      </c>
      <c r="K17" s="31">
        <v>60947</v>
      </c>
      <c r="L17" s="31">
        <v>64564</v>
      </c>
      <c r="M17" s="31">
        <v>67255</v>
      </c>
      <c r="N17" s="31">
        <v>68718</v>
      </c>
      <c r="O17" s="31">
        <v>70069</v>
      </c>
      <c r="P17" s="31">
        <v>70855</v>
      </c>
      <c r="Q17" s="31">
        <v>70096</v>
      </c>
      <c r="R17" s="31">
        <v>64598</v>
      </c>
      <c r="S17" s="31">
        <v>66373</v>
      </c>
      <c r="T17" s="31">
        <v>64632</v>
      </c>
      <c r="U17" s="31">
        <v>65213</v>
      </c>
      <c r="V17" s="31">
        <v>57704</v>
      </c>
      <c r="W17" s="31">
        <v>59978</v>
      </c>
      <c r="X17" s="31">
        <v>61910</v>
      </c>
      <c r="Y17" s="31">
        <v>54386</v>
      </c>
      <c r="Z17" s="31">
        <v>51878</v>
      </c>
      <c r="AA17" s="31">
        <v>44267</v>
      </c>
      <c r="AB17" s="31">
        <v>34230</v>
      </c>
      <c r="AC17" s="31">
        <v>38061.474</v>
      </c>
      <c r="AD17" s="31">
        <v>36669.02</v>
      </c>
      <c r="AE17" s="31">
        <v>26621.16</v>
      </c>
      <c r="AF17" s="31">
        <v>13562.024</v>
      </c>
    </row>
    <row r="18" spans="1:32" ht="12">
      <c r="A18" s="28" t="s">
        <v>14</v>
      </c>
      <c r="B18" s="31">
        <v>17899</v>
      </c>
      <c r="C18" s="31">
        <v>17160</v>
      </c>
      <c r="D18" s="31">
        <v>16508</v>
      </c>
      <c r="E18" s="31">
        <v>16415</v>
      </c>
      <c r="F18" s="31">
        <v>15001</v>
      </c>
      <c r="G18" s="31">
        <v>15242</v>
      </c>
      <c r="H18" s="31">
        <v>15593</v>
      </c>
      <c r="I18" s="31">
        <v>15593</v>
      </c>
      <c r="J18" s="31">
        <v>14958</v>
      </c>
      <c r="K18" s="31">
        <v>15115</v>
      </c>
      <c r="L18" s="31">
        <v>13503</v>
      </c>
      <c r="M18" s="31">
        <v>13937</v>
      </c>
      <c r="N18" s="31">
        <v>12947</v>
      </c>
      <c r="O18" s="31">
        <v>13246</v>
      </c>
      <c r="P18" s="31">
        <v>11803</v>
      </c>
      <c r="Q18" s="31">
        <v>9511</v>
      </c>
      <c r="R18" s="31">
        <v>9463</v>
      </c>
      <c r="S18" s="31">
        <v>9488</v>
      </c>
      <c r="T18" s="31">
        <v>9223</v>
      </c>
      <c r="U18" s="31">
        <v>8897</v>
      </c>
      <c r="V18" s="31">
        <v>8921</v>
      </c>
      <c r="W18" s="31">
        <v>9662</v>
      </c>
      <c r="X18" s="31">
        <v>9553</v>
      </c>
      <c r="Y18" s="31">
        <v>9662</v>
      </c>
      <c r="Z18" s="31">
        <v>9189</v>
      </c>
      <c r="AA18" s="31">
        <v>9162</v>
      </c>
      <c r="AB18" s="31">
        <v>9046</v>
      </c>
      <c r="AC18" s="31">
        <v>8143</v>
      </c>
      <c r="AD18" s="31">
        <v>8175</v>
      </c>
      <c r="AE18" s="31">
        <v>6913</v>
      </c>
      <c r="AF18" s="31">
        <v>6229</v>
      </c>
    </row>
    <row r="19" spans="1:32" ht="12">
      <c r="A19" s="28" t="s">
        <v>15</v>
      </c>
      <c r="B19" s="31">
        <v>67391</v>
      </c>
      <c r="C19" s="31">
        <v>67948</v>
      </c>
      <c r="D19" s="31">
        <v>65392</v>
      </c>
      <c r="E19" s="31">
        <v>67221</v>
      </c>
      <c r="F19" s="31">
        <v>66034</v>
      </c>
      <c r="G19" s="31">
        <v>63196</v>
      </c>
      <c r="H19" s="31">
        <v>63864</v>
      </c>
      <c r="I19" s="31">
        <v>63143</v>
      </c>
      <c r="J19" s="31">
        <v>62786</v>
      </c>
      <c r="K19" s="31">
        <v>60826</v>
      </c>
      <c r="L19" s="31">
        <v>59488</v>
      </c>
      <c r="M19" s="31">
        <v>59538</v>
      </c>
      <c r="N19" s="31">
        <v>58168</v>
      </c>
      <c r="O19" s="31">
        <v>60871</v>
      </c>
      <c r="P19" s="31">
        <v>61175</v>
      </c>
      <c r="Q19" s="31">
        <v>61589</v>
      </c>
      <c r="R19" s="31">
        <v>60800</v>
      </c>
      <c r="S19" s="31">
        <v>57529</v>
      </c>
      <c r="T19" s="31">
        <v>59651</v>
      </c>
      <c r="U19" s="31">
        <v>57084</v>
      </c>
      <c r="V19" s="31">
        <v>56593</v>
      </c>
      <c r="W19" s="31">
        <v>62708</v>
      </c>
      <c r="X19" s="31">
        <v>64155</v>
      </c>
      <c r="Y19" s="31">
        <v>65934</v>
      </c>
      <c r="Z19" s="31">
        <v>63845</v>
      </c>
      <c r="AA19" s="31">
        <v>63047</v>
      </c>
      <c r="AB19" s="31">
        <v>60390</v>
      </c>
      <c r="AC19" s="31">
        <v>61183.702</v>
      </c>
      <c r="AD19" s="31">
        <v>58583.385</v>
      </c>
      <c r="AE19" s="31">
        <v>50461.443</v>
      </c>
      <c r="AF19" s="31">
        <v>46041.192</v>
      </c>
    </row>
    <row r="20" spans="1:32" ht="12">
      <c r="A20" s="28" t="s">
        <v>16</v>
      </c>
      <c r="B20" s="31">
        <v>36872</v>
      </c>
      <c r="C20" s="31">
        <v>31340</v>
      </c>
      <c r="D20" s="31">
        <v>35138</v>
      </c>
      <c r="E20" s="31">
        <v>39615</v>
      </c>
      <c r="F20" s="31">
        <v>39737</v>
      </c>
      <c r="G20" s="31">
        <v>39810</v>
      </c>
      <c r="H20" s="31">
        <v>39894</v>
      </c>
      <c r="I20" s="31">
        <v>31504</v>
      </c>
      <c r="J20" s="31">
        <v>25857</v>
      </c>
      <c r="K20" s="31">
        <v>24092</v>
      </c>
      <c r="L20" s="31">
        <v>29313</v>
      </c>
      <c r="M20" s="31">
        <v>31086</v>
      </c>
      <c r="N20" s="31">
        <v>30785</v>
      </c>
      <c r="O20" s="31">
        <v>34321</v>
      </c>
      <c r="P20" s="31">
        <v>32176</v>
      </c>
      <c r="Q20" s="31">
        <v>32324</v>
      </c>
      <c r="R20" s="31">
        <v>36895</v>
      </c>
      <c r="S20" s="31">
        <v>35056</v>
      </c>
      <c r="T20" s="31">
        <v>36403</v>
      </c>
      <c r="U20" s="31">
        <v>33358</v>
      </c>
      <c r="V20" s="31">
        <v>30830</v>
      </c>
      <c r="W20" s="31">
        <v>37065</v>
      </c>
      <c r="X20" s="31">
        <v>33798</v>
      </c>
      <c r="Y20" s="31">
        <v>24971</v>
      </c>
      <c r="Z20" s="31">
        <v>25435</v>
      </c>
      <c r="AA20" s="31">
        <v>26204</v>
      </c>
      <c r="AB20" s="31">
        <v>23218</v>
      </c>
      <c r="AC20" s="31">
        <v>25575.035</v>
      </c>
      <c r="AD20" s="31">
        <v>24339.203</v>
      </c>
      <c r="AE20" s="31">
        <v>21457.638</v>
      </c>
      <c r="AF20" s="31">
        <v>15269</v>
      </c>
    </row>
    <row r="21" spans="1:32" ht="12">
      <c r="A21" s="28" t="s">
        <v>17</v>
      </c>
      <c r="B21" s="31">
        <v>5827</v>
      </c>
      <c r="C21" s="31">
        <v>5360</v>
      </c>
      <c r="D21" s="31">
        <v>5738</v>
      </c>
      <c r="E21" s="31">
        <v>5256</v>
      </c>
      <c r="F21" s="31">
        <v>4985</v>
      </c>
      <c r="G21" s="31">
        <v>4911</v>
      </c>
      <c r="H21" s="31">
        <v>4563</v>
      </c>
      <c r="I21" s="31">
        <v>4994</v>
      </c>
      <c r="J21" s="31">
        <v>4860</v>
      </c>
      <c r="K21" s="31">
        <v>4465</v>
      </c>
      <c r="L21" s="31">
        <v>4479</v>
      </c>
      <c r="M21" s="31">
        <v>4714</v>
      </c>
      <c r="N21" s="31">
        <v>5025</v>
      </c>
      <c r="O21" s="31">
        <v>4744</v>
      </c>
      <c r="P21" s="31">
        <v>4779</v>
      </c>
      <c r="Q21" s="31">
        <v>4580</v>
      </c>
      <c r="R21" s="31">
        <v>4664</v>
      </c>
      <c r="S21" s="31">
        <v>4671</v>
      </c>
      <c r="T21" s="31">
        <v>4601</v>
      </c>
      <c r="U21" s="31">
        <v>4450</v>
      </c>
      <c r="V21" s="31">
        <v>4419</v>
      </c>
      <c r="W21" s="31">
        <v>4557</v>
      </c>
      <c r="X21" s="31">
        <v>4512</v>
      </c>
      <c r="Y21" s="31">
        <v>4030</v>
      </c>
      <c r="Z21" s="31">
        <v>3186</v>
      </c>
      <c r="AA21" s="31">
        <v>3212</v>
      </c>
      <c r="AB21" s="31">
        <v>3376</v>
      </c>
      <c r="AC21" s="31">
        <v>3338.902</v>
      </c>
      <c r="AD21" s="31">
        <v>3258.576</v>
      </c>
      <c r="AE21" s="31">
        <v>3123.188</v>
      </c>
      <c r="AF21" s="31">
        <v>3147.531</v>
      </c>
    </row>
    <row r="22" spans="1:32" ht="12">
      <c r="A22" s="28" t="s">
        <v>18</v>
      </c>
      <c r="B22" s="31">
        <v>12481</v>
      </c>
      <c r="C22" s="31">
        <v>10913</v>
      </c>
      <c r="D22" s="31">
        <v>9351</v>
      </c>
      <c r="E22" s="31">
        <v>8957</v>
      </c>
      <c r="F22" s="31">
        <v>7303</v>
      </c>
      <c r="G22" s="31">
        <v>7221</v>
      </c>
      <c r="H22" s="31">
        <v>7142</v>
      </c>
      <c r="I22" s="31">
        <v>6196</v>
      </c>
      <c r="J22" s="31">
        <v>5566</v>
      </c>
      <c r="K22" s="31">
        <v>5134</v>
      </c>
      <c r="L22" s="31">
        <v>4213</v>
      </c>
      <c r="M22" s="31">
        <v>4313</v>
      </c>
      <c r="N22" s="31">
        <v>4046</v>
      </c>
      <c r="O22" s="31">
        <v>3960</v>
      </c>
      <c r="P22" s="31">
        <v>3589</v>
      </c>
      <c r="Q22" s="31">
        <v>3307</v>
      </c>
      <c r="R22" s="31">
        <v>3168</v>
      </c>
      <c r="S22" s="31">
        <v>2935</v>
      </c>
      <c r="T22" s="31">
        <v>3374</v>
      </c>
      <c r="U22" s="31">
        <v>3266</v>
      </c>
      <c r="V22" s="31">
        <v>3051</v>
      </c>
      <c r="W22" s="31">
        <v>3151</v>
      </c>
      <c r="X22" s="31">
        <v>2976</v>
      </c>
      <c r="Y22" s="31">
        <v>2730</v>
      </c>
      <c r="Z22" s="31">
        <v>2451</v>
      </c>
      <c r="AA22" s="31">
        <v>2598</v>
      </c>
      <c r="AB22" s="31">
        <v>2420</v>
      </c>
      <c r="AC22" s="31">
        <v>2349</v>
      </c>
      <c r="AD22" s="31">
        <v>2054</v>
      </c>
      <c r="AE22" s="31">
        <v>1927</v>
      </c>
      <c r="AF22" s="31">
        <v>1623</v>
      </c>
    </row>
    <row r="23" ht="12"/>
    <row r="24" spans="1:7" s="66" customFormat="1" ht="12">
      <c r="A24" s="32" t="s">
        <v>35</v>
      </c>
      <c r="B24" s="32" t="s">
        <v>37</v>
      </c>
      <c r="G24" s="66" t="s">
        <v>75</v>
      </c>
    </row>
    <row r="25" spans="1:2" ht="12">
      <c r="A25" s="27" t="s">
        <v>6</v>
      </c>
      <c r="B25" s="27" t="s">
        <v>19</v>
      </c>
    </row>
    <row r="26" spans="1:2" ht="12">
      <c r="A26" s="27" t="s">
        <v>8</v>
      </c>
      <c r="B26" s="27" t="s">
        <v>41</v>
      </c>
    </row>
    <row r="27" ht="12"/>
    <row r="28" spans="1:31" ht="12">
      <c r="A28" s="33" t="s">
        <v>10</v>
      </c>
      <c r="B28" s="33" t="s">
        <v>42</v>
      </c>
      <c r="C28" s="33" t="s">
        <v>43</v>
      </c>
      <c r="D28" s="33" t="s">
        <v>44</v>
      </c>
      <c r="E28" s="33" t="s">
        <v>45</v>
      </c>
      <c r="F28" s="33" t="s">
        <v>46</v>
      </c>
      <c r="G28" s="33" t="s">
        <v>47</v>
      </c>
      <c r="H28" s="33" t="s">
        <v>48</v>
      </c>
      <c r="I28" s="33" t="s">
        <v>49</v>
      </c>
      <c r="J28" s="33" t="s">
        <v>50</v>
      </c>
      <c r="K28" s="33" t="s">
        <v>51</v>
      </c>
      <c r="L28" s="33" t="s">
        <v>52</v>
      </c>
      <c r="M28" s="33" t="s">
        <v>53</v>
      </c>
      <c r="N28" s="33" t="s">
        <v>54</v>
      </c>
      <c r="O28" s="33" t="s">
        <v>55</v>
      </c>
      <c r="P28" s="33" t="s">
        <v>56</v>
      </c>
      <c r="Q28" s="33" t="s">
        <v>57</v>
      </c>
      <c r="R28" s="33" t="s">
        <v>58</v>
      </c>
      <c r="S28" s="33" t="s">
        <v>59</v>
      </c>
      <c r="T28" s="33" t="s">
        <v>60</v>
      </c>
      <c r="U28" s="33" t="s">
        <v>61</v>
      </c>
      <c r="V28" s="33" t="s">
        <v>62</v>
      </c>
      <c r="W28" s="33" t="s">
        <v>63</v>
      </c>
      <c r="X28" s="33" t="s">
        <v>64</v>
      </c>
      <c r="Y28" s="33" t="s">
        <v>65</v>
      </c>
      <c r="Z28" s="33" t="s">
        <v>66</v>
      </c>
      <c r="AA28" s="33" t="s">
        <v>67</v>
      </c>
      <c r="AB28" s="33" t="s">
        <v>68</v>
      </c>
      <c r="AC28" s="33" t="s">
        <v>38</v>
      </c>
      <c r="AD28" s="33" t="s">
        <v>69</v>
      </c>
      <c r="AE28" s="33" t="s">
        <v>244</v>
      </c>
    </row>
    <row r="29" spans="1:31" ht="12">
      <c r="A29" s="33" t="s">
        <v>240</v>
      </c>
      <c r="B29" s="31">
        <v>494809</v>
      </c>
      <c r="C29" s="31">
        <v>457552</v>
      </c>
      <c r="D29" s="31">
        <v>449940</v>
      </c>
      <c r="E29" s="31">
        <v>443397</v>
      </c>
      <c r="F29" s="31">
        <v>435761</v>
      </c>
      <c r="G29" s="31">
        <v>429065</v>
      </c>
      <c r="H29" s="31">
        <v>431059</v>
      </c>
      <c r="I29" s="31">
        <v>420703</v>
      </c>
      <c r="J29" s="31">
        <v>404194</v>
      </c>
      <c r="K29" s="31">
        <v>385348</v>
      </c>
      <c r="L29" s="31">
        <v>403075</v>
      </c>
      <c r="M29" s="31">
        <v>419625</v>
      </c>
      <c r="N29" s="31">
        <v>419437</v>
      </c>
      <c r="O29" s="31">
        <v>426182</v>
      </c>
      <c r="P29" s="31">
        <v>424239</v>
      </c>
      <c r="Q29" s="31">
        <v>416129.918</v>
      </c>
      <c r="R29" s="31">
        <v>410689.29699999996</v>
      </c>
      <c r="S29" s="31">
        <v>415963</v>
      </c>
      <c r="T29" s="31">
        <v>402338</v>
      </c>
      <c r="U29" s="31">
        <v>389626</v>
      </c>
      <c r="V29" s="31">
        <v>379684</v>
      </c>
      <c r="W29" s="31">
        <v>409465</v>
      </c>
      <c r="X29" s="31">
        <v>412101</v>
      </c>
      <c r="Y29" s="31">
        <v>387018</v>
      </c>
      <c r="Z29" s="31">
        <v>378025</v>
      </c>
      <c r="AA29" s="31">
        <v>375377</v>
      </c>
      <c r="AB29" s="31">
        <v>350460</v>
      </c>
      <c r="AC29" s="31">
        <v>356737.83400000003</v>
      </c>
      <c r="AD29" s="31">
        <v>345093.1290000001</v>
      </c>
      <c r="AE29" s="31">
        <v>284198.691</v>
      </c>
    </row>
    <row r="30" spans="1:31" ht="12">
      <c r="A30" s="33" t="s">
        <v>11</v>
      </c>
      <c r="B30" s="31">
        <v>26911</v>
      </c>
      <c r="C30" s="31">
        <v>21416</v>
      </c>
      <c r="D30" s="31">
        <v>22513</v>
      </c>
      <c r="E30" s="31">
        <v>20516</v>
      </c>
      <c r="F30" s="31">
        <v>22468</v>
      </c>
      <c r="G30" s="31">
        <v>24798</v>
      </c>
      <c r="H30" s="31">
        <v>24202</v>
      </c>
      <c r="I30" s="31">
        <v>27201</v>
      </c>
      <c r="J30" s="31">
        <v>26052</v>
      </c>
      <c r="K30" s="31">
        <v>21535</v>
      </c>
      <c r="L30" s="31">
        <v>23141</v>
      </c>
      <c r="M30" s="31">
        <v>24723</v>
      </c>
      <c r="N30" s="31">
        <v>22032</v>
      </c>
      <c r="O30" s="31">
        <v>24335</v>
      </c>
      <c r="P30" s="31">
        <v>23745</v>
      </c>
      <c r="Q30" s="31">
        <v>22029</v>
      </c>
      <c r="R30" s="31">
        <v>22442</v>
      </c>
      <c r="S30" s="31">
        <v>25304</v>
      </c>
      <c r="T30" s="31">
        <v>25050</v>
      </c>
      <c r="U30" s="31">
        <v>24414</v>
      </c>
      <c r="V30" s="31">
        <v>26962</v>
      </c>
      <c r="W30" s="31">
        <v>35234</v>
      </c>
      <c r="X30" s="31">
        <v>30878</v>
      </c>
      <c r="Y30" s="31">
        <v>25914</v>
      </c>
      <c r="Z30" s="31">
        <v>28428</v>
      </c>
      <c r="AA30" s="31">
        <v>33408</v>
      </c>
      <c r="AB30" s="31">
        <v>28536</v>
      </c>
      <c r="AC30" s="31">
        <v>31244.924</v>
      </c>
      <c r="AD30" s="31">
        <v>27512.144</v>
      </c>
      <c r="AE30" s="31">
        <v>25437.45</v>
      </c>
    </row>
    <row r="31" spans="1:31" ht="12">
      <c r="A31" s="33" t="s">
        <v>12</v>
      </c>
      <c r="B31" s="31">
        <v>43710</v>
      </c>
      <c r="C31" s="31">
        <v>42443</v>
      </c>
      <c r="D31" s="31">
        <v>40889</v>
      </c>
      <c r="E31" s="31">
        <v>40922</v>
      </c>
      <c r="F31" s="31">
        <v>39355</v>
      </c>
      <c r="G31" s="31">
        <v>40769</v>
      </c>
      <c r="H31" s="31">
        <v>42236</v>
      </c>
      <c r="I31" s="31">
        <v>43855</v>
      </c>
      <c r="J31" s="31">
        <v>42308</v>
      </c>
      <c r="K31" s="31">
        <v>35963</v>
      </c>
      <c r="L31" s="31">
        <v>41150</v>
      </c>
      <c r="M31" s="31">
        <v>41917</v>
      </c>
      <c r="N31" s="31">
        <v>40682</v>
      </c>
      <c r="O31" s="31">
        <v>40402</v>
      </c>
      <c r="P31" s="31">
        <v>39874</v>
      </c>
      <c r="Q31" s="31">
        <v>40950</v>
      </c>
      <c r="R31" s="31">
        <v>40377</v>
      </c>
      <c r="S31" s="31">
        <v>42615</v>
      </c>
      <c r="T31" s="31">
        <v>40208</v>
      </c>
      <c r="U31" s="31">
        <v>37557</v>
      </c>
      <c r="V31" s="31">
        <v>38479</v>
      </c>
      <c r="W31" s="31">
        <v>39079</v>
      </c>
      <c r="X31" s="31">
        <v>37392</v>
      </c>
      <c r="Y31" s="31">
        <v>34637</v>
      </c>
      <c r="Z31" s="31">
        <v>33680</v>
      </c>
      <c r="AA31" s="31">
        <v>33359</v>
      </c>
      <c r="AB31" s="31">
        <v>33465</v>
      </c>
      <c r="AC31" s="31">
        <v>33540.74</v>
      </c>
      <c r="AD31" s="31">
        <v>33785.838</v>
      </c>
      <c r="AE31" s="31">
        <v>31634.838000000003</v>
      </c>
    </row>
    <row r="32" spans="1:31" ht="12">
      <c r="A32" s="33" t="s">
        <v>72</v>
      </c>
      <c r="B32" s="31">
        <v>227902</v>
      </c>
      <c r="C32" s="31">
        <v>204903</v>
      </c>
      <c r="D32" s="31">
        <v>193707</v>
      </c>
      <c r="E32" s="31">
        <v>183545</v>
      </c>
      <c r="F32" s="31">
        <v>178395</v>
      </c>
      <c r="G32" s="31">
        <v>170296</v>
      </c>
      <c r="H32" s="31">
        <v>170291</v>
      </c>
      <c r="I32" s="31">
        <v>164967</v>
      </c>
      <c r="J32" s="31">
        <v>153644</v>
      </c>
      <c r="K32" s="31">
        <v>149692</v>
      </c>
      <c r="L32" s="31">
        <v>157390</v>
      </c>
      <c r="M32" s="31">
        <v>165238</v>
      </c>
      <c r="N32" s="31">
        <v>170848</v>
      </c>
      <c r="O32" s="31">
        <v>167744</v>
      </c>
      <c r="P32" s="31">
        <v>171140</v>
      </c>
      <c r="Q32" s="31">
        <v>165979</v>
      </c>
      <c r="R32" s="31">
        <v>163427</v>
      </c>
      <c r="S32" s="31">
        <v>167817</v>
      </c>
      <c r="T32" s="31">
        <v>162006</v>
      </c>
      <c r="U32" s="31">
        <v>158520</v>
      </c>
      <c r="V32" s="31">
        <v>155009</v>
      </c>
      <c r="W32" s="31">
        <v>160212</v>
      </c>
      <c r="X32" s="31">
        <v>169616</v>
      </c>
      <c r="Y32" s="31">
        <v>166529</v>
      </c>
      <c r="Z32" s="31">
        <v>161921</v>
      </c>
      <c r="AA32" s="31">
        <v>161770</v>
      </c>
      <c r="AB32" s="31">
        <v>156875</v>
      </c>
      <c r="AC32" s="31">
        <v>155109</v>
      </c>
      <c r="AD32" s="31">
        <v>150642</v>
      </c>
      <c r="AE32" s="31">
        <v>117429</v>
      </c>
    </row>
    <row r="33" spans="1:31" ht="12">
      <c r="A33" s="33" t="s">
        <v>13</v>
      </c>
      <c r="B33" s="31">
        <v>50531</v>
      </c>
      <c r="C33" s="31">
        <v>50265</v>
      </c>
      <c r="D33" s="31">
        <v>53790</v>
      </c>
      <c r="E33" s="31">
        <v>54323</v>
      </c>
      <c r="F33" s="31">
        <v>57249</v>
      </c>
      <c r="G33" s="31">
        <v>56240</v>
      </c>
      <c r="H33" s="31">
        <v>57354</v>
      </c>
      <c r="I33" s="31">
        <v>57929</v>
      </c>
      <c r="J33" s="31">
        <v>60027</v>
      </c>
      <c r="K33" s="31">
        <v>60513</v>
      </c>
      <c r="L33" s="31">
        <v>63864</v>
      </c>
      <c r="M33" s="31">
        <v>66740</v>
      </c>
      <c r="N33" s="31">
        <v>68217</v>
      </c>
      <c r="O33" s="31">
        <v>69455</v>
      </c>
      <c r="P33" s="31">
        <v>70233</v>
      </c>
      <c r="Q33" s="31">
        <v>69429</v>
      </c>
      <c r="R33" s="31">
        <v>63956</v>
      </c>
      <c r="S33" s="31">
        <v>65868</v>
      </c>
      <c r="T33" s="31">
        <v>64227</v>
      </c>
      <c r="U33" s="31">
        <v>65165</v>
      </c>
      <c r="V33" s="31">
        <v>57656</v>
      </c>
      <c r="W33" s="31">
        <v>59868</v>
      </c>
      <c r="X33" s="31">
        <v>61907</v>
      </c>
      <c r="Y33" s="31">
        <v>54292</v>
      </c>
      <c r="Z33" s="31">
        <v>51631</v>
      </c>
      <c r="AA33" s="31">
        <v>44023</v>
      </c>
      <c r="AB33" s="31">
        <v>34179</v>
      </c>
      <c r="AC33" s="31">
        <v>38006.1</v>
      </c>
      <c r="AD33" s="31">
        <v>37797.82</v>
      </c>
      <c r="AE33" s="31">
        <v>26584.05</v>
      </c>
    </row>
    <row r="34" spans="1:31" ht="12">
      <c r="A34" s="33" t="s">
        <v>14</v>
      </c>
      <c r="B34" s="31">
        <v>14534</v>
      </c>
      <c r="C34" s="31">
        <v>13545</v>
      </c>
      <c r="D34" s="31">
        <v>14386</v>
      </c>
      <c r="E34" s="31">
        <v>13914</v>
      </c>
      <c r="F34" s="31">
        <v>13188</v>
      </c>
      <c r="G34" s="31">
        <v>13828</v>
      </c>
      <c r="H34" s="31">
        <v>14362</v>
      </c>
      <c r="I34" s="31">
        <v>14224</v>
      </c>
      <c r="J34" s="31">
        <v>14300</v>
      </c>
      <c r="K34" s="31">
        <v>14455</v>
      </c>
      <c r="L34" s="31">
        <v>12973</v>
      </c>
      <c r="M34" s="31">
        <v>13335</v>
      </c>
      <c r="N34" s="31">
        <v>12703</v>
      </c>
      <c r="O34" s="31">
        <v>12989</v>
      </c>
      <c r="P34" s="31">
        <v>11646</v>
      </c>
      <c r="Q34" s="31">
        <v>9369</v>
      </c>
      <c r="R34" s="31">
        <v>9328</v>
      </c>
      <c r="S34" s="31">
        <v>9385</v>
      </c>
      <c r="T34" s="31">
        <v>9081</v>
      </c>
      <c r="U34" s="31">
        <v>8757</v>
      </c>
      <c r="V34" s="31">
        <v>8742</v>
      </c>
      <c r="W34" s="31">
        <v>9392</v>
      </c>
      <c r="X34" s="31">
        <v>9184</v>
      </c>
      <c r="Y34" s="31">
        <v>9284</v>
      </c>
      <c r="Z34" s="31">
        <v>8869</v>
      </c>
      <c r="AA34" s="31">
        <v>8821</v>
      </c>
      <c r="AB34" s="31">
        <v>8768</v>
      </c>
      <c r="AC34" s="31">
        <v>7704</v>
      </c>
      <c r="AD34" s="31">
        <v>7874</v>
      </c>
      <c r="AE34" s="31">
        <v>6667</v>
      </c>
    </row>
    <row r="35" spans="1:31" ht="12">
      <c r="A35" s="33" t="s">
        <v>15</v>
      </c>
      <c r="B35" s="31">
        <v>66915</v>
      </c>
      <c r="C35" s="31">
        <v>67452</v>
      </c>
      <c r="D35" s="31">
        <v>65113</v>
      </c>
      <c r="E35" s="31">
        <v>66388</v>
      </c>
      <c r="F35" s="31">
        <v>65211</v>
      </c>
      <c r="G35" s="31">
        <v>62281</v>
      </c>
      <c r="H35" s="31">
        <v>62887</v>
      </c>
      <c r="I35" s="31">
        <v>62383</v>
      </c>
      <c r="J35" s="31">
        <v>62147</v>
      </c>
      <c r="K35" s="31">
        <v>60350</v>
      </c>
      <c r="L35" s="31">
        <v>59105</v>
      </c>
      <c r="M35" s="31">
        <v>59168</v>
      </c>
      <c r="N35" s="31">
        <v>57701</v>
      </c>
      <c r="O35" s="31">
        <v>60409</v>
      </c>
      <c r="P35" s="31">
        <v>60375</v>
      </c>
      <c r="Q35" s="31">
        <v>61075</v>
      </c>
      <c r="R35" s="31">
        <v>60231</v>
      </c>
      <c r="S35" s="31">
        <v>56896</v>
      </c>
      <c r="T35" s="31">
        <v>58645</v>
      </c>
      <c r="U35" s="31">
        <v>56059</v>
      </c>
      <c r="V35" s="31">
        <v>55733</v>
      </c>
      <c r="W35" s="31">
        <v>61800</v>
      </c>
      <c r="X35" s="31">
        <v>63333</v>
      </c>
      <c r="Y35" s="31">
        <v>65069</v>
      </c>
      <c r="Z35" s="31">
        <v>63206</v>
      </c>
      <c r="AA35" s="31">
        <v>62411</v>
      </c>
      <c r="AB35" s="31">
        <v>59846</v>
      </c>
      <c r="AC35" s="31">
        <v>60526.317</v>
      </c>
      <c r="AD35" s="31">
        <v>58081.066</v>
      </c>
      <c r="AE35" s="31">
        <v>50071.471</v>
      </c>
    </row>
    <row r="36" spans="1:31" ht="12">
      <c r="A36" s="33" t="s">
        <v>16</v>
      </c>
      <c r="B36" s="31">
        <v>33856</v>
      </c>
      <c r="C36" s="31">
        <v>28598</v>
      </c>
      <c r="D36" s="31">
        <v>32968</v>
      </c>
      <c r="E36" s="31">
        <v>38649</v>
      </c>
      <c r="F36" s="31">
        <v>37994</v>
      </c>
      <c r="G36" s="31">
        <v>38767</v>
      </c>
      <c r="H36" s="31">
        <v>38674</v>
      </c>
      <c r="I36" s="31">
        <v>30468</v>
      </c>
      <c r="J36" s="31">
        <v>24944</v>
      </c>
      <c r="K36" s="31">
        <v>23767</v>
      </c>
      <c r="L36" s="31">
        <v>28050</v>
      </c>
      <c r="M36" s="31">
        <v>29715</v>
      </c>
      <c r="N36" s="31">
        <v>29304</v>
      </c>
      <c r="O36" s="31">
        <v>33257</v>
      </c>
      <c r="P36" s="31">
        <v>30472</v>
      </c>
      <c r="Q36" s="31">
        <v>31130</v>
      </c>
      <c r="R36" s="31">
        <v>36010</v>
      </c>
      <c r="S36" s="31">
        <v>34567</v>
      </c>
      <c r="T36" s="31">
        <v>35664</v>
      </c>
      <c r="U36" s="31">
        <v>31839</v>
      </c>
      <c r="V36" s="31">
        <v>29830</v>
      </c>
      <c r="W36" s="31">
        <v>36355</v>
      </c>
      <c r="X36" s="31">
        <v>32543</v>
      </c>
      <c r="Y36" s="31">
        <v>24672</v>
      </c>
      <c r="Z36" s="31">
        <v>24805</v>
      </c>
      <c r="AA36" s="31">
        <v>25937</v>
      </c>
      <c r="AB36" s="31">
        <v>23147</v>
      </c>
      <c r="AC36" s="31">
        <v>25067.451</v>
      </c>
      <c r="AD36" s="31">
        <v>24183.385</v>
      </c>
      <c r="AE36" s="31">
        <v>21420.893999999997</v>
      </c>
    </row>
    <row r="37" spans="1:31" ht="12">
      <c r="A37" s="33" t="s">
        <v>17</v>
      </c>
      <c r="B37" s="31">
        <v>5072</v>
      </c>
      <c r="C37" s="31">
        <v>4492</v>
      </c>
      <c r="D37" s="31">
        <v>5116</v>
      </c>
      <c r="E37" s="31">
        <v>4862</v>
      </c>
      <c r="F37" s="31">
        <v>4665</v>
      </c>
      <c r="G37" s="31">
        <v>4661</v>
      </c>
      <c r="H37" s="31">
        <v>4344</v>
      </c>
      <c r="I37" s="31">
        <v>4929</v>
      </c>
      <c r="J37" s="31">
        <v>4968</v>
      </c>
      <c r="K37" s="31">
        <v>4446</v>
      </c>
      <c r="L37" s="31">
        <v>4468</v>
      </c>
      <c r="M37" s="31">
        <v>4706</v>
      </c>
      <c r="N37" s="31">
        <v>5003</v>
      </c>
      <c r="O37" s="31">
        <v>4729</v>
      </c>
      <c r="P37" s="31">
        <v>4779</v>
      </c>
      <c r="Q37" s="31">
        <v>4580</v>
      </c>
      <c r="R37" s="31">
        <v>4664</v>
      </c>
      <c r="S37" s="31">
        <v>4671</v>
      </c>
      <c r="T37" s="31">
        <v>4601</v>
      </c>
      <c r="U37" s="31">
        <v>4450</v>
      </c>
      <c r="V37" s="31">
        <v>4402</v>
      </c>
      <c r="W37" s="31">
        <v>4527</v>
      </c>
      <c r="X37" s="31">
        <v>4485</v>
      </c>
      <c r="Y37" s="31">
        <v>4001</v>
      </c>
      <c r="Z37" s="31">
        <v>3157</v>
      </c>
      <c r="AA37" s="31">
        <v>3190</v>
      </c>
      <c r="AB37" s="31">
        <v>3368</v>
      </c>
      <c r="AC37" s="31">
        <v>3338.902</v>
      </c>
      <c r="AD37" s="31">
        <v>3258.576</v>
      </c>
      <c r="AE37" s="31">
        <v>3123.188</v>
      </c>
    </row>
    <row r="38" spans="1:31" ht="12">
      <c r="A38" s="33" t="s">
        <v>18</v>
      </c>
      <c r="B38" s="31">
        <v>3740</v>
      </c>
      <c r="C38" s="31">
        <v>3816</v>
      </c>
      <c r="D38" s="31">
        <v>3626</v>
      </c>
      <c r="E38" s="31">
        <v>3591</v>
      </c>
      <c r="F38" s="31">
        <v>3487</v>
      </c>
      <c r="G38" s="31">
        <v>3892</v>
      </c>
      <c r="H38" s="31">
        <v>3851</v>
      </c>
      <c r="I38" s="31">
        <v>3874</v>
      </c>
      <c r="J38" s="31">
        <v>3936</v>
      </c>
      <c r="K38" s="31">
        <v>3549</v>
      </c>
      <c r="L38" s="31">
        <v>3028</v>
      </c>
      <c r="M38" s="31">
        <v>3560</v>
      </c>
      <c r="N38" s="31">
        <v>2656</v>
      </c>
      <c r="O38" s="31">
        <v>3396</v>
      </c>
      <c r="P38" s="31">
        <v>2753</v>
      </c>
      <c r="Q38" s="31">
        <v>2858</v>
      </c>
      <c r="R38" s="31">
        <v>2658</v>
      </c>
      <c r="S38" s="31">
        <v>2523</v>
      </c>
      <c r="T38" s="31">
        <v>2854</v>
      </c>
      <c r="U38" s="31">
        <v>2864</v>
      </c>
      <c r="V38" s="31">
        <v>2861</v>
      </c>
      <c r="W38" s="31">
        <v>2988</v>
      </c>
      <c r="X38" s="31">
        <v>2756</v>
      </c>
      <c r="Y38" s="31">
        <v>2612</v>
      </c>
      <c r="Z38" s="31">
        <v>2319</v>
      </c>
      <c r="AA38" s="31">
        <v>2450</v>
      </c>
      <c r="AB38" s="31">
        <v>2267</v>
      </c>
      <c r="AC38" s="31">
        <v>2192</v>
      </c>
      <c r="AD38" s="31">
        <v>1952</v>
      </c>
      <c r="AE38" s="31">
        <v>1825</v>
      </c>
    </row>
    <row r="39" spans="1:30" ht="12">
      <c r="A39" s="27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:2" ht="14.25" hidden="1" outlineLevel="1">
      <c r="A40" s="27" t="s">
        <v>4</v>
      </c>
      <c r="B40" s="27" t="s">
        <v>76</v>
      </c>
    </row>
    <row r="41" spans="1:2" ht="14.25" hidden="1" outlineLevel="1">
      <c r="A41" s="27" t="s">
        <v>6</v>
      </c>
      <c r="B41" s="27" t="s">
        <v>19</v>
      </c>
    </row>
    <row r="42" spans="1:2" ht="14.25" hidden="1" outlineLevel="1">
      <c r="A42" s="27" t="s">
        <v>8</v>
      </c>
      <c r="B42" s="27" t="s">
        <v>41</v>
      </c>
    </row>
    <row r="43" ht="14.25" hidden="1" outlineLevel="1"/>
    <row r="44" spans="1:31" ht="14.25" hidden="1" outlineLevel="1">
      <c r="A44" s="28" t="s">
        <v>10</v>
      </c>
      <c r="B44" s="28" t="s">
        <v>42</v>
      </c>
      <c r="C44" s="28" t="s">
        <v>43</v>
      </c>
      <c r="D44" s="28" t="s">
        <v>44</v>
      </c>
      <c r="E44" s="28" t="s">
        <v>45</v>
      </c>
      <c r="F44" s="28" t="s">
        <v>46</v>
      </c>
      <c r="G44" s="28" t="s">
        <v>47</v>
      </c>
      <c r="H44" s="28" t="s">
        <v>48</v>
      </c>
      <c r="I44" s="28" t="s">
        <v>49</v>
      </c>
      <c r="J44" s="28" t="s">
        <v>50</v>
      </c>
      <c r="K44" s="28" t="s">
        <v>51</v>
      </c>
      <c r="L44" s="28" t="s">
        <v>52</v>
      </c>
      <c r="M44" s="28" t="s">
        <v>53</v>
      </c>
      <c r="N44" s="28" t="s">
        <v>54</v>
      </c>
      <c r="O44" s="28" t="s">
        <v>55</v>
      </c>
      <c r="P44" s="28" t="s">
        <v>56</v>
      </c>
      <c r="Q44" s="28" t="s">
        <v>57</v>
      </c>
      <c r="R44" s="28" t="s">
        <v>58</v>
      </c>
      <c r="S44" s="28" t="s">
        <v>59</v>
      </c>
      <c r="T44" s="28" t="s">
        <v>60</v>
      </c>
      <c r="U44" s="28" t="s">
        <v>61</v>
      </c>
      <c r="V44" s="28" t="s">
        <v>62</v>
      </c>
      <c r="W44" s="28" t="s">
        <v>63</v>
      </c>
      <c r="X44" s="28" t="s">
        <v>64</v>
      </c>
      <c r="Y44" s="28" t="s">
        <v>65</v>
      </c>
      <c r="Z44" s="28" t="s">
        <v>66</v>
      </c>
      <c r="AA44" s="28" t="s">
        <v>67</v>
      </c>
      <c r="AB44" s="28" t="s">
        <v>68</v>
      </c>
      <c r="AC44" s="28" t="s">
        <v>38</v>
      </c>
      <c r="AD44" s="28" t="s">
        <v>69</v>
      </c>
      <c r="AE44" s="28" t="s">
        <v>244</v>
      </c>
    </row>
    <row r="45" spans="1:31" ht="14.25" hidden="1" outlineLevel="1">
      <c r="A45" s="28" t="s">
        <v>70</v>
      </c>
      <c r="B45" s="31">
        <v>323068</v>
      </c>
      <c r="C45" s="31">
        <v>304972</v>
      </c>
      <c r="D45" s="31">
        <v>301666</v>
      </c>
      <c r="E45" s="31">
        <v>299931</v>
      </c>
      <c r="F45" s="31">
        <v>300678</v>
      </c>
      <c r="G45" s="31">
        <v>295402</v>
      </c>
      <c r="H45" s="31">
        <v>299600</v>
      </c>
      <c r="I45" s="31">
        <v>289011</v>
      </c>
      <c r="J45" s="31">
        <v>283583</v>
      </c>
      <c r="K45" s="31">
        <v>271117</v>
      </c>
      <c r="L45" s="31">
        <v>290178</v>
      </c>
      <c r="M45" s="31">
        <v>312967</v>
      </c>
      <c r="N45" s="31">
        <v>317130</v>
      </c>
      <c r="O45" s="31">
        <v>311482</v>
      </c>
      <c r="P45" s="31">
        <v>316488</v>
      </c>
      <c r="Q45" s="31">
        <v>303528.967</v>
      </c>
      <c r="R45" s="31">
        <v>300031.274</v>
      </c>
      <c r="S45" s="31">
        <v>311083</v>
      </c>
      <c r="T45" s="31">
        <v>291514</v>
      </c>
      <c r="U45" s="31">
        <v>281472</v>
      </c>
      <c r="V45" s="31">
        <v>269424.544</v>
      </c>
      <c r="W45" s="31">
        <v>293402.806</v>
      </c>
      <c r="X45" s="31">
        <v>299469.525</v>
      </c>
      <c r="Y45" s="31">
        <v>275810.401</v>
      </c>
      <c r="Z45" s="31">
        <v>268799.852</v>
      </c>
      <c r="AA45" s="31">
        <v>268271.918</v>
      </c>
      <c r="AB45" s="31">
        <v>247760.737</v>
      </c>
      <c r="AC45" s="31">
        <v>255746.226</v>
      </c>
      <c r="AD45" s="31">
        <v>252000.988</v>
      </c>
      <c r="AE45" s="31">
        <v>201082.804</v>
      </c>
    </row>
    <row r="46" spans="1:31" ht="14.25" hidden="1" outlineLevel="1">
      <c r="A46" s="28" t="s">
        <v>11</v>
      </c>
      <c r="B46" s="31">
        <v>26168</v>
      </c>
      <c r="C46" s="31">
        <v>17466</v>
      </c>
      <c r="D46" s="31">
        <v>18723</v>
      </c>
      <c r="E46" s="31">
        <v>16481</v>
      </c>
      <c r="F46" s="31">
        <v>18801</v>
      </c>
      <c r="G46" s="31">
        <v>21134</v>
      </c>
      <c r="H46" s="31">
        <v>20857</v>
      </c>
      <c r="I46" s="31">
        <v>23241</v>
      </c>
      <c r="J46" s="31">
        <v>22272</v>
      </c>
      <c r="K46" s="31">
        <v>19337</v>
      </c>
      <c r="L46" s="31">
        <v>20601</v>
      </c>
      <c r="M46" s="31">
        <v>21763</v>
      </c>
      <c r="N46" s="31">
        <v>19719</v>
      </c>
      <c r="O46" s="31">
        <v>22005</v>
      </c>
      <c r="P46" s="31">
        <v>21421</v>
      </c>
      <c r="Q46" s="31">
        <v>19542</v>
      </c>
      <c r="R46" s="31">
        <v>20184</v>
      </c>
      <c r="S46" s="31">
        <v>23144</v>
      </c>
      <c r="T46" s="31">
        <v>23186</v>
      </c>
      <c r="U46" s="31">
        <v>22640</v>
      </c>
      <c r="V46" s="31">
        <v>25373</v>
      </c>
      <c r="W46" s="31">
        <v>33873</v>
      </c>
      <c r="X46" s="31">
        <v>29387</v>
      </c>
      <c r="Y46" s="31">
        <v>24514</v>
      </c>
      <c r="Z46" s="31">
        <v>27062</v>
      </c>
      <c r="AA46" s="31">
        <v>32282</v>
      </c>
      <c r="AB46" s="31">
        <v>27867</v>
      </c>
      <c r="AC46" s="31">
        <v>30364.187</v>
      </c>
      <c r="AD46" s="31">
        <v>27116.978</v>
      </c>
      <c r="AE46" s="31">
        <v>24257.274</v>
      </c>
    </row>
    <row r="47" spans="1:31" ht="14.25" hidden="1" outlineLevel="1">
      <c r="A47" s="28" t="s">
        <v>12</v>
      </c>
      <c r="B47" s="31">
        <v>29170</v>
      </c>
      <c r="C47" s="31">
        <v>28271</v>
      </c>
      <c r="D47" s="31">
        <v>26750</v>
      </c>
      <c r="E47" s="31">
        <v>26781</v>
      </c>
      <c r="F47" s="31">
        <v>25803</v>
      </c>
      <c r="G47" s="31">
        <v>25357</v>
      </c>
      <c r="H47" s="31">
        <v>27010</v>
      </c>
      <c r="I47" s="31">
        <v>28834</v>
      </c>
      <c r="J47" s="31">
        <v>29719</v>
      </c>
      <c r="K47" s="31">
        <v>23834</v>
      </c>
      <c r="L47" s="31">
        <v>28617</v>
      </c>
      <c r="M47" s="31">
        <v>28285</v>
      </c>
      <c r="N47" s="31">
        <v>27394</v>
      </c>
      <c r="O47" s="31">
        <v>26956</v>
      </c>
      <c r="P47" s="31">
        <v>26134</v>
      </c>
      <c r="Q47" s="31">
        <v>26038</v>
      </c>
      <c r="R47" s="31">
        <v>26520</v>
      </c>
      <c r="S47" s="31">
        <v>29853</v>
      </c>
      <c r="T47" s="31">
        <v>25897</v>
      </c>
      <c r="U47" s="31">
        <v>25405</v>
      </c>
      <c r="V47" s="31">
        <v>26410.544</v>
      </c>
      <c r="W47" s="31">
        <v>27554.806</v>
      </c>
      <c r="X47" s="31">
        <v>26384.525</v>
      </c>
      <c r="Y47" s="31">
        <v>24568.401</v>
      </c>
      <c r="Z47" s="31">
        <v>24918.852</v>
      </c>
      <c r="AA47" s="31">
        <v>25148.918</v>
      </c>
      <c r="AB47" s="31">
        <v>24920.737</v>
      </c>
      <c r="AC47" s="31">
        <v>25547.509</v>
      </c>
      <c r="AD47" s="31">
        <v>25878.388</v>
      </c>
      <c r="AE47" s="31">
        <v>23879.801</v>
      </c>
    </row>
    <row r="48" spans="1:31" ht="14.25" hidden="1" outlineLevel="1">
      <c r="A48" s="28" t="s">
        <v>40</v>
      </c>
      <c r="B48" s="31">
        <v>184335</v>
      </c>
      <c r="C48" s="31">
        <v>166842</v>
      </c>
      <c r="D48" s="31">
        <v>166402</v>
      </c>
      <c r="E48" s="31">
        <v>160393</v>
      </c>
      <c r="F48" s="31">
        <v>159188</v>
      </c>
      <c r="G48" s="31">
        <v>153508</v>
      </c>
      <c r="H48" s="31">
        <v>154656</v>
      </c>
      <c r="I48" s="31">
        <v>149837</v>
      </c>
      <c r="J48" s="31">
        <v>141208</v>
      </c>
      <c r="K48" s="31">
        <v>137536</v>
      </c>
      <c r="L48" s="31">
        <v>145990</v>
      </c>
      <c r="M48" s="31">
        <v>160136</v>
      </c>
      <c r="N48" s="31">
        <v>166169</v>
      </c>
      <c r="O48" s="31">
        <v>159688</v>
      </c>
      <c r="P48" s="31">
        <v>160046</v>
      </c>
      <c r="Q48" s="31">
        <v>156813</v>
      </c>
      <c r="R48" s="31">
        <v>154656</v>
      </c>
      <c r="S48" s="31">
        <v>159165</v>
      </c>
      <c r="T48" s="31">
        <v>153151</v>
      </c>
      <c r="U48" s="31">
        <v>148941</v>
      </c>
      <c r="V48" s="31">
        <v>144920</v>
      </c>
      <c r="W48" s="31">
        <v>150528</v>
      </c>
      <c r="X48" s="31">
        <v>159394</v>
      </c>
      <c r="Y48" s="31">
        <v>156446</v>
      </c>
      <c r="Z48" s="31">
        <v>153017</v>
      </c>
      <c r="AA48" s="31">
        <v>152535</v>
      </c>
      <c r="AB48" s="31">
        <v>148237</v>
      </c>
      <c r="AC48" s="31">
        <v>147190</v>
      </c>
      <c r="AD48" s="31">
        <v>143388</v>
      </c>
      <c r="AE48" s="31">
        <v>110779</v>
      </c>
    </row>
    <row r="49" spans="1:31" ht="14.25" hidden="1" outlineLevel="1">
      <c r="A49" s="28" t="s">
        <v>13</v>
      </c>
      <c r="B49" s="31">
        <v>50531</v>
      </c>
      <c r="C49" s="31">
        <v>50265</v>
      </c>
      <c r="D49" s="31">
        <v>53790</v>
      </c>
      <c r="E49" s="31">
        <v>54323</v>
      </c>
      <c r="F49" s="31">
        <v>57249</v>
      </c>
      <c r="G49" s="31">
        <v>56240</v>
      </c>
      <c r="H49" s="31">
        <v>57354</v>
      </c>
      <c r="I49" s="31">
        <v>53129</v>
      </c>
      <c r="J49" s="31">
        <v>55207</v>
      </c>
      <c r="K49" s="31">
        <v>55429</v>
      </c>
      <c r="L49" s="31">
        <v>59811</v>
      </c>
      <c r="M49" s="31">
        <v>62541</v>
      </c>
      <c r="N49" s="31">
        <v>64019</v>
      </c>
      <c r="O49" s="31">
        <v>59270</v>
      </c>
      <c r="P49" s="31">
        <v>60602</v>
      </c>
      <c r="Q49" s="31">
        <v>55953</v>
      </c>
      <c r="R49" s="31">
        <v>48862</v>
      </c>
      <c r="S49" s="31">
        <v>52715</v>
      </c>
      <c r="T49" s="31">
        <v>48170</v>
      </c>
      <c r="U49" s="31">
        <v>51439</v>
      </c>
      <c r="V49" s="31">
        <v>41619</v>
      </c>
      <c r="W49" s="31">
        <v>42770</v>
      </c>
      <c r="X49" s="31">
        <v>43337</v>
      </c>
      <c r="Y49" s="31">
        <v>35629</v>
      </c>
      <c r="Z49" s="31">
        <v>29445</v>
      </c>
      <c r="AA49" s="31">
        <v>28281</v>
      </c>
      <c r="AB49" s="31">
        <v>18836</v>
      </c>
      <c r="AC49" s="31">
        <v>22542.43</v>
      </c>
      <c r="AD49" s="31">
        <v>22739.5</v>
      </c>
      <c r="AE49" s="31">
        <v>12881.929</v>
      </c>
    </row>
    <row r="50" spans="1:31" ht="14.25" hidden="1" outlineLevel="1">
      <c r="A50" s="28" t="s">
        <v>14</v>
      </c>
      <c r="B50" s="31">
        <v>10821</v>
      </c>
      <c r="C50" s="31">
        <v>9922</v>
      </c>
      <c r="D50" s="31">
        <v>11423</v>
      </c>
      <c r="E50" s="31">
        <v>11145</v>
      </c>
      <c r="F50" s="31">
        <v>10759</v>
      </c>
      <c r="G50" s="31">
        <v>11109</v>
      </c>
      <c r="H50" s="31">
        <v>11570</v>
      </c>
      <c r="I50" s="31">
        <v>12156</v>
      </c>
      <c r="J50" s="31">
        <v>12314</v>
      </c>
      <c r="K50" s="31">
        <v>12562</v>
      </c>
      <c r="L50" s="31">
        <v>10429</v>
      </c>
      <c r="M50" s="31">
        <v>11532</v>
      </c>
      <c r="N50" s="31">
        <v>11300</v>
      </c>
      <c r="O50" s="31">
        <v>11639</v>
      </c>
      <c r="P50" s="31">
        <v>10663</v>
      </c>
      <c r="Q50" s="31">
        <v>9153</v>
      </c>
      <c r="R50" s="31">
        <v>9145</v>
      </c>
      <c r="S50" s="31">
        <v>9213</v>
      </c>
      <c r="T50" s="31">
        <v>8894</v>
      </c>
      <c r="U50" s="31">
        <v>8579</v>
      </c>
      <c r="V50" s="31">
        <v>8650</v>
      </c>
      <c r="W50" s="31">
        <v>9315</v>
      </c>
      <c r="X50" s="31">
        <v>9087</v>
      </c>
      <c r="Y50" s="31">
        <v>9185</v>
      </c>
      <c r="Z50" s="31">
        <v>8792</v>
      </c>
      <c r="AA50" s="31">
        <v>8713</v>
      </c>
      <c r="AB50" s="31">
        <v>8701</v>
      </c>
      <c r="AC50" s="31">
        <v>7610</v>
      </c>
      <c r="AD50" s="31">
        <v>7781</v>
      </c>
      <c r="AE50" s="31">
        <v>6566</v>
      </c>
    </row>
    <row r="51" spans="1:31" ht="14.25" hidden="1" outlineLevel="1">
      <c r="A51" s="28" t="s">
        <v>15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1">
        <v>7664</v>
      </c>
      <c r="Q51" s="31">
        <v>7444</v>
      </c>
      <c r="R51" s="31">
        <v>7893</v>
      </c>
      <c r="S51" s="31">
        <v>7838</v>
      </c>
      <c r="T51" s="31">
        <v>8840</v>
      </c>
      <c r="U51" s="31">
        <v>2180</v>
      </c>
      <c r="V51" s="31">
        <v>2478</v>
      </c>
      <c r="W51" s="31">
        <v>4677</v>
      </c>
      <c r="X51" s="31">
        <v>9801</v>
      </c>
      <c r="Y51" s="31">
        <v>9827</v>
      </c>
      <c r="Z51" s="31">
        <v>9320</v>
      </c>
      <c r="AA51" s="31">
        <v>2608</v>
      </c>
      <c r="AB51" s="31">
        <v>2194</v>
      </c>
      <c r="AC51" s="31">
        <v>2764.241</v>
      </c>
      <c r="AD51" s="31">
        <v>2608.388</v>
      </c>
      <c r="AE51" s="31">
        <v>2605.761</v>
      </c>
    </row>
    <row r="52" spans="1:31" ht="14.25" hidden="1" outlineLevel="1">
      <c r="A52" s="28" t="s">
        <v>16</v>
      </c>
      <c r="B52" s="35">
        <v>0</v>
      </c>
      <c r="C52" s="31">
        <v>11340</v>
      </c>
      <c r="D52" s="31">
        <v>5734</v>
      </c>
      <c r="E52" s="31">
        <v>12334</v>
      </c>
      <c r="F52" s="31">
        <v>13124</v>
      </c>
      <c r="G52" s="31">
        <v>12137</v>
      </c>
      <c r="H52" s="31">
        <v>12785</v>
      </c>
      <c r="I52" s="31">
        <v>8251</v>
      </c>
      <c r="J52" s="31">
        <v>8193</v>
      </c>
      <c r="K52" s="31">
        <v>8806</v>
      </c>
      <c r="L52" s="31">
        <v>12575</v>
      </c>
      <c r="M52" s="31">
        <v>15546</v>
      </c>
      <c r="N52" s="31">
        <v>15842</v>
      </c>
      <c r="O52" s="31">
        <v>20819</v>
      </c>
      <c r="P52" s="31">
        <v>19166</v>
      </c>
      <c r="Q52" s="31">
        <v>18457</v>
      </c>
      <c r="R52" s="31">
        <v>23713</v>
      </c>
      <c r="S52" s="31">
        <v>21599</v>
      </c>
      <c r="T52" s="31">
        <v>22038</v>
      </c>
      <c r="U52" s="31">
        <v>20762</v>
      </c>
      <c r="V52" s="31">
        <v>19531</v>
      </c>
      <c r="W52" s="31">
        <v>24072</v>
      </c>
      <c r="X52" s="31">
        <v>21547</v>
      </c>
      <c r="Y52" s="31">
        <v>15186</v>
      </c>
      <c r="Z52" s="31">
        <v>16146</v>
      </c>
      <c r="AA52" s="31">
        <v>18704</v>
      </c>
      <c r="AB52" s="31">
        <v>17005</v>
      </c>
      <c r="AC52" s="31">
        <v>19727.859</v>
      </c>
      <c r="AD52" s="31">
        <v>19512.44</v>
      </c>
      <c r="AE52" s="31">
        <v>17258.191</v>
      </c>
    </row>
    <row r="53" spans="1:31" ht="14.25" hidden="1" outlineLevel="1">
      <c r="A53" s="28" t="s">
        <v>17</v>
      </c>
      <c r="B53" s="31">
        <v>597</v>
      </c>
      <c r="C53" s="31">
        <v>555</v>
      </c>
      <c r="D53" s="31">
        <v>746</v>
      </c>
      <c r="E53" s="31">
        <v>631</v>
      </c>
      <c r="F53" s="31">
        <v>700</v>
      </c>
      <c r="G53" s="31">
        <v>705</v>
      </c>
      <c r="H53" s="31">
        <v>529</v>
      </c>
      <c r="I53" s="31">
        <v>625</v>
      </c>
      <c r="J53" s="31">
        <v>682</v>
      </c>
      <c r="K53" s="31">
        <v>582</v>
      </c>
      <c r="L53" s="31">
        <v>609</v>
      </c>
      <c r="M53" s="31">
        <v>609</v>
      </c>
      <c r="N53" s="31">
        <v>659</v>
      </c>
      <c r="O53" s="31">
        <v>651</v>
      </c>
      <c r="P53" s="31">
        <v>605</v>
      </c>
      <c r="Q53" s="31">
        <v>566</v>
      </c>
      <c r="R53" s="31">
        <v>672</v>
      </c>
      <c r="S53" s="31">
        <v>598</v>
      </c>
      <c r="T53" s="31">
        <v>563</v>
      </c>
      <c r="U53" s="31">
        <v>627</v>
      </c>
      <c r="V53" s="31">
        <v>443</v>
      </c>
      <c r="W53" s="31">
        <v>613</v>
      </c>
      <c r="X53" s="31">
        <v>532</v>
      </c>
      <c r="Y53" s="31">
        <v>455</v>
      </c>
      <c r="Z53" s="31">
        <v>99</v>
      </c>
      <c r="AA53" s="35">
        <v>0</v>
      </c>
      <c r="AB53" s="35">
        <v>0</v>
      </c>
      <c r="AC53" s="35">
        <v>0</v>
      </c>
      <c r="AD53" s="31">
        <v>2976.294</v>
      </c>
      <c r="AE53" s="31">
        <v>2854.848</v>
      </c>
    </row>
    <row r="54" spans="1:31" ht="14.25" hidden="1" outlineLevel="1">
      <c r="A54" s="28" t="s">
        <v>18</v>
      </c>
      <c r="B54" s="31">
        <v>2036</v>
      </c>
      <c r="C54" s="31">
        <v>2129</v>
      </c>
      <c r="D54" s="31">
        <v>1989</v>
      </c>
      <c r="E54" s="31">
        <v>1931</v>
      </c>
      <c r="F54" s="31">
        <v>1892</v>
      </c>
      <c r="G54" s="31">
        <v>2134</v>
      </c>
      <c r="H54" s="31">
        <v>2125</v>
      </c>
      <c r="I54" s="31">
        <v>2125</v>
      </c>
      <c r="J54" s="31">
        <v>2156</v>
      </c>
      <c r="K54" s="31">
        <v>2003</v>
      </c>
      <c r="L54" s="31">
        <v>1704</v>
      </c>
      <c r="M54" s="31">
        <v>2106</v>
      </c>
      <c r="N54" s="31">
        <v>1813</v>
      </c>
      <c r="O54" s="31">
        <v>1068</v>
      </c>
      <c r="P54" s="31">
        <v>1039</v>
      </c>
      <c r="Q54" s="31">
        <v>912</v>
      </c>
      <c r="R54" s="31">
        <v>836</v>
      </c>
      <c r="S54" s="31">
        <v>652</v>
      </c>
      <c r="T54" s="31">
        <v>775</v>
      </c>
      <c r="U54" s="31">
        <v>899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</row>
    <row r="55" ht="14.25" hidden="1" outlineLevel="1"/>
    <row r="56" spans="1:2" ht="14.25" hidden="1" outlineLevel="1">
      <c r="A56" s="27" t="s">
        <v>4</v>
      </c>
      <c r="B56" s="27" t="s">
        <v>77</v>
      </c>
    </row>
    <row r="57" spans="1:2" ht="14.25" hidden="1" outlineLevel="1">
      <c r="A57" s="27" t="s">
        <v>6</v>
      </c>
      <c r="B57" s="27" t="s">
        <v>19</v>
      </c>
    </row>
    <row r="58" spans="1:2" ht="14.25" hidden="1" outlineLevel="1">
      <c r="A58" s="27" t="s">
        <v>8</v>
      </c>
      <c r="B58" s="27" t="s">
        <v>41</v>
      </c>
    </row>
    <row r="59" ht="14.25" hidden="1" outlineLevel="1"/>
    <row r="60" spans="1:31" ht="14.25" hidden="1" outlineLevel="1">
      <c r="A60" s="28" t="s">
        <v>10</v>
      </c>
      <c r="B60" s="28" t="s">
        <v>42</v>
      </c>
      <c r="C60" s="28" t="s">
        <v>43</v>
      </c>
      <c r="D60" s="28" t="s">
        <v>44</v>
      </c>
      <c r="E60" s="28" t="s">
        <v>45</v>
      </c>
      <c r="F60" s="28" t="s">
        <v>46</v>
      </c>
      <c r="G60" s="28" t="s">
        <v>47</v>
      </c>
      <c r="H60" s="28" t="s">
        <v>48</v>
      </c>
      <c r="I60" s="28" t="s">
        <v>49</v>
      </c>
      <c r="J60" s="28" t="s">
        <v>50</v>
      </c>
      <c r="K60" s="28" t="s">
        <v>51</v>
      </c>
      <c r="L60" s="28" t="s">
        <v>52</v>
      </c>
      <c r="M60" s="28" t="s">
        <v>53</v>
      </c>
      <c r="N60" s="28" t="s">
        <v>54</v>
      </c>
      <c r="O60" s="28" t="s">
        <v>55</v>
      </c>
      <c r="P60" s="28" t="s">
        <v>56</v>
      </c>
      <c r="Q60" s="28" t="s">
        <v>57</v>
      </c>
      <c r="R60" s="28" t="s">
        <v>58</v>
      </c>
      <c r="S60" s="28" t="s">
        <v>59</v>
      </c>
      <c r="T60" s="28" t="s">
        <v>60</v>
      </c>
      <c r="U60" s="28" t="s">
        <v>61</v>
      </c>
      <c r="V60" s="28" t="s">
        <v>62</v>
      </c>
      <c r="W60" s="28" t="s">
        <v>63</v>
      </c>
      <c r="X60" s="28" t="s">
        <v>64</v>
      </c>
      <c r="Y60" s="28" t="s">
        <v>65</v>
      </c>
      <c r="Z60" s="28" t="s">
        <v>66</v>
      </c>
      <c r="AA60" s="28" t="s">
        <v>67</v>
      </c>
      <c r="AB60" s="28" t="s">
        <v>68</v>
      </c>
      <c r="AC60" s="28" t="s">
        <v>38</v>
      </c>
      <c r="AD60" s="28" t="s">
        <v>69</v>
      </c>
      <c r="AE60" s="28" t="s">
        <v>244</v>
      </c>
    </row>
    <row r="61" spans="1:31" ht="14.25" hidden="1" outlineLevel="1">
      <c r="A61" s="28" t="s">
        <v>70</v>
      </c>
      <c r="B61" s="31">
        <v>135160</v>
      </c>
      <c r="C61" s="31">
        <v>120963</v>
      </c>
      <c r="D61" s="31">
        <v>125311</v>
      </c>
      <c r="E61" s="31">
        <v>123098</v>
      </c>
      <c r="F61" s="31">
        <v>117823</v>
      </c>
      <c r="G61" s="31">
        <v>118033</v>
      </c>
      <c r="H61" s="31">
        <v>118753</v>
      </c>
      <c r="I61" s="31">
        <v>120202</v>
      </c>
      <c r="J61" s="31">
        <v>111957</v>
      </c>
      <c r="K61" s="31">
        <v>106660</v>
      </c>
      <c r="L61" s="31">
        <v>105424</v>
      </c>
      <c r="M61" s="31">
        <v>98389</v>
      </c>
      <c r="N61" s="31">
        <v>93782</v>
      </c>
      <c r="O61" s="31">
        <v>105798</v>
      </c>
      <c r="P61" s="31">
        <v>95581</v>
      </c>
      <c r="Q61" s="31">
        <v>103077.717</v>
      </c>
      <c r="R61" s="31">
        <v>101515.271</v>
      </c>
      <c r="S61" s="31">
        <v>95944</v>
      </c>
      <c r="T61" s="31">
        <v>101357</v>
      </c>
      <c r="U61" s="31">
        <v>99501</v>
      </c>
      <c r="V61" s="31">
        <v>101691.456</v>
      </c>
      <c r="W61" s="31">
        <v>107478.194</v>
      </c>
      <c r="X61" s="31">
        <v>103887.475</v>
      </c>
      <c r="Y61" s="31">
        <v>103752.599</v>
      </c>
      <c r="Z61" s="31">
        <v>102525.148</v>
      </c>
      <c r="AA61" s="31">
        <v>101056.082</v>
      </c>
      <c r="AB61" s="31">
        <v>97292.263</v>
      </c>
      <c r="AC61" s="31">
        <v>96288.388</v>
      </c>
      <c r="AD61" s="31">
        <v>88384.781</v>
      </c>
      <c r="AE61" s="31">
        <v>78606.751</v>
      </c>
    </row>
    <row r="62" spans="1:31" ht="14.25" hidden="1" outlineLevel="1">
      <c r="A62" s="28" t="s">
        <v>11</v>
      </c>
      <c r="B62" s="35">
        <v>0</v>
      </c>
      <c r="C62" s="31">
        <v>3501</v>
      </c>
      <c r="D62" s="31">
        <v>3338</v>
      </c>
      <c r="E62" s="31">
        <v>3692</v>
      </c>
      <c r="F62" s="31">
        <v>3228</v>
      </c>
      <c r="G62" s="31">
        <v>3262</v>
      </c>
      <c r="H62" s="31">
        <v>2955</v>
      </c>
      <c r="I62" s="31">
        <v>3562</v>
      </c>
      <c r="J62" s="31">
        <v>3492</v>
      </c>
      <c r="K62" s="31">
        <v>2106</v>
      </c>
      <c r="L62" s="31">
        <v>2536</v>
      </c>
      <c r="M62" s="31">
        <v>2957</v>
      </c>
      <c r="N62" s="31">
        <v>2312</v>
      </c>
      <c r="O62" s="31">
        <v>2330</v>
      </c>
      <c r="P62" s="31">
        <v>2324</v>
      </c>
      <c r="Q62" s="31">
        <v>2487</v>
      </c>
      <c r="R62" s="31">
        <v>2258</v>
      </c>
      <c r="S62" s="31">
        <v>2160</v>
      </c>
      <c r="T62" s="31">
        <v>1864</v>
      </c>
      <c r="U62" s="31">
        <v>1774</v>
      </c>
      <c r="V62" s="31">
        <v>1589</v>
      </c>
      <c r="W62" s="31">
        <v>1361</v>
      </c>
      <c r="X62" s="31">
        <v>1491</v>
      </c>
      <c r="Y62" s="31">
        <v>1400</v>
      </c>
      <c r="Z62" s="31">
        <v>1366</v>
      </c>
      <c r="AA62" s="31">
        <v>1125</v>
      </c>
      <c r="AB62" s="31">
        <v>668</v>
      </c>
      <c r="AC62" s="31">
        <v>880.584</v>
      </c>
      <c r="AD62" s="31">
        <v>395.166</v>
      </c>
      <c r="AE62" s="31">
        <v>1180.176</v>
      </c>
    </row>
    <row r="63" spans="1:31" ht="14.25" hidden="1" outlineLevel="1">
      <c r="A63" s="28" t="s">
        <v>12</v>
      </c>
      <c r="B63" s="31">
        <v>8983</v>
      </c>
      <c r="C63" s="31">
        <v>8764</v>
      </c>
      <c r="D63" s="31">
        <v>8690</v>
      </c>
      <c r="E63" s="31">
        <v>8655</v>
      </c>
      <c r="F63" s="31">
        <v>8656</v>
      </c>
      <c r="G63" s="31">
        <v>10575</v>
      </c>
      <c r="H63" s="31">
        <v>10492</v>
      </c>
      <c r="I63" s="31">
        <v>10633</v>
      </c>
      <c r="J63" s="31">
        <v>8833</v>
      </c>
      <c r="K63" s="31">
        <v>8551</v>
      </c>
      <c r="L63" s="31">
        <v>8389</v>
      </c>
      <c r="M63" s="31">
        <v>9435</v>
      </c>
      <c r="N63" s="31">
        <v>8763</v>
      </c>
      <c r="O63" s="31">
        <v>9153</v>
      </c>
      <c r="P63" s="31">
        <v>9532</v>
      </c>
      <c r="Q63" s="31">
        <v>10827</v>
      </c>
      <c r="R63" s="31">
        <v>9862</v>
      </c>
      <c r="S63" s="31">
        <v>9801</v>
      </c>
      <c r="T63" s="31">
        <v>10565</v>
      </c>
      <c r="U63" s="31">
        <v>8672</v>
      </c>
      <c r="V63" s="31">
        <v>8890.456</v>
      </c>
      <c r="W63" s="31">
        <v>8539.194</v>
      </c>
      <c r="X63" s="31">
        <v>8361.475</v>
      </c>
      <c r="Y63" s="31">
        <v>7552.599</v>
      </c>
      <c r="Z63" s="31">
        <v>6424.148</v>
      </c>
      <c r="AA63" s="31">
        <v>5770.082</v>
      </c>
      <c r="AB63" s="31">
        <v>6036.263</v>
      </c>
      <c r="AC63" s="31">
        <v>5728.677</v>
      </c>
      <c r="AD63" s="31">
        <v>5763.114</v>
      </c>
      <c r="AE63" s="31">
        <v>5682.729</v>
      </c>
    </row>
    <row r="64" spans="1:31" ht="14.25" hidden="1" outlineLevel="1">
      <c r="A64" s="28" t="s">
        <v>40</v>
      </c>
      <c r="B64" s="31">
        <v>24778</v>
      </c>
      <c r="C64" s="31">
        <v>17314</v>
      </c>
      <c r="D64" s="31">
        <v>13742</v>
      </c>
      <c r="E64" s="31">
        <v>10543</v>
      </c>
      <c r="F64" s="31">
        <v>8640</v>
      </c>
      <c r="G64" s="31">
        <v>7708</v>
      </c>
      <c r="H64" s="31">
        <v>9296</v>
      </c>
      <c r="I64" s="31">
        <v>9362</v>
      </c>
      <c r="J64" s="31">
        <v>9084</v>
      </c>
      <c r="K64" s="31">
        <v>9681</v>
      </c>
      <c r="L64" s="31">
        <v>9404</v>
      </c>
      <c r="M64" s="31">
        <v>3130</v>
      </c>
      <c r="N64" s="31">
        <v>2961</v>
      </c>
      <c r="O64" s="31">
        <v>5952</v>
      </c>
      <c r="P64" s="31">
        <v>6376</v>
      </c>
      <c r="Q64" s="31">
        <v>6276</v>
      </c>
      <c r="R64" s="31">
        <v>6234</v>
      </c>
      <c r="S64" s="31">
        <v>5979</v>
      </c>
      <c r="T64" s="31">
        <v>6280</v>
      </c>
      <c r="U64" s="31">
        <v>6553</v>
      </c>
      <c r="V64" s="31">
        <v>6891</v>
      </c>
      <c r="W64" s="31">
        <v>6630</v>
      </c>
      <c r="X64" s="31">
        <v>6833</v>
      </c>
      <c r="Y64" s="31">
        <v>7077</v>
      </c>
      <c r="Z64" s="31">
        <v>6275</v>
      </c>
      <c r="AA64" s="31">
        <v>6674</v>
      </c>
      <c r="AB64" s="31">
        <v>6160</v>
      </c>
      <c r="AC64" s="31">
        <v>5597</v>
      </c>
      <c r="AD64" s="31">
        <v>4790</v>
      </c>
      <c r="AE64" s="31">
        <v>4304</v>
      </c>
    </row>
    <row r="65" spans="1:31" ht="14.25" hidden="1" outlineLevel="1">
      <c r="A65" s="28" t="s">
        <v>13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1">
        <v>4800</v>
      </c>
      <c r="J65" s="31">
        <v>4820</v>
      </c>
      <c r="K65" s="31">
        <v>5084</v>
      </c>
      <c r="L65" s="31">
        <v>4053</v>
      </c>
      <c r="M65" s="31">
        <v>4199</v>
      </c>
      <c r="N65" s="31">
        <v>4198</v>
      </c>
      <c r="O65" s="31">
        <v>10185</v>
      </c>
      <c r="P65" s="31">
        <v>9631</v>
      </c>
      <c r="Q65" s="31">
        <v>13476</v>
      </c>
      <c r="R65" s="31">
        <v>15094</v>
      </c>
      <c r="S65" s="31">
        <v>13153</v>
      </c>
      <c r="T65" s="31">
        <v>16057</v>
      </c>
      <c r="U65" s="31">
        <v>13726</v>
      </c>
      <c r="V65" s="31">
        <v>16037</v>
      </c>
      <c r="W65" s="31">
        <v>17098</v>
      </c>
      <c r="X65" s="31">
        <v>18570</v>
      </c>
      <c r="Y65" s="31">
        <v>18663</v>
      </c>
      <c r="Z65" s="31">
        <v>22186</v>
      </c>
      <c r="AA65" s="31">
        <v>15742</v>
      </c>
      <c r="AB65" s="31">
        <v>15343</v>
      </c>
      <c r="AC65" s="31">
        <v>15463.67</v>
      </c>
      <c r="AD65" s="31">
        <v>15058.32</v>
      </c>
      <c r="AE65" s="31">
        <v>13702.121</v>
      </c>
    </row>
    <row r="66" spans="1:31" ht="14.25" hidden="1" outlineLevel="1">
      <c r="A66" s="28" t="s">
        <v>14</v>
      </c>
      <c r="B66" s="31">
        <v>2546</v>
      </c>
      <c r="C66" s="31">
        <v>2644</v>
      </c>
      <c r="D66" s="31">
        <v>2457</v>
      </c>
      <c r="E66" s="31">
        <v>2356</v>
      </c>
      <c r="F66" s="31">
        <v>2181</v>
      </c>
      <c r="G66" s="31">
        <v>2338</v>
      </c>
      <c r="H66" s="31">
        <v>2503</v>
      </c>
      <c r="I66" s="31">
        <v>1932</v>
      </c>
      <c r="J66" s="31">
        <v>1968</v>
      </c>
      <c r="K66" s="31">
        <v>1883</v>
      </c>
      <c r="L66" s="31">
        <v>2543</v>
      </c>
      <c r="M66" s="31">
        <v>1607</v>
      </c>
      <c r="N66" s="31">
        <v>1198</v>
      </c>
      <c r="O66" s="31">
        <v>1190</v>
      </c>
      <c r="P66" s="31">
        <v>708</v>
      </c>
      <c r="Q66" s="31">
        <v>163</v>
      </c>
      <c r="R66" s="31">
        <v>131</v>
      </c>
      <c r="S66" s="31">
        <v>123</v>
      </c>
      <c r="T66" s="31">
        <v>187</v>
      </c>
      <c r="U66" s="31">
        <v>178</v>
      </c>
      <c r="V66" s="31">
        <v>92</v>
      </c>
      <c r="W66" s="31">
        <v>77</v>
      </c>
      <c r="X66" s="31">
        <v>73</v>
      </c>
      <c r="Y66" s="31">
        <v>91</v>
      </c>
      <c r="Z66" s="31">
        <v>68</v>
      </c>
      <c r="AA66" s="31">
        <v>67</v>
      </c>
      <c r="AB66" s="31">
        <v>40</v>
      </c>
      <c r="AC66" s="31">
        <v>56</v>
      </c>
      <c r="AD66" s="31">
        <v>57</v>
      </c>
      <c r="AE66" s="31">
        <v>89</v>
      </c>
    </row>
    <row r="67" spans="1:31" ht="14.25" hidden="1" outlineLevel="1">
      <c r="A67" s="28" t="s">
        <v>15</v>
      </c>
      <c r="B67" s="31">
        <v>66418</v>
      </c>
      <c r="C67" s="31">
        <v>67014</v>
      </c>
      <c r="D67" s="31">
        <v>64728</v>
      </c>
      <c r="E67" s="31">
        <v>66178</v>
      </c>
      <c r="F67" s="31">
        <v>65058</v>
      </c>
      <c r="G67" s="31">
        <v>62176</v>
      </c>
      <c r="H67" s="31">
        <v>62769</v>
      </c>
      <c r="I67" s="31">
        <v>62296</v>
      </c>
      <c r="J67" s="31">
        <v>62094</v>
      </c>
      <c r="K67" s="31">
        <v>60306</v>
      </c>
      <c r="L67" s="31">
        <v>59064</v>
      </c>
      <c r="M67" s="31">
        <v>59127</v>
      </c>
      <c r="N67" s="31">
        <v>57665</v>
      </c>
      <c r="O67" s="31">
        <v>60374</v>
      </c>
      <c r="P67" s="31">
        <v>52677</v>
      </c>
      <c r="Q67" s="31">
        <v>53598</v>
      </c>
      <c r="R67" s="31">
        <v>52305</v>
      </c>
      <c r="S67" s="31">
        <v>49027</v>
      </c>
      <c r="T67" s="31">
        <v>49773</v>
      </c>
      <c r="U67" s="31">
        <v>53846</v>
      </c>
      <c r="V67" s="31">
        <v>53219</v>
      </c>
      <c r="W67" s="31">
        <v>57092</v>
      </c>
      <c r="X67" s="31">
        <v>53486</v>
      </c>
      <c r="Y67" s="31">
        <v>55206</v>
      </c>
      <c r="Z67" s="31">
        <v>53855</v>
      </c>
      <c r="AA67" s="31">
        <v>59763</v>
      </c>
      <c r="AB67" s="31">
        <v>57611</v>
      </c>
      <c r="AC67" s="31">
        <v>57721.592</v>
      </c>
      <c r="AD67" s="31">
        <v>55434.432</v>
      </c>
      <c r="AE67" s="31">
        <v>47429.749</v>
      </c>
    </row>
    <row r="68" spans="1:31" ht="14.25" hidden="1" outlineLevel="1">
      <c r="A68" s="28" t="s">
        <v>16</v>
      </c>
      <c r="B68" s="31">
        <v>25856</v>
      </c>
      <c r="C68" s="31">
        <v>15752</v>
      </c>
      <c r="D68" s="31">
        <v>26337</v>
      </c>
      <c r="E68" s="31">
        <v>25553</v>
      </c>
      <c r="F68" s="31">
        <v>24365</v>
      </c>
      <c r="G68" s="31">
        <v>26314</v>
      </c>
      <c r="H68" s="31">
        <v>25509</v>
      </c>
      <c r="I68" s="31">
        <v>21984</v>
      </c>
      <c r="J68" s="31">
        <v>15958</v>
      </c>
      <c r="K68" s="31">
        <v>13841</v>
      </c>
      <c r="L68" s="31">
        <v>14413</v>
      </c>
      <c r="M68" s="31">
        <v>12667</v>
      </c>
      <c r="N68" s="31">
        <v>11531</v>
      </c>
      <c r="O68" s="31">
        <v>10337</v>
      </c>
      <c r="P68" s="31">
        <v>8500</v>
      </c>
      <c r="Q68" s="31">
        <v>10298</v>
      </c>
      <c r="R68" s="31">
        <v>9834</v>
      </c>
      <c r="S68" s="31">
        <v>9791</v>
      </c>
      <c r="T68" s="31">
        <v>10558</v>
      </c>
      <c r="U68" s="31">
        <v>9013</v>
      </c>
      <c r="V68" s="31">
        <v>8174</v>
      </c>
      <c r="W68" s="31">
        <v>9801</v>
      </c>
      <c r="X68" s="31">
        <v>8387</v>
      </c>
      <c r="Y68" s="31">
        <v>7628</v>
      </c>
      <c r="Z68" s="31">
        <v>6994</v>
      </c>
      <c r="AA68" s="31">
        <v>6294</v>
      </c>
      <c r="AB68" s="31">
        <v>5810</v>
      </c>
      <c r="AC68" s="31">
        <v>5318.963</v>
      </c>
      <c r="AD68" s="31">
        <v>4659.467</v>
      </c>
      <c r="AE68" s="31">
        <v>4131.636</v>
      </c>
    </row>
    <row r="69" spans="1:31" ht="14.25" hidden="1" outlineLevel="1">
      <c r="A69" s="28" t="s">
        <v>17</v>
      </c>
      <c r="B69" s="31">
        <v>4393</v>
      </c>
      <c r="C69" s="31">
        <v>3846</v>
      </c>
      <c r="D69" s="31">
        <v>4279</v>
      </c>
      <c r="E69" s="31">
        <v>4166</v>
      </c>
      <c r="F69" s="31">
        <v>3924</v>
      </c>
      <c r="G69" s="31">
        <v>3899</v>
      </c>
      <c r="H69" s="31">
        <v>3764</v>
      </c>
      <c r="I69" s="31">
        <v>4213</v>
      </c>
      <c r="J69" s="31">
        <v>4267</v>
      </c>
      <c r="K69" s="31">
        <v>3864</v>
      </c>
      <c r="L69" s="31">
        <v>3859</v>
      </c>
      <c r="M69" s="31">
        <v>4097</v>
      </c>
      <c r="N69" s="31">
        <v>4344</v>
      </c>
      <c r="O69" s="31">
        <v>4078</v>
      </c>
      <c r="P69" s="31">
        <v>4174</v>
      </c>
      <c r="Q69" s="31">
        <v>4014</v>
      </c>
      <c r="R69" s="31">
        <v>3992</v>
      </c>
      <c r="S69" s="31">
        <v>4073</v>
      </c>
      <c r="T69" s="31">
        <v>4038</v>
      </c>
      <c r="U69" s="31">
        <v>3823</v>
      </c>
      <c r="V69" s="31">
        <v>3951</v>
      </c>
      <c r="W69" s="31">
        <v>3902</v>
      </c>
      <c r="X69" s="31">
        <v>3943</v>
      </c>
      <c r="Y69" s="31">
        <v>3536</v>
      </c>
      <c r="Z69" s="31">
        <v>3048</v>
      </c>
      <c r="AA69" s="31">
        <v>3182</v>
      </c>
      <c r="AB69" s="31">
        <v>3365</v>
      </c>
      <c r="AC69" s="31">
        <v>3338.902</v>
      </c>
      <c r="AD69" s="31">
        <v>282.282</v>
      </c>
      <c r="AE69" s="31">
        <v>268.34</v>
      </c>
    </row>
    <row r="70" spans="1:31" ht="14.25" hidden="1" outlineLevel="1">
      <c r="A70" s="28" t="s">
        <v>18</v>
      </c>
      <c r="B70" s="31">
        <v>1305</v>
      </c>
      <c r="C70" s="31">
        <v>1298</v>
      </c>
      <c r="D70" s="31">
        <v>1256</v>
      </c>
      <c r="E70" s="31">
        <v>1287</v>
      </c>
      <c r="F70" s="31">
        <v>1262</v>
      </c>
      <c r="G70" s="31">
        <v>1422</v>
      </c>
      <c r="H70" s="31">
        <v>1417</v>
      </c>
      <c r="I70" s="31">
        <v>1407</v>
      </c>
      <c r="J70" s="31">
        <v>1438</v>
      </c>
      <c r="K70" s="31">
        <v>1335</v>
      </c>
      <c r="L70" s="31">
        <v>1137</v>
      </c>
      <c r="M70" s="31">
        <v>1132</v>
      </c>
      <c r="N70" s="31">
        <v>768</v>
      </c>
      <c r="O70" s="31">
        <v>2153</v>
      </c>
      <c r="P70" s="31">
        <v>1623</v>
      </c>
      <c r="Q70" s="31">
        <v>1891</v>
      </c>
      <c r="R70" s="31">
        <v>1773</v>
      </c>
      <c r="S70" s="31">
        <v>1837</v>
      </c>
      <c r="T70" s="31">
        <v>2035</v>
      </c>
      <c r="U70" s="31">
        <v>1916</v>
      </c>
      <c r="V70" s="31">
        <v>2848</v>
      </c>
      <c r="W70" s="31">
        <v>2978</v>
      </c>
      <c r="X70" s="31">
        <v>2743</v>
      </c>
      <c r="Y70" s="31">
        <v>2599</v>
      </c>
      <c r="Z70" s="31">
        <v>2309</v>
      </c>
      <c r="AA70" s="31">
        <v>2439</v>
      </c>
      <c r="AB70" s="31">
        <v>2259</v>
      </c>
      <c r="AC70" s="31">
        <v>2183</v>
      </c>
      <c r="AD70" s="31">
        <v>1945</v>
      </c>
      <c r="AE70" s="31">
        <v>1819</v>
      </c>
    </row>
    <row r="71" ht="14.25" hidden="1" outlineLevel="1"/>
    <row r="72" spans="1:2" ht="14.25" hidden="1" outlineLevel="1">
      <c r="A72" s="27" t="s">
        <v>4</v>
      </c>
      <c r="B72" s="27" t="s">
        <v>78</v>
      </c>
    </row>
    <row r="73" spans="1:2" ht="14.25" hidden="1" outlineLevel="1">
      <c r="A73" s="27" t="s">
        <v>6</v>
      </c>
      <c r="B73" s="27" t="s">
        <v>19</v>
      </c>
    </row>
    <row r="74" spans="1:2" ht="14.25" hidden="1" outlineLevel="1">
      <c r="A74" s="27" t="s">
        <v>8</v>
      </c>
      <c r="B74" s="27" t="s">
        <v>41</v>
      </c>
    </row>
    <row r="75" ht="14.25" hidden="1" outlineLevel="1"/>
    <row r="76" spans="1:31" ht="14.25" hidden="1" outlineLevel="1">
      <c r="A76" s="28" t="s">
        <v>10</v>
      </c>
      <c r="B76" s="28" t="s">
        <v>42</v>
      </c>
      <c r="C76" s="28" t="s">
        <v>43</v>
      </c>
      <c r="D76" s="28" t="s">
        <v>44</v>
      </c>
      <c r="E76" s="28" t="s">
        <v>45</v>
      </c>
      <c r="F76" s="28" t="s">
        <v>46</v>
      </c>
      <c r="G76" s="28" t="s">
        <v>47</v>
      </c>
      <c r="H76" s="28" t="s">
        <v>48</v>
      </c>
      <c r="I76" s="28" t="s">
        <v>49</v>
      </c>
      <c r="J76" s="28" t="s">
        <v>50</v>
      </c>
      <c r="K76" s="28" t="s">
        <v>51</v>
      </c>
      <c r="L76" s="28" t="s">
        <v>52</v>
      </c>
      <c r="M76" s="28" t="s">
        <v>53</v>
      </c>
      <c r="N76" s="28" t="s">
        <v>54</v>
      </c>
      <c r="O76" s="28" t="s">
        <v>55</v>
      </c>
      <c r="P76" s="28" t="s">
        <v>56</v>
      </c>
      <c r="Q76" s="28" t="s">
        <v>57</v>
      </c>
      <c r="R76" s="28" t="s">
        <v>58</v>
      </c>
      <c r="S76" s="28" t="s">
        <v>59</v>
      </c>
      <c r="T76" s="28" t="s">
        <v>60</v>
      </c>
      <c r="U76" s="28" t="s">
        <v>61</v>
      </c>
      <c r="V76" s="28" t="s">
        <v>62</v>
      </c>
      <c r="W76" s="28" t="s">
        <v>63</v>
      </c>
      <c r="X76" s="28" t="s">
        <v>64</v>
      </c>
      <c r="Y76" s="28" t="s">
        <v>65</v>
      </c>
      <c r="Z76" s="28" t="s">
        <v>66</v>
      </c>
      <c r="AA76" s="28" t="s">
        <v>67</v>
      </c>
      <c r="AB76" s="28" t="s">
        <v>68</v>
      </c>
      <c r="AC76" s="28" t="s">
        <v>38</v>
      </c>
      <c r="AD76" s="28" t="s">
        <v>69</v>
      </c>
      <c r="AE76" s="28" t="s">
        <v>244</v>
      </c>
    </row>
    <row r="77" spans="1:31" ht="14.25" hidden="1" outlineLevel="1">
      <c r="A77" s="28" t="s">
        <v>70</v>
      </c>
      <c r="B77" s="31">
        <v>1537</v>
      </c>
      <c r="C77" s="31">
        <v>2921</v>
      </c>
      <c r="D77" s="31">
        <v>1589</v>
      </c>
      <c r="E77" s="31">
        <v>1263</v>
      </c>
      <c r="F77" s="31">
        <v>1236</v>
      </c>
      <c r="G77" s="31">
        <v>1481</v>
      </c>
      <c r="H77" s="31">
        <v>1301</v>
      </c>
      <c r="I77" s="31">
        <v>963</v>
      </c>
      <c r="J77" s="31">
        <v>754</v>
      </c>
      <c r="K77" s="31">
        <v>759</v>
      </c>
      <c r="L77" s="31">
        <v>461</v>
      </c>
      <c r="M77" s="31">
        <v>753</v>
      </c>
      <c r="N77" s="31">
        <v>768</v>
      </c>
      <c r="O77" s="31">
        <v>807</v>
      </c>
      <c r="P77" s="31">
        <v>3304</v>
      </c>
      <c r="Q77" s="31">
        <v>970</v>
      </c>
      <c r="R77" s="31">
        <v>754</v>
      </c>
      <c r="S77" s="31">
        <v>814</v>
      </c>
      <c r="T77" s="31">
        <v>502</v>
      </c>
      <c r="U77" s="31">
        <v>501</v>
      </c>
      <c r="V77" s="31">
        <v>406</v>
      </c>
      <c r="W77" s="31">
        <v>367</v>
      </c>
      <c r="X77" s="31">
        <v>405</v>
      </c>
      <c r="Y77" s="31">
        <v>450</v>
      </c>
      <c r="Z77" s="31">
        <v>425</v>
      </c>
      <c r="AA77" s="31">
        <v>349</v>
      </c>
      <c r="AB77" s="31">
        <v>309</v>
      </c>
      <c r="AC77" s="31">
        <v>230.243</v>
      </c>
      <c r="AD77" s="31">
        <v>181.378</v>
      </c>
      <c r="AE77" s="31">
        <v>152.008</v>
      </c>
    </row>
    <row r="78" spans="1:31" ht="14.25" hidden="1" outlineLevel="1">
      <c r="A78" s="28" t="s">
        <v>11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1">
        <v>4</v>
      </c>
      <c r="H78" s="31">
        <v>4</v>
      </c>
      <c r="I78" s="35">
        <v>0</v>
      </c>
      <c r="J78" s="31">
        <v>4</v>
      </c>
      <c r="K78" s="31">
        <v>4</v>
      </c>
      <c r="L78" s="31">
        <v>4</v>
      </c>
      <c r="M78" s="31">
        <v>3</v>
      </c>
      <c r="N78" s="31">
        <v>1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1">
        <v>1</v>
      </c>
      <c r="AB78" s="31">
        <v>1</v>
      </c>
      <c r="AC78" s="31">
        <v>0.153</v>
      </c>
      <c r="AD78" s="35">
        <v>0</v>
      </c>
      <c r="AE78" s="35">
        <v>0</v>
      </c>
    </row>
    <row r="79" spans="1:31" ht="14.25" hidden="1" outlineLevel="1">
      <c r="A79" s="28" t="s">
        <v>12</v>
      </c>
      <c r="B79" s="31">
        <v>423</v>
      </c>
      <c r="C79" s="31">
        <v>520</v>
      </c>
      <c r="D79" s="31">
        <v>578</v>
      </c>
      <c r="E79" s="31">
        <v>568</v>
      </c>
      <c r="F79" s="31">
        <v>695</v>
      </c>
      <c r="G79" s="31">
        <v>730</v>
      </c>
      <c r="H79" s="31">
        <v>610</v>
      </c>
      <c r="I79" s="31">
        <v>542</v>
      </c>
      <c r="J79" s="31">
        <v>493</v>
      </c>
      <c r="K79" s="31">
        <v>569</v>
      </c>
      <c r="L79" s="31">
        <v>355</v>
      </c>
      <c r="M79" s="31">
        <v>385</v>
      </c>
      <c r="N79" s="31">
        <v>402</v>
      </c>
      <c r="O79" s="31">
        <v>400</v>
      </c>
      <c r="P79" s="31">
        <v>355</v>
      </c>
      <c r="Q79" s="31">
        <v>267</v>
      </c>
      <c r="R79" s="31">
        <v>255</v>
      </c>
      <c r="S79" s="31">
        <v>208</v>
      </c>
      <c r="T79" s="31">
        <v>177</v>
      </c>
      <c r="U79" s="31">
        <v>149</v>
      </c>
      <c r="V79" s="31">
        <v>254</v>
      </c>
      <c r="W79" s="31">
        <v>223</v>
      </c>
      <c r="X79" s="31">
        <v>205</v>
      </c>
      <c r="Y79" s="31">
        <v>201</v>
      </c>
      <c r="Z79" s="31">
        <v>161</v>
      </c>
      <c r="AA79" s="31">
        <v>150</v>
      </c>
      <c r="AB79" s="31">
        <v>146</v>
      </c>
      <c r="AC79" s="31">
        <v>105.095</v>
      </c>
      <c r="AD79" s="31">
        <v>91.822</v>
      </c>
      <c r="AE79" s="31">
        <v>86.865</v>
      </c>
    </row>
    <row r="80" spans="1:31" ht="14.25" hidden="1" outlineLevel="1">
      <c r="A80" s="28" t="s">
        <v>40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1">
        <v>25</v>
      </c>
      <c r="P80" s="31">
        <v>2480</v>
      </c>
      <c r="Q80" s="31">
        <v>535</v>
      </c>
      <c r="R80" s="31">
        <v>349</v>
      </c>
      <c r="S80" s="31">
        <v>462</v>
      </c>
      <c r="T80" s="31">
        <v>259</v>
      </c>
      <c r="U80" s="31">
        <v>292</v>
      </c>
      <c r="V80" s="31">
        <v>89</v>
      </c>
      <c r="W80" s="31">
        <v>88</v>
      </c>
      <c r="X80" s="31">
        <v>111</v>
      </c>
      <c r="Y80" s="31">
        <v>173</v>
      </c>
      <c r="Z80" s="31">
        <v>186</v>
      </c>
      <c r="AA80" s="31">
        <v>104</v>
      </c>
      <c r="AB80" s="31">
        <v>87</v>
      </c>
      <c r="AC80" s="31">
        <v>34</v>
      </c>
      <c r="AD80" s="31">
        <v>15</v>
      </c>
      <c r="AE80" s="31">
        <v>13</v>
      </c>
    </row>
    <row r="81" spans="1:31" ht="14.25" hidden="1" outlineLevel="1">
      <c r="A81" s="28" t="s">
        <v>13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</row>
    <row r="82" spans="1:31" ht="14.25" hidden="1" outlineLevel="1">
      <c r="A82" s="28" t="s">
        <v>14</v>
      </c>
      <c r="B82" s="31">
        <v>969</v>
      </c>
      <c r="C82" s="31">
        <v>808</v>
      </c>
      <c r="D82" s="31">
        <v>391</v>
      </c>
      <c r="E82" s="31">
        <v>331</v>
      </c>
      <c r="F82" s="31">
        <v>187</v>
      </c>
      <c r="G82" s="31">
        <v>337</v>
      </c>
      <c r="H82" s="31">
        <v>251</v>
      </c>
      <c r="I82" s="31">
        <v>136</v>
      </c>
      <c r="J82" s="31">
        <v>18</v>
      </c>
      <c r="K82" s="31">
        <v>10</v>
      </c>
      <c r="L82" s="31">
        <v>1</v>
      </c>
      <c r="M82" s="31">
        <v>196</v>
      </c>
      <c r="N82" s="31">
        <v>205</v>
      </c>
      <c r="O82" s="31">
        <v>160</v>
      </c>
      <c r="P82" s="31">
        <v>275</v>
      </c>
      <c r="Q82" s="31">
        <v>53</v>
      </c>
      <c r="R82" s="31">
        <v>52</v>
      </c>
      <c r="S82" s="31">
        <v>49</v>
      </c>
      <c r="T82" s="35">
        <v>0</v>
      </c>
      <c r="U82" s="35">
        <v>0</v>
      </c>
      <c r="V82" s="35">
        <v>0</v>
      </c>
      <c r="W82" s="35">
        <v>0</v>
      </c>
      <c r="X82" s="31">
        <v>24</v>
      </c>
      <c r="Y82" s="31">
        <v>8</v>
      </c>
      <c r="Z82" s="31">
        <v>9</v>
      </c>
      <c r="AA82" s="31">
        <v>41</v>
      </c>
      <c r="AB82" s="31">
        <v>27</v>
      </c>
      <c r="AC82" s="31">
        <v>38</v>
      </c>
      <c r="AD82" s="31">
        <v>36</v>
      </c>
      <c r="AE82" s="31">
        <v>12</v>
      </c>
    </row>
    <row r="83" spans="1:31" ht="14.25" hidden="1" outlineLevel="1">
      <c r="A83" s="28" t="s">
        <v>15</v>
      </c>
      <c r="B83" s="31">
        <v>39</v>
      </c>
      <c r="C83" s="31">
        <v>36</v>
      </c>
      <c r="D83" s="31">
        <v>42</v>
      </c>
      <c r="E83" s="31">
        <v>44</v>
      </c>
      <c r="F83" s="31">
        <v>35</v>
      </c>
      <c r="G83" s="31">
        <v>40</v>
      </c>
      <c r="H83" s="31">
        <v>46</v>
      </c>
      <c r="I83" s="31">
        <v>45</v>
      </c>
      <c r="J83" s="31">
        <v>41</v>
      </c>
      <c r="K83" s="31">
        <v>39</v>
      </c>
      <c r="L83" s="31">
        <v>35</v>
      </c>
      <c r="M83" s="31">
        <v>38</v>
      </c>
      <c r="N83" s="31">
        <v>34</v>
      </c>
      <c r="O83" s="31">
        <v>33</v>
      </c>
      <c r="P83" s="31">
        <v>33</v>
      </c>
      <c r="Q83" s="31">
        <v>32</v>
      </c>
      <c r="R83" s="31">
        <v>32</v>
      </c>
      <c r="S83" s="31">
        <v>30</v>
      </c>
      <c r="T83" s="31">
        <v>32</v>
      </c>
      <c r="U83" s="31">
        <v>32</v>
      </c>
      <c r="V83" s="31">
        <v>35</v>
      </c>
      <c r="W83" s="31">
        <v>31</v>
      </c>
      <c r="X83" s="31">
        <v>45</v>
      </c>
      <c r="Y83" s="31">
        <v>35</v>
      </c>
      <c r="Z83" s="31">
        <v>29</v>
      </c>
      <c r="AA83" s="31">
        <v>28</v>
      </c>
      <c r="AB83" s="31">
        <v>28</v>
      </c>
      <c r="AC83" s="31">
        <v>26.366</v>
      </c>
      <c r="AD83" s="31">
        <v>23.078</v>
      </c>
      <c r="AE83" s="31">
        <v>22.238</v>
      </c>
    </row>
    <row r="84" spans="1:31" ht="14.25" hidden="1" outlineLevel="1">
      <c r="A84" s="28" t="s">
        <v>16</v>
      </c>
      <c r="B84" s="35">
        <v>0</v>
      </c>
      <c r="C84" s="31">
        <v>1460</v>
      </c>
      <c r="D84" s="31">
        <v>481</v>
      </c>
      <c r="E84" s="31">
        <v>225</v>
      </c>
      <c r="F84" s="31">
        <v>226</v>
      </c>
      <c r="G84" s="31">
        <v>276</v>
      </c>
      <c r="H84" s="31">
        <v>315</v>
      </c>
      <c r="I84" s="31">
        <v>176</v>
      </c>
      <c r="J84" s="31">
        <v>135</v>
      </c>
      <c r="K84" s="31">
        <v>79</v>
      </c>
      <c r="L84" s="31">
        <v>17</v>
      </c>
      <c r="M84" s="31">
        <v>99</v>
      </c>
      <c r="N84" s="31">
        <v>106</v>
      </c>
      <c r="O84" s="31">
        <v>123</v>
      </c>
      <c r="P84" s="31">
        <v>100</v>
      </c>
      <c r="Q84" s="31">
        <v>54</v>
      </c>
      <c r="R84" s="31">
        <v>48</v>
      </c>
      <c r="S84" s="31">
        <v>47</v>
      </c>
      <c r="T84" s="31">
        <v>14</v>
      </c>
      <c r="U84" s="31">
        <v>17</v>
      </c>
      <c r="V84" s="31">
        <v>17</v>
      </c>
      <c r="W84" s="31">
        <v>16</v>
      </c>
      <c r="X84" s="31">
        <v>11</v>
      </c>
      <c r="Y84" s="31">
        <v>24</v>
      </c>
      <c r="Z84" s="31">
        <v>34</v>
      </c>
      <c r="AA84" s="31">
        <v>19</v>
      </c>
      <c r="AB84" s="31">
        <v>14</v>
      </c>
      <c r="AC84" s="31">
        <v>20.629</v>
      </c>
      <c r="AD84" s="31">
        <v>11.478</v>
      </c>
      <c r="AE84" s="31">
        <v>13.905</v>
      </c>
    </row>
    <row r="85" spans="1:31" ht="14.25" hidden="1" outlineLevel="1">
      <c r="A85" s="28" t="s">
        <v>17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</row>
    <row r="86" spans="1:31" ht="14.25" hidden="1" outlineLevel="1">
      <c r="A86" s="28" t="s">
        <v>18</v>
      </c>
      <c r="B86" s="31">
        <v>90</v>
      </c>
      <c r="C86" s="31">
        <v>89</v>
      </c>
      <c r="D86" s="31">
        <v>88</v>
      </c>
      <c r="E86" s="31">
        <v>88</v>
      </c>
      <c r="F86" s="31">
        <v>86</v>
      </c>
      <c r="G86" s="31">
        <v>85</v>
      </c>
      <c r="H86" s="31">
        <v>66</v>
      </c>
      <c r="I86" s="31">
        <v>60</v>
      </c>
      <c r="J86" s="31">
        <v>63</v>
      </c>
      <c r="K86" s="31">
        <v>58</v>
      </c>
      <c r="L86" s="31">
        <v>49</v>
      </c>
      <c r="M86" s="31">
        <v>32</v>
      </c>
      <c r="N86" s="31">
        <v>20</v>
      </c>
      <c r="O86" s="31">
        <v>66</v>
      </c>
      <c r="P86" s="31">
        <v>61</v>
      </c>
      <c r="Q86" s="31">
        <v>29</v>
      </c>
      <c r="R86" s="31">
        <v>18</v>
      </c>
      <c r="S86" s="31">
        <v>18</v>
      </c>
      <c r="T86" s="31">
        <v>20</v>
      </c>
      <c r="U86" s="31">
        <v>11</v>
      </c>
      <c r="V86" s="31">
        <v>11</v>
      </c>
      <c r="W86" s="31">
        <v>9</v>
      </c>
      <c r="X86" s="31">
        <v>9</v>
      </c>
      <c r="Y86" s="31">
        <v>9</v>
      </c>
      <c r="Z86" s="31">
        <v>6</v>
      </c>
      <c r="AA86" s="31">
        <v>6</v>
      </c>
      <c r="AB86" s="31">
        <v>6</v>
      </c>
      <c r="AC86" s="31">
        <v>6</v>
      </c>
      <c r="AD86" s="31">
        <v>4</v>
      </c>
      <c r="AE86" s="31">
        <v>4</v>
      </c>
    </row>
    <row r="87" ht="14.25" hidden="1" outlineLevel="1"/>
    <row r="88" spans="1:2" ht="14.25" hidden="1" outlineLevel="1">
      <c r="A88" s="27" t="s">
        <v>4</v>
      </c>
      <c r="B88" s="27" t="s">
        <v>79</v>
      </c>
    </row>
    <row r="89" spans="1:2" ht="14.25" hidden="1" outlineLevel="1">
      <c r="A89" s="27" t="s">
        <v>6</v>
      </c>
      <c r="B89" s="27" t="s">
        <v>19</v>
      </c>
    </row>
    <row r="90" spans="1:2" ht="14.25" hidden="1" outlineLevel="1">
      <c r="A90" s="27" t="s">
        <v>8</v>
      </c>
      <c r="B90" s="27" t="s">
        <v>41</v>
      </c>
    </row>
    <row r="91" ht="14.25" hidden="1" outlineLevel="1"/>
    <row r="92" spans="1:31" ht="14.25" hidden="1" outlineLevel="1">
      <c r="A92" s="28" t="s">
        <v>10</v>
      </c>
      <c r="B92" s="28" t="s">
        <v>42</v>
      </c>
      <c r="C92" s="28" t="s">
        <v>43</v>
      </c>
      <c r="D92" s="28" t="s">
        <v>44</v>
      </c>
      <c r="E92" s="28" t="s">
        <v>45</v>
      </c>
      <c r="F92" s="28" t="s">
        <v>46</v>
      </c>
      <c r="G92" s="28" t="s">
        <v>47</v>
      </c>
      <c r="H92" s="28" t="s">
        <v>48</v>
      </c>
      <c r="I92" s="28" t="s">
        <v>49</v>
      </c>
      <c r="J92" s="28" t="s">
        <v>50</v>
      </c>
      <c r="K92" s="28" t="s">
        <v>51</v>
      </c>
      <c r="L92" s="28" t="s">
        <v>52</v>
      </c>
      <c r="M92" s="28" t="s">
        <v>53</v>
      </c>
      <c r="N92" s="28" t="s">
        <v>54</v>
      </c>
      <c r="O92" s="28" t="s">
        <v>55</v>
      </c>
      <c r="P92" s="28" t="s">
        <v>56</v>
      </c>
      <c r="Q92" s="28" t="s">
        <v>57</v>
      </c>
      <c r="R92" s="28" t="s">
        <v>58</v>
      </c>
      <c r="S92" s="28" t="s">
        <v>59</v>
      </c>
      <c r="T92" s="28" t="s">
        <v>60</v>
      </c>
      <c r="U92" s="28" t="s">
        <v>61</v>
      </c>
      <c r="V92" s="28" t="s">
        <v>62</v>
      </c>
      <c r="W92" s="28" t="s">
        <v>63</v>
      </c>
      <c r="X92" s="28" t="s">
        <v>64</v>
      </c>
      <c r="Y92" s="28" t="s">
        <v>65</v>
      </c>
      <c r="Z92" s="28" t="s">
        <v>66</v>
      </c>
      <c r="AA92" s="28" t="s">
        <v>67</v>
      </c>
      <c r="AB92" s="28" t="s">
        <v>68</v>
      </c>
      <c r="AC92" s="28" t="s">
        <v>38</v>
      </c>
      <c r="AD92" s="28" t="s">
        <v>69</v>
      </c>
      <c r="AE92" s="28" t="s">
        <v>244</v>
      </c>
    </row>
    <row r="93" spans="1:31" ht="14.25" hidden="1" outlineLevel="1">
      <c r="A93" s="28" t="s">
        <v>70</v>
      </c>
      <c r="B93" s="31">
        <v>20549</v>
      </c>
      <c r="C93" s="31">
        <v>22600</v>
      </c>
      <c r="D93" s="31">
        <v>15036</v>
      </c>
      <c r="E93" s="31">
        <v>12941</v>
      </c>
      <c r="F93" s="31">
        <v>11150</v>
      </c>
      <c r="G93" s="31">
        <v>9605</v>
      </c>
      <c r="H93" s="31">
        <v>6948</v>
      </c>
      <c r="I93" s="31">
        <v>6513</v>
      </c>
      <c r="J93" s="31">
        <v>4192</v>
      </c>
      <c r="K93" s="31">
        <v>3340</v>
      </c>
      <c r="L93" s="31">
        <v>2719</v>
      </c>
      <c r="M93" s="31">
        <v>2774</v>
      </c>
      <c r="N93" s="31">
        <v>2632</v>
      </c>
      <c r="O93" s="31">
        <v>2169</v>
      </c>
      <c r="P93" s="31">
        <v>2205</v>
      </c>
      <c r="Q93" s="31">
        <v>2158</v>
      </c>
      <c r="R93" s="31">
        <v>1942</v>
      </c>
      <c r="S93" s="31">
        <v>2371</v>
      </c>
      <c r="T93" s="31">
        <v>2331</v>
      </c>
      <c r="U93" s="31">
        <v>2194</v>
      </c>
      <c r="V93" s="31">
        <v>2657</v>
      </c>
      <c r="W93" s="31">
        <v>2617</v>
      </c>
      <c r="X93" s="31">
        <v>2931</v>
      </c>
      <c r="Y93" s="31">
        <v>2318</v>
      </c>
      <c r="Z93" s="31">
        <v>2024</v>
      </c>
      <c r="AA93" s="31">
        <v>1839</v>
      </c>
      <c r="AB93" s="31">
        <v>1786</v>
      </c>
      <c r="AC93" s="31">
        <v>1678</v>
      </c>
      <c r="AD93" s="31">
        <v>1810</v>
      </c>
      <c r="AE93" s="31">
        <v>1735</v>
      </c>
    </row>
    <row r="94" spans="1:31" ht="14.25" hidden="1" outlineLevel="1">
      <c r="A94" s="28" t="s">
        <v>11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</row>
    <row r="95" spans="1:31" ht="14.25" hidden="1" outlineLevel="1">
      <c r="A95" s="28" t="s">
        <v>12</v>
      </c>
      <c r="B95" s="31">
        <v>505</v>
      </c>
      <c r="C95" s="31">
        <v>311</v>
      </c>
      <c r="D95" s="31">
        <v>341</v>
      </c>
      <c r="E95" s="31">
        <v>332</v>
      </c>
      <c r="F95" s="31">
        <v>583</v>
      </c>
      <c r="G95" s="31">
        <v>525</v>
      </c>
      <c r="H95" s="31">
        <v>605</v>
      </c>
      <c r="I95" s="31">
        <v>745</v>
      </c>
      <c r="J95" s="31">
        <v>840</v>
      </c>
      <c r="K95" s="31">
        <v>865</v>
      </c>
      <c r="L95" s="31">
        <v>723</v>
      </c>
      <c r="M95" s="31">
        <v>802</v>
      </c>
      <c r="N95" s="31">
        <v>914</v>
      </c>
      <c r="O95" s="31">
        <v>705</v>
      </c>
      <c r="P95" s="31">
        <v>653</v>
      </c>
      <c r="Q95" s="31">
        <v>548</v>
      </c>
      <c r="R95" s="31">
        <v>458</v>
      </c>
      <c r="S95" s="31">
        <v>512</v>
      </c>
      <c r="T95" s="31">
        <v>513</v>
      </c>
      <c r="U95" s="31">
        <v>389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</row>
    <row r="96" spans="1:31" ht="14.25" hidden="1" outlineLevel="1">
      <c r="A96" s="28" t="s">
        <v>40</v>
      </c>
      <c r="B96" s="31">
        <v>18789</v>
      </c>
      <c r="C96" s="31">
        <v>20747</v>
      </c>
      <c r="D96" s="31">
        <v>13563</v>
      </c>
      <c r="E96" s="31">
        <v>12609</v>
      </c>
      <c r="F96" s="31">
        <v>10567</v>
      </c>
      <c r="G96" s="31">
        <v>9080</v>
      </c>
      <c r="H96" s="31">
        <v>6339</v>
      </c>
      <c r="I96" s="31">
        <v>5768</v>
      </c>
      <c r="J96" s="31">
        <v>3352</v>
      </c>
      <c r="K96" s="31">
        <v>2475</v>
      </c>
      <c r="L96" s="31">
        <v>1996</v>
      </c>
      <c r="M96" s="31">
        <v>1972</v>
      </c>
      <c r="N96" s="31">
        <v>1718</v>
      </c>
      <c r="O96" s="31">
        <v>1464</v>
      </c>
      <c r="P96" s="31">
        <v>1552</v>
      </c>
      <c r="Q96" s="31">
        <v>1610</v>
      </c>
      <c r="R96" s="31">
        <v>1484</v>
      </c>
      <c r="S96" s="31">
        <v>1560</v>
      </c>
      <c r="T96" s="31">
        <v>1558</v>
      </c>
      <c r="U96" s="31">
        <v>1686</v>
      </c>
      <c r="V96" s="31">
        <v>2526</v>
      </c>
      <c r="W96" s="31">
        <v>2306</v>
      </c>
      <c r="X96" s="31">
        <v>2604</v>
      </c>
      <c r="Y96" s="31">
        <v>2144</v>
      </c>
      <c r="Z96" s="31">
        <v>1840</v>
      </c>
      <c r="AA96" s="31">
        <v>1839</v>
      </c>
      <c r="AB96" s="31">
        <v>1786</v>
      </c>
      <c r="AC96" s="31">
        <v>1678</v>
      </c>
      <c r="AD96" s="31">
        <v>1810</v>
      </c>
      <c r="AE96" s="31">
        <v>1735</v>
      </c>
    </row>
    <row r="97" spans="1:31" ht="14.25" hidden="1" outlineLevel="1">
      <c r="A97" s="28" t="s">
        <v>13</v>
      </c>
      <c r="B97" s="35">
        <v>0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</row>
    <row r="98" spans="1:31" ht="14.25" hidden="1" outlineLevel="1">
      <c r="A98" s="28" t="s">
        <v>14</v>
      </c>
      <c r="B98" s="31">
        <v>5</v>
      </c>
      <c r="C98" s="31">
        <v>2</v>
      </c>
      <c r="D98" s="31">
        <v>2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</row>
    <row r="99" spans="1:31" ht="14.25" hidden="1" outlineLevel="1">
      <c r="A99" s="28" t="s">
        <v>15</v>
      </c>
      <c r="B99" s="35">
        <v>0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</row>
    <row r="100" spans="1:31" ht="14.25" hidden="1" outlineLevel="1">
      <c r="A100" s="28" t="s">
        <v>16</v>
      </c>
      <c r="B100" s="35">
        <v>0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1">
        <v>299</v>
      </c>
      <c r="T100" s="31">
        <v>260</v>
      </c>
      <c r="U100" s="31">
        <v>119</v>
      </c>
      <c r="V100" s="31">
        <v>131</v>
      </c>
      <c r="W100" s="31">
        <v>311</v>
      </c>
      <c r="X100" s="31">
        <v>327</v>
      </c>
      <c r="Y100" s="31">
        <v>174</v>
      </c>
      <c r="Z100" s="31">
        <v>184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</row>
    <row r="101" spans="1:31" ht="14.25" hidden="1" outlineLevel="1">
      <c r="A101" s="28" t="s">
        <v>17</v>
      </c>
      <c r="B101" s="35">
        <v>0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</row>
    <row r="102" spans="1:31" ht="14.25" hidden="1" outlineLevel="1">
      <c r="A102" s="28" t="s">
        <v>18</v>
      </c>
      <c r="B102" s="35">
        <v>0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</row>
    <row r="103" ht="14.25" hidden="1" outlineLevel="1"/>
    <row r="104" spans="1:2" ht="14.25" hidden="1" outlineLevel="1">
      <c r="A104" s="27" t="s">
        <v>4</v>
      </c>
      <c r="B104" s="27" t="s">
        <v>80</v>
      </c>
    </row>
    <row r="105" spans="1:2" ht="14.25" hidden="1" outlineLevel="1">
      <c r="A105" s="27" t="s">
        <v>6</v>
      </c>
      <c r="B105" s="27" t="s">
        <v>19</v>
      </c>
    </row>
    <row r="106" spans="1:2" ht="14.25" hidden="1" outlineLevel="1">
      <c r="A106" s="27" t="s">
        <v>8</v>
      </c>
      <c r="B106" s="27" t="s">
        <v>41</v>
      </c>
    </row>
    <row r="107" ht="14.25" hidden="1" outlineLevel="1"/>
    <row r="108" spans="1:31" ht="14.25" hidden="1" outlineLevel="1">
      <c r="A108" s="28" t="s">
        <v>10</v>
      </c>
      <c r="B108" s="28" t="s">
        <v>42</v>
      </c>
      <c r="C108" s="28" t="s">
        <v>43</v>
      </c>
      <c r="D108" s="28" t="s">
        <v>44</v>
      </c>
      <c r="E108" s="28" t="s">
        <v>45</v>
      </c>
      <c r="F108" s="28" t="s">
        <v>46</v>
      </c>
      <c r="G108" s="28" t="s">
        <v>47</v>
      </c>
      <c r="H108" s="28" t="s">
        <v>48</v>
      </c>
      <c r="I108" s="28" t="s">
        <v>49</v>
      </c>
      <c r="J108" s="28" t="s">
        <v>50</v>
      </c>
      <c r="K108" s="28" t="s">
        <v>51</v>
      </c>
      <c r="L108" s="28" t="s">
        <v>52</v>
      </c>
      <c r="M108" s="28" t="s">
        <v>53</v>
      </c>
      <c r="N108" s="28" t="s">
        <v>54</v>
      </c>
      <c r="O108" s="28" t="s">
        <v>55</v>
      </c>
      <c r="P108" s="28" t="s">
        <v>56</v>
      </c>
      <c r="Q108" s="28" t="s">
        <v>57</v>
      </c>
      <c r="R108" s="28" t="s">
        <v>58</v>
      </c>
      <c r="S108" s="28" t="s">
        <v>59</v>
      </c>
      <c r="T108" s="28" t="s">
        <v>60</v>
      </c>
      <c r="U108" s="28" t="s">
        <v>61</v>
      </c>
      <c r="V108" s="28" t="s">
        <v>62</v>
      </c>
      <c r="W108" s="28" t="s">
        <v>63</v>
      </c>
      <c r="X108" s="28" t="s">
        <v>64</v>
      </c>
      <c r="Y108" s="28" t="s">
        <v>65</v>
      </c>
      <c r="Z108" s="28" t="s">
        <v>66</v>
      </c>
      <c r="AA108" s="28" t="s">
        <v>67</v>
      </c>
      <c r="AB108" s="28" t="s">
        <v>68</v>
      </c>
      <c r="AC108" s="28" t="s">
        <v>38</v>
      </c>
      <c r="AD108" s="28" t="s">
        <v>69</v>
      </c>
      <c r="AE108" s="28" t="s">
        <v>244</v>
      </c>
    </row>
    <row r="109" spans="1:31" ht="14.25" hidden="1" outlineLevel="1">
      <c r="A109" s="28" t="s">
        <v>70</v>
      </c>
      <c r="B109" s="31">
        <v>13332</v>
      </c>
      <c r="C109" s="31">
        <v>4982</v>
      </c>
      <c r="D109" s="31">
        <v>4913</v>
      </c>
      <c r="E109" s="31">
        <v>4898</v>
      </c>
      <c r="F109" s="31">
        <v>4144</v>
      </c>
      <c r="G109" s="31">
        <v>4047</v>
      </c>
      <c r="H109" s="31">
        <v>4072</v>
      </c>
      <c r="I109" s="31">
        <v>3783</v>
      </c>
      <c r="J109" s="31">
        <v>3373</v>
      </c>
      <c r="K109" s="31">
        <v>3240</v>
      </c>
      <c r="L109" s="31">
        <v>3950</v>
      </c>
      <c r="M109" s="31">
        <v>4480</v>
      </c>
      <c r="N109" s="31">
        <v>4882</v>
      </c>
      <c r="O109" s="31">
        <v>5698</v>
      </c>
      <c r="P109" s="31">
        <v>6453</v>
      </c>
      <c r="Q109" s="31">
        <v>6283.234</v>
      </c>
      <c r="R109" s="31">
        <v>6356.752</v>
      </c>
      <c r="S109" s="31">
        <v>5691</v>
      </c>
      <c r="T109" s="31">
        <v>6580</v>
      </c>
      <c r="U109" s="31">
        <v>5902</v>
      </c>
      <c r="V109" s="31">
        <v>5490</v>
      </c>
      <c r="W109" s="31">
        <v>5589</v>
      </c>
      <c r="X109" s="31">
        <v>5392</v>
      </c>
      <c r="Y109" s="31">
        <v>4675</v>
      </c>
      <c r="Z109" s="31">
        <v>4235</v>
      </c>
      <c r="AA109" s="31">
        <v>3838</v>
      </c>
      <c r="AB109" s="31">
        <v>3290</v>
      </c>
      <c r="AC109" s="31">
        <v>2752.433</v>
      </c>
      <c r="AD109" s="31">
        <v>2671.444</v>
      </c>
      <c r="AE109" s="31">
        <v>2579.451</v>
      </c>
    </row>
    <row r="110" spans="1:31" ht="14.25" hidden="1" outlineLevel="1">
      <c r="A110" s="28" t="s">
        <v>11</v>
      </c>
      <c r="B110" s="31">
        <v>743</v>
      </c>
      <c r="C110" s="31">
        <v>363</v>
      </c>
      <c r="D110" s="31">
        <v>361</v>
      </c>
      <c r="E110" s="31">
        <v>303</v>
      </c>
      <c r="F110" s="31">
        <v>420</v>
      </c>
      <c r="G110" s="31">
        <v>377</v>
      </c>
      <c r="H110" s="31">
        <v>378</v>
      </c>
      <c r="I110" s="31">
        <v>398</v>
      </c>
      <c r="J110" s="31">
        <v>284</v>
      </c>
      <c r="K110" s="31">
        <v>88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</row>
    <row r="111" spans="1:31" ht="14.25" hidden="1" outlineLevel="1">
      <c r="A111" s="28" t="s">
        <v>12</v>
      </c>
      <c r="B111" s="31">
        <v>3989</v>
      </c>
      <c r="C111" s="31">
        <v>4007</v>
      </c>
      <c r="D111" s="31">
        <v>3959</v>
      </c>
      <c r="E111" s="31">
        <v>4023</v>
      </c>
      <c r="F111" s="31">
        <v>3252</v>
      </c>
      <c r="G111" s="31">
        <v>3232</v>
      </c>
      <c r="H111" s="31">
        <v>3287</v>
      </c>
      <c r="I111" s="31">
        <v>2957</v>
      </c>
      <c r="J111" s="31">
        <v>2296</v>
      </c>
      <c r="K111" s="31">
        <v>2040</v>
      </c>
      <c r="L111" s="31">
        <v>2834</v>
      </c>
      <c r="M111" s="31">
        <v>2786</v>
      </c>
      <c r="N111" s="31">
        <v>2985</v>
      </c>
      <c r="O111" s="31">
        <v>2971</v>
      </c>
      <c r="P111" s="31">
        <v>2996</v>
      </c>
      <c r="Q111" s="31">
        <v>3162</v>
      </c>
      <c r="R111" s="31">
        <v>3200</v>
      </c>
      <c r="S111" s="31">
        <v>2188</v>
      </c>
      <c r="T111" s="31">
        <v>3006</v>
      </c>
      <c r="U111" s="31">
        <v>2888</v>
      </c>
      <c r="V111" s="31">
        <v>2911</v>
      </c>
      <c r="W111" s="31">
        <v>2752</v>
      </c>
      <c r="X111" s="31">
        <v>2427</v>
      </c>
      <c r="Y111" s="31">
        <v>2305</v>
      </c>
      <c r="Z111" s="31">
        <v>2162</v>
      </c>
      <c r="AA111" s="31">
        <v>2279</v>
      </c>
      <c r="AB111" s="31">
        <v>2353</v>
      </c>
      <c r="AC111" s="31">
        <v>2131.033</v>
      </c>
      <c r="AD111" s="31">
        <v>2023.144</v>
      </c>
      <c r="AE111" s="31">
        <v>1956.489</v>
      </c>
    </row>
    <row r="112" spans="1:31" ht="14.25" hidden="1" outlineLevel="1">
      <c r="A112" s="28" t="s">
        <v>40</v>
      </c>
      <c r="B112" s="35">
        <v>0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1">
        <v>615</v>
      </c>
      <c r="P112" s="31">
        <v>686</v>
      </c>
      <c r="Q112" s="31">
        <v>745</v>
      </c>
      <c r="R112" s="31">
        <v>704</v>
      </c>
      <c r="S112" s="31">
        <v>651</v>
      </c>
      <c r="T112" s="31">
        <v>758</v>
      </c>
      <c r="U112" s="31">
        <v>1048</v>
      </c>
      <c r="V112" s="31">
        <v>583</v>
      </c>
      <c r="W112" s="31">
        <v>660</v>
      </c>
      <c r="X112" s="31">
        <v>674</v>
      </c>
      <c r="Y112" s="31">
        <v>689</v>
      </c>
      <c r="Z112" s="31">
        <v>603</v>
      </c>
      <c r="AA112" s="31">
        <v>618</v>
      </c>
      <c r="AB112" s="31">
        <v>605</v>
      </c>
      <c r="AC112" s="31">
        <v>610</v>
      </c>
      <c r="AD112" s="31">
        <v>639</v>
      </c>
      <c r="AE112" s="31">
        <v>598</v>
      </c>
    </row>
    <row r="113" spans="1:31" ht="14.25" hidden="1" outlineLevel="1">
      <c r="A113" s="28" t="s">
        <v>13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</row>
    <row r="114" spans="1:31" ht="14.25" hidden="1" outlineLevel="1">
      <c r="A114" s="28" t="s">
        <v>14</v>
      </c>
      <c r="B114" s="31">
        <v>5</v>
      </c>
      <c r="C114" s="31">
        <v>1</v>
      </c>
      <c r="D114" s="31">
        <v>1</v>
      </c>
      <c r="E114" s="31">
        <v>2</v>
      </c>
      <c r="F114" s="31">
        <v>1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</row>
    <row r="115" spans="1:31" ht="14.25" hidden="1" outlineLevel="1">
      <c r="A115" s="28" t="s">
        <v>15</v>
      </c>
      <c r="B115" s="31">
        <v>147</v>
      </c>
      <c r="C115" s="31">
        <v>134</v>
      </c>
      <c r="D115" s="31">
        <v>110</v>
      </c>
      <c r="E115" s="31">
        <v>115</v>
      </c>
      <c r="F115" s="31">
        <v>112</v>
      </c>
      <c r="G115" s="31">
        <v>41</v>
      </c>
      <c r="H115" s="31">
        <v>50</v>
      </c>
      <c r="I115" s="31">
        <v>32</v>
      </c>
      <c r="J115" s="31">
        <v>8</v>
      </c>
      <c r="K115" s="31">
        <v>4</v>
      </c>
      <c r="L115" s="31">
        <v>2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</row>
    <row r="116" spans="1:31" ht="14.25" hidden="1" outlineLevel="1">
      <c r="A116" s="28" t="s">
        <v>16</v>
      </c>
      <c r="B116" s="31">
        <v>8000</v>
      </c>
      <c r="C116" s="31">
        <v>46</v>
      </c>
      <c r="D116" s="31">
        <v>21</v>
      </c>
      <c r="E116" s="31">
        <v>26</v>
      </c>
      <c r="F116" s="31">
        <v>20</v>
      </c>
      <c r="G116" s="31">
        <v>2</v>
      </c>
      <c r="H116" s="31">
        <v>1</v>
      </c>
      <c r="I116" s="35">
        <v>0</v>
      </c>
      <c r="J116" s="31">
        <v>474</v>
      </c>
      <c r="K116" s="31">
        <v>934</v>
      </c>
      <c r="L116" s="31">
        <v>957</v>
      </c>
      <c r="M116" s="31">
        <v>1386</v>
      </c>
      <c r="N116" s="31">
        <v>1817</v>
      </c>
      <c r="O116" s="31">
        <v>1975</v>
      </c>
      <c r="P116" s="31">
        <v>2706</v>
      </c>
      <c r="Q116" s="31">
        <v>2321</v>
      </c>
      <c r="R116" s="31">
        <v>2412</v>
      </c>
      <c r="S116" s="31">
        <v>2828</v>
      </c>
      <c r="T116" s="31">
        <v>2794</v>
      </c>
      <c r="U116" s="31">
        <v>1928</v>
      </c>
      <c r="V116" s="31">
        <v>1977</v>
      </c>
      <c r="W116" s="31">
        <v>2155</v>
      </c>
      <c r="X116" s="31">
        <v>2271</v>
      </c>
      <c r="Y116" s="31">
        <v>1660</v>
      </c>
      <c r="Z116" s="31">
        <v>1447</v>
      </c>
      <c r="AA116" s="31">
        <v>920</v>
      </c>
      <c r="AB116" s="31">
        <v>318</v>
      </c>
      <c r="AC116" s="35">
        <v>0</v>
      </c>
      <c r="AD116" s="35">
        <v>0</v>
      </c>
      <c r="AE116" s="31">
        <v>17.162</v>
      </c>
    </row>
    <row r="117" spans="1:31" ht="14.25" hidden="1" outlineLevel="1">
      <c r="A117" s="28" t="s">
        <v>17</v>
      </c>
      <c r="B117" s="31">
        <v>82</v>
      </c>
      <c r="C117" s="31">
        <v>91</v>
      </c>
      <c r="D117" s="31">
        <v>91</v>
      </c>
      <c r="E117" s="31">
        <v>65</v>
      </c>
      <c r="F117" s="31">
        <v>41</v>
      </c>
      <c r="G117" s="31">
        <v>57</v>
      </c>
      <c r="H117" s="31">
        <v>51</v>
      </c>
      <c r="I117" s="31">
        <v>91</v>
      </c>
      <c r="J117" s="31">
        <v>19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1">
        <v>8</v>
      </c>
      <c r="W117" s="31">
        <v>12</v>
      </c>
      <c r="X117" s="31">
        <v>10</v>
      </c>
      <c r="Y117" s="31">
        <v>10</v>
      </c>
      <c r="Z117" s="31">
        <v>10</v>
      </c>
      <c r="AA117" s="31">
        <v>8</v>
      </c>
      <c r="AB117" s="31">
        <v>3</v>
      </c>
      <c r="AC117" s="35">
        <v>0</v>
      </c>
      <c r="AD117" s="35">
        <v>0</v>
      </c>
      <c r="AE117" s="35">
        <v>0</v>
      </c>
    </row>
    <row r="118" spans="1:31" ht="14.25" hidden="1" outlineLevel="1">
      <c r="A118" s="28" t="s">
        <v>18</v>
      </c>
      <c r="B118" s="31">
        <v>285</v>
      </c>
      <c r="C118" s="31">
        <v>278</v>
      </c>
      <c r="D118" s="31">
        <v>270</v>
      </c>
      <c r="E118" s="31">
        <v>264</v>
      </c>
      <c r="F118" s="31">
        <v>227</v>
      </c>
      <c r="G118" s="31">
        <v>231</v>
      </c>
      <c r="H118" s="31">
        <v>222</v>
      </c>
      <c r="I118" s="31">
        <v>262</v>
      </c>
      <c r="J118" s="31">
        <v>259</v>
      </c>
      <c r="K118" s="31">
        <v>133</v>
      </c>
      <c r="L118" s="31">
        <v>119</v>
      </c>
      <c r="M118" s="31">
        <v>272</v>
      </c>
      <c r="N118" s="31">
        <v>46</v>
      </c>
      <c r="O118" s="31">
        <v>103</v>
      </c>
      <c r="P118" s="31">
        <v>27</v>
      </c>
      <c r="Q118" s="31">
        <v>23</v>
      </c>
      <c r="R118" s="31">
        <v>27</v>
      </c>
      <c r="S118" s="31">
        <v>13</v>
      </c>
      <c r="T118" s="31">
        <v>20</v>
      </c>
      <c r="U118" s="31">
        <v>37</v>
      </c>
      <c r="V118" s="31">
        <v>1</v>
      </c>
      <c r="W118" s="35">
        <v>0</v>
      </c>
      <c r="X118" s="31">
        <v>3</v>
      </c>
      <c r="Y118" s="31">
        <v>3</v>
      </c>
      <c r="Z118" s="31">
        <v>4</v>
      </c>
      <c r="AA118" s="31">
        <v>5</v>
      </c>
      <c r="AB118" s="31">
        <v>2</v>
      </c>
      <c r="AC118" s="31">
        <v>3</v>
      </c>
      <c r="AD118" s="31">
        <v>3</v>
      </c>
      <c r="AE118" s="31">
        <v>2</v>
      </c>
    </row>
    <row r="119" ht="14.25" hidden="1" outlineLevel="1"/>
    <row r="120" spans="1:2" ht="14.25" hidden="1" outlineLevel="1">
      <c r="A120" s="27" t="s">
        <v>4</v>
      </c>
      <c r="B120" s="27" t="s">
        <v>81</v>
      </c>
    </row>
    <row r="121" spans="1:2" ht="14.25" hidden="1" outlineLevel="1">
      <c r="A121" s="27" t="s">
        <v>6</v>
      </c>
      <c r="B121" s="27" t="s">
        <v>19</v>
      </c>
    </row>
    <row r="122" spans="1:2" ht="14.25" hidden="1" outlineLevel="1">
      <c r="A122" s="27" t="s">
        <v>8</v>
      </c>
      <c r="B122" s="27" t="s">
        <v>41</v>
      </c>
    </row>
    <row r="123" ht="14.25" hidden="1" outlineLevel="1"/>
    <row r="124" spans="1:31" ht="14.25" hidden="1" outlineLevel="1">
      <c r="A124" s="28" t="s">
        <v>10</v>
      </c>
      <c r="B124" s="28" t="s">
        <v>42</v>
      </c>
      <c r="C124" s="28" t="s">
        <v>43</v>
      </c>
      <c r="D124" s="28" t="s">
        <v>44</v>
      </c>
      <c r="E124" s="28" t="s">
        <v>45</v>
      </c>
      <c r="F124" s="28" t="s">
        <v>46</v>
      </c>
      <c r="G124" s="28" t="s">
        <v>47</v>
      </c>
      <c r="H124" s="28" t="s">
        <v>48</v>
      </c>
      <c r="I124" s="28" t="s">
        <v>49</v>
      </c>
      <c r="J124" s="28" t="s">
        <v>50</v>
      </c>
      <c r="K124" s="28" t="s">
        <v>51</v>
      </c>
      <c r="L124" s="28" t="s">
        <v>52</v>
      </c>
      <c r="M124" s="28" t="s">
        <v>53</v>
      </c>
      <c r="N124" s="28" t="s">
        <v>54</v>
      </c>
      <c r="O124" s="28" t="s">
        <v>55</v>
      </c>
      <c r="P124" s="28" t="s">
        <v>56</v>
      </c>
      <c r="Q124" s="28" t="s">
        <v>57</v>
      </c>
      <c r="R124" s="28" t="s">
        <v>58</v>
      </c>
      <c r="S124" s="28" t="s">
        <v>59</v>
      </c>
      <c r="T124" s="28" t="s">
        <v>60</v>
      </c>
      <c r="U124" s="28" t="s">
        <v>61</v>
      </c>
      <c r="V124" s="28" t="s">
        <v>62</v>
      </c>
      <c r="W124" s="28" t="s">
        <v>63</v>
      </c>
      <c r="X124" s="28" t="s">
        <v>64</v>
      </c>
      <c r="Y124" s="28" t="s">
        <v>65</v>
      </c>
      <c r="Z124" s="28" t="s">
        <v>66</v>
      </c>
      <c r="AA124" s="28" t="s">
        <v>67</v>
      </c>
      <c r="AB124" s="28" t="s">
        <v>68</v>
      </c>
      <c r="AC124" s="28" t="s">
        <v>38</v>
      </c>
      <c r="AD124" s="28" t="s">
        <v>69</v>
      </c>
      <c r="AE124" s="28" t="s">
        <v>244</v>
      </c>
    </row>
    <row r="125" spans="1:31" ht="14.25" hidden="1" outlineLevel="1">
      <c r="A125" s="28" t="s">
        <v>70</v>
      </c>
      <c r="B125" s="31">
        <v>1163</v>
      </c>
      <c r="C125" s="31">
        <v>1114</v>
      </c>
      <c r="D125" s="31">
        <v>1425</v>
      </c>
      <c r="E125" s="31">
        <v>1266</v>
      </c>
      <c r="F125" s="31">
        <v>730</v>
      </c>
      <c r="G125" s="31">
        <v>497</v>
      </c>
      <c r="H125" s="31">
        <v>385</v>
      </c>
      <c r="I125" s="31">
        <v>231</v>
      </c>
      <c r="J125" s="31">
        <v>335</v>
      </c>
      <c r="K125" s="31">
        <v>232</v>
      </c>
      <c r="L125" s="31">
        <v>343</v>
      </c>
      <c r="M125" s="31">
        <v>262</v>
      </c>
      <c r="N125" s="31">
        <v>243</v>
      </c>
      <c r="O125" s="31">
        <v>228</v>
      </c>
      <c r="P125" s="31">
        <v>208</v>
      </c>
      <c r="Q125" s="31">
        <v>112</v>
      </c>
      <c r="R125" s="31">
        <v>90</v>
      </c>
      <c r="S125" s="31">
        <v>60</v>
      </c>
      <c r="T125" s="31">
        <v>54</v>
      </c>
      <c r="U125" s="31">
        <v>56</v>
      </c>
      <c r="V125" s="31">
        <v>15</v>
      </c>
      <c r="W125" s="31">
        <v>11</v>
      </c>
      <c r="X125" s="31">
        <v>16</v>
      </c>
      <c r="Y125" s="31">
        <v>12</v>
      </c>
      <c r="Z125" s="31">
        <v>16</v>
      </c>
      <c r="AA125" s="31">
        <v>23</v>
      </c>
      <c r="AB125" s="31">
        <v>22</v>
      </c>
      <c r="AC125" s="31">
        <v>42.544</v>
      </c>
      <c r="AD125" s="31">
        <v>44.538</v>
      </c>
      <c r="AE125" s="31">
        <v>42.677</v>
      </c>
    </row>
    <row r="126" spans="1:31" ht="14.25" hidden="1" outlineLevel="1">
      <c r="A126" s="28" t="s">
        <v>11</v>
      </c>
      <c r="B126" s="35">
        <v>0</v>
      </c>
      <c r="C126" s="31">
        <v>86</v>
      </c>
      <c r="D126" s="31">
        <v>91</v>
      </c>
      <c r="E126" s="31">
        <v>40</v>
      </c>
      <c r="F126" s="31">
        <v>19</v>
      </c>
      <c r="G126" s="31">
        <v>21</v>
      </c>
      <c r="H126" s="31">
        <v>8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</row>
    <row r="127" spans="1:31" ht="14.25" hidden="1" outlineLevel="1">
      <c r="A127" s="28" t="s">
        <v>12</v>
      </c>
      <c r="B127" s="31">
        <v>640</v>
      </c>
      <c r="C127" s="31">
        <v>570</v>
      </c>
      <c r="D127" s="31">
        <v>571</v>
      </c>
      <c r="E127" s="31">
        <v>563</v>
      </c>
      <c r="F127" s="31">
        <v>366</v>
      </c>
      <c r="G127" s="31">
        <v>350</v>
      </c>
      <c r="H127" s="31">
        <v>232</v>
      </c>
      <c r="I127" s="31">
        <v>144</v>
      </c>
      <c r="J127" s="31">
        <v>127</v>
      </c>
      <c r="K127" s="31">
        <v>104</v>
      </c>
      <c r="L127" s="31">
        <v>232</v>
      </c>
      <c r="M127" s="31">
        <v>224</v>
      </c>
      <c r="N127" s="31">
        <v>224</v>
      </c>
      <c r="O127" s="31">
        <v>217</v>
      </c>
      <c r="P127" s="31">
        <v>204</v>
      </c>
      <c r="Q127" s="31">
        <v>108</v>
      </c>
      <c r="R127" s="31">
        <v>82</v>
      </c>
      <c r="S127" s="31">
        <v>53</v>
      </c>
      <c r="T127" s="31">
        <v>50</v>
      </c>
      <c r="U127" s="31">
        <v>54</v>
      </c>
      <c r="V127" s="31">
        <v>13</v>
      </c>
      <c r="W127" s="31">
        <v>10</v>
      </c>
      <c r="X127" s="31">
        <v>14</v>
      </c>
      <c r="Y127" s="31">
        <v>10</v>
      </c>
      <c r="Z127" s="31">
        <v>14</v>
      </c>
      <c r="AA127" s="31">
        <v>11</v>
      </c>
      <c r="AB127" s="31">
        <v>9</v>
      </c>
      <c r="AC127" s="31">
        <v>28.426</v>
      </c>
      <c r="AD127" s="31">
        <v>29.37</v>
      </c>
      <c r="AE127" s="31">
        <v>28.954</v>
      </c>
    </row>
    <row r="128" spans="1:31" ht="14.25" hidden="1" outlineLevel="1">
      <c r="A128" s="28" t="s">
        <v>40</v>
      </c>
      <c r="B128" s="35">
        <v>0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</row>
    <row r="129" spans="1:31" ht="14.25" hidden="1" outlineLevel="1">
      <c r="A129" s="28" t="s">
        <v>13</v>
      </c>
      <c r="B129" s="35">
        <v>0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</row>
    <row r="130" spans="1:31" ht="14.25" hidden="1" outlineLevel="1">
      <c r="A130" s="28" t="s">
        <v>14</v>
      </c>
      <c r="B130" s="31">
        <v>188</v>
      </c>
      <c r="C130" s="31">
        <v>168</v>
      </c>
      <c r="D130" s="31">
        <v>112</v>
      </c>
      <c r="E130" s="31">
        <v>80</v>
      </c>
      <c r="F130" s="31">
        <v>60</v>
      </c>
      <c r="G130" s="31">
        <v>44</v>
      </c>
      <c r="H130" s="31">
        <v>38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</row>
    <row r="131" spans="1:31" ht="14.25" hidden="1" outlineLevel="1">
      <c r="A131" s="28" t="s">
        <v>15</v>
      </c>
      <c r="B131" s="31">
        <v>311</v>
      </c>
      <c r="C131" s="31">
        <v>268</v>
      </c>
      <c r="D131" s="31">
        <v>233</v>
      </c>
      <c r="E131" s="31">
        <v>51</v>
      </c>
      <c r="F131" s="31">
        <v>6</v>
      </c>
      <c r="G131" s="31">
        <v>24</v>
      </c>
      <c r="H131" s="31">
        <v>22</v>
      </c>
      <c r="I131" s="31">
        <v>10</v>
      </c>
      <c r="J131" s="31">
        <v>4</v>
      </c>
      <c r="K131" s="31">
        <v>1</v>
      </c>
      <c r="L131" s="31">
        <v>4</v>
      </c>
      <c r="M131" s="31">
        <v>3</v>
      </c>
      <c r="N131" s="31">
        <v>2</v>
      </c>
      <c r="O131" s="31">
        <v>2</v>
      </c>
      <c r="P131" s="31">
        <v>1</v>
      </c>
      <c r="Q131" s="31">
        <v>1</v>
      </c>
      <c r="R131" s="31">
        <v>1</v>
      </c>
      <c r="S131" s="31">
        <v>1</v>
      </c>
      <c r="T131" s="35">
        <v>0</v>
      </c>
      <c r="U131" s="31">
        <v>1</v>
      </c>
      <c r="V131" s="31">
        <v>1</v>
      </c>
      <c r="W131" s="35">
        <v>0</v>
      </c>
      <c r="X131" s="31">
        <v>1</v>
      </c>
      <c r="Y131" s="31">
        <v>1</v>
      </c>
      <c r="Z131" s="31">
        <v>2</v>
      </c>
      <c r="AA131" s="31">
        <v>12</v>
      </c>
      <c r="AB131" s="31">
        <v>13</v>
      </c>
      <c r="AC131" s="31">
        <v>14.118</v>
      </c>
      <c r="AD131" s="31">
        <v>15.168</v>
      </c>
      <c r="AE131" s="31">
        <v>13.723</v>
      </c>
    </row>
    <row r="132" spans="1:31" ht="14.25" hidden="1" outlineLevel="1">
      <c r="A132" s="28" t="s">
        <v>16</v>
      </c>
      <c r="B132" s="35">
        <v>0</v>
      </c>
      <c r="C132" s="35">
        <v>0</v>
      </c>
      <c r="D132" s="31">
        <v>395</v>
      </c>
      <c r="E132" s="31">
        <v>511</v>
      </c>
      <c r="F132" s="31">
        <v>259</v>
      </c>
      <c r="G132" s="31">
        <v>38</v>
      </c>
      <c r="H132" s="31">
        <v>64</v>
      </c>
      <c r="I132" s="31">
        <v>57</v>
      </c>
      <c r="J132" s="31">
        <v>184</v>
      </c>
      <c r="K132" s="31">
        <v>107</v>
      </c>
      <c r="L132" s="31">
        <v>88</v>
      </c>
      <c r="M132" s="31">
        <v>17</v>
      </c>
      <c r="N132" s="31">
        <v>8</v>
      </c>
      <c r="O132" s="31">
        <v>3</v>
      </c>
      <c r="P132" s="35">
        <v>0</v>
      </c>
      <c r="Q132" s="35">
        <v>0</v>
      </c>
      <c r="R132" s="31">
        <v>3</v>
      </c>
      <c r="S132" s="31">
        <v>3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</row>
    <row r="133" spans="1:31" ht="14.25" hidden="1" outlineLevel="1">
      <c r="A133" s="28" t="s">
        <v>17</v>
      </c>
      <c r="B133" s="35">
        <v>0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</row>
    <row r="134" spans="1:31" ht="14.25" hidden="1" outlineLevel="1">
      <c r="A134" s="28" t="s">
        <v>18</v>
      </c>
      <c r="B134" s="31">
        <v>24</v>
      </c>
      <c r="C134" s="31">
        <v>22</v>
      </c>
      <c r="D134" s="31">
        <v>23</v>
      </c>
      <c r="E134" s="31">
        <v>21</v>
      </c>
      <c r="F134" s="31">
        <v>20</v>
      </c>
      <c r="G134" s="31">
        <v>20</v>
      </c>
      <c r="H134" s="31">
        <v>21</v>
      </c>
      <c r="I134" s="31">
        <v>20</v>
      </c>
      <c r="J134" s="31">
        <v>20</v>
      </c>
      <c r="K134" s="31">
        <v>20</v>
      </c>
      <c r="L134" s="31">
        <v>19</v>
      </c>
      <c r="M134" s="31">
        <v>18</v>
      </c>
      <c r="N134" s="31">
        <v>9</v>
      </c>
      <c r="O134" s="31">
        <v>6</v>
      </c>
      <c r="P134" s="31">
        <v>3</v>
      </c>
      <c r="Q134" s="31">
        <v>3</v>
      </c>
      <c r="R134" s="31">
        <v>4</v>
      </c>
      <c r="S134" s="31">
        <v>3</v>
      </c>
      <c r="T134" s="31">
        <v>4</v>
      </c>
      <c r="U134" s="31">
        <v>1</v>
      </c>
      <c r="V134" s="31">
        <v>1</v>
      </c>
      <c r="W134" s="31">
        <v>1</v>
      </c>
      <c r="X134" s="31">
        <v>1</v>
      </c>
      <c r="Y134" s="31">
        <v>1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</row>
    <row r="135" s="67" customFormat="1" ht="14.25" hidden="1" outlineLevel="1"/>
    <row r="136" ht="12" collapsed="1"/>
    <row r="137" spans="1:2" ht="12">
      <c r="A137" s="64" t="s">
        <v>132</v>
      </c>
      <c r="B137" s="64" t="s">
        <v>236</v>
      </c>
    </row>
    <row r="138" spans="2:8" ht="12">
      <c r="B138" s="117" t="s">
        <v>37</v>
      </c>
      <c r="C138" s="118"/>
      <c r="D138" s="118"/>
      <c r="E138" s="118"/>
      <c r="F138" s="118"/>
      <c r="G138" s="118"/>
      <c r="H138" s="118"/>
    </row>
    <row r="139" spans="1:8" ht="12">
      <c r="A139" s="33" t="s">
        <v>269</v>
      </c>
      <c r="B139" s="68">
        <f>AE29/AE13</f>
        <v>0.9283703690083089</v>
      </c>
      <c r="C139" s="118"/>
      <c r="D139" s="118"/>
      <c r="E139" s="118"/>
      <c r="F139" s="118"/>
      <c r="G139" s="118"/>
      <c r="H139" s="118"/>
    </row>
    <row r="140" spans="1:2" ht="12">
      <c r="A140" s="33" t="s">
        <v>12</v>
      </c>
      <c r="B140" s="68">
        <f>AE31/AE15</f>
        <v>0.8740635542918924</v>
      </c>
    </row>
    <row r="141" spans="1:2" ht="12">
      <c r="A141" s="33" t="s">
        <v>72</v>
      </c>
      <c r="B141" s="68">
        <f>AE32/AE16</f>
        <v>0.8933276868274254</v>
      </c>
    </row>
    <row r="142" spans="1:2" ht="12">
      <c r="A142" s="33" t="s">
        <v>11</v>
      </c>
      <c r="B142" s="68">
        <f>AE30/AE14</f>
        <v>0.9125352073366576</v>
      </c>
    </row>
    <row r="143" spans="1:2" ht="12">
      <c r="A143" s="33" t="s">
        <v>18</v>
      </c>
      <c r="B143" s="68">
        <f>AE38/AE22</f>
        <v>0.9470679813181111</v>
      </c>
    </row>
    <row r="144" spans="1:2" ht="12">
      <c r="A144" s="33" t="s">
        <v>14</v>
      </c>
      <c r="B144" s="68">
        <f>AE34/AE18</f>
        <v>0.964414870533777</v>
      </c>
    </row>
    <row r="145" spans="1:2" ht="12">
      <c r="A145" s="33" t="s">
        <v>15</v>
      </c>
      <c r="B145" s="68">
        <f>AE35/AE19</f>
        <v>0.9922718817216543</v>
      </c>
    </row>
    <row r="146" spans="1:2" ht="12">
      <c r="A146" s="33" t="s">
        <v>16</v>
      </c>
      <c r="B146" s="68">
        <f>AE36/AE20</f>
        <v>0.9982876027641066</v>
      </c>
    </row>
    <row r="147" spans="1:2" ht="12">
      <c r="A147" s="33" t="s">
        <v>13</v>
      </c>
      <c r="B147" s="68">
        <f aca="true" t="shared" si="0" ref="B147">AE33/AE17</f>
        <v>0.9986059961323999</v>
      </c>
    </row>
    <row r="148" spans="1:2" ht="12">
      <c r="A148" s="33" t="s">
        <v>17</v>
      </c>
      <c r="B148" s="68">
        <f>AE37/AE21</f>
        <v>1</v>
      </c>
    </row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spans="1:7" s="37" customFormat="1" ht="24.95" customHeight="1">
      <c r="A174" s="146" t="s">
        <v>253</v>
      </c>
      <c r="B174" s="146"/>
      <c r="C174" s="146"/>
      <c r="D174" s="146"/>
      <c r="E174" s="146"/>
      <c r="F174" s="146"/>
      <c r="G174" s="146"/>
    </row>
    <row r="175" s="37" customFormat="1" ht="14.25"/>
    <row r="176" s="37" customFormat="1" ht="14.25">
      <c r="A176" s="37" t="s">
        <v>190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showGridLines="0" zoomScale="80" zoomScaleNormal="80" workbookViewId="0" topLeftCell="A14">
      <selection activeCell="G30" sqref="G30"/>
    </sheetView>
  </sheetViews>
  <sheetFormatPr defaultColWidth="8.625" defaultRowHeight="14.25"/>
  <cols>
    <col min="1" max="11" width="12.00390625" style="2" customWidth="1"/>
    <col min="12" max="12" width="12.25390625" style="2" bestFit="1" customWidth="1"/>
    <col min="13" max="16384" width="8.625" style="2" customWidth="1"/>
  </cols>
  <sheetData>
    <row r="1" spans="1:6" ht="12">
      <c r="A1" s="1" t="s">
        <v>25</v>
      </c>
      <c r="F1" s="25"/>
    </row>
    <row r="2" ht="12"/>
    <row r="3" spans="1:2" ht="12">
      <c r="A3" s="3" t="s">
        <v>0</v>
      </c>
      <c r="B3" s="4">
        <v>44371.458344907405</v>
      </c>
    </row>
    <row r="4" spans="1:2" ht="12">
      <c r="A4" s="3" t="s">
        <v>1</v>
      </c>
      <c r="B4" s="4">
        <v>44404.43858796296</v>
      </c>
    </row>
    <row r="5" spans="1:2" ht="12">
      <c r="A5" s="3" t="s">
        <v>2</v>
      </c>
      <c r="B5" s="9" t="s">
        <v>3</v>
      </c>
    </row>
    <row r="6" ht="12"/>
    <row r="7" ht="12"/>
    <row r="8" spans="1:2" ht="12">
      <c r="A8" s="3" t="s">
        <v>4</v>
      </c>
      <c r="B8" s="1" t="s">
        <v>5</v>
      </c>
    </row>
    <row r="9" spans="1:2" ht="12">
      <c r="A9" s="2" t="s">
        <v>10</v>
      </c>
      <c r="B9" s="20">
        <v>2019</v>
      </c>
    </row>
    <row r="10" spans="1:2" ht="12">
      <c r="A10" s="3" t="s">
        <v>8</v>
      </c>
      <c r="B10" s="21" t="s">
        <v>9</v>
      </c>
    </row>
    <row r="11" ht="12"/>
    <row r="12" ht="12"/>
    <row r="13" spans="1:3" ht="12">
      <c r="A13" s="2" t="s">
        <v>202</v>
      </c>
      <c r="B13" s="22" t="s">
        <v>31</v>
      </c>
      <c r="C13" s="10" t="s">
        <v>28</v>
      </c>
    </row>
    <row r="14" spans="1:3" ht="12">
      <c r="A14" s="3" t="s">
        <v>7</v>
      </c>
      <c r="B14" s="23">
        <v>2904012.166</v>
      </c>
      <c r="C14" s="11">
        <f>SUM(C15:C22)</f>
        <v>1.0000000000000002</v>
      </c>
    </row>
    <row r="15" spans="1:3" ht="12">
      <c r="A15" s="3" t="s">
        <v>19</v>
      </c>
      <c r="B15" s="23">
        <v>241259.252</v>
      </c>
      <c r="C15" s="11">
        <f>B15/$B$14</f>
        <v>0.08307790677485749</v>
      </c>
    </row>
    <row r="16" spans="1:3" ht="12">
      <c r="A16" s="3" t="s">
        <v>165</v>
      </c>
      <c r="B16" s="23">
        <v>202614.913</v>
      </c>
      <c r="C16" s="11">
        <f aca="true" t="shared" si="0" ref="C16:C22">B16/$B$14</f>
        <v>0.06977068325408661</v>
      </c>
    </row>
    <row r="17" spans="1:3" ht="12">
      <c r="A17" s="3" t="s">
        <v>20</v>
      </c>
      <c r="B17" s="23">
        <v>569283.623</v>
      </c>
      <c r="C17" s="11">
        <f t="shared" si="0"/>
        <v>0.1960334841792808</v>
      </c>
    </row>
    <row r="18" spans="1:3" ht="12">
      <c r="A18" s="3" t="s">
        <v>21</v>
      </c>
      <c r="B18" s="23">
        <v>345264.887</v>
      </c>
      <c r="C18" s="11">
        <f t="shared" si="0"/>
        <v>0.11889236933727088</v>
      </c>
    </row>
    <row r="19" spans="1:3" ht="12">
      <c r="A19" s="3" t="s">
        <v>22</v>
      </c>
      <c r="B19" s="23">
        <v>367115.301</v>
      </c>
      <c r="C19" s="11">
        <f t="shared" si="0"/>
        <v>0.12641658506054618</v>
      </c>
    </row>
    <row r="20" spans="1:3" ht="12">
      <c r="A20" s="3" t="s">
        <v>23</v>
      </c>
      <c r="B20" s="23">
        <v>120034.721</v>
      </c>
      <c r="C20" s="11">
        <f t="shared" si="0"/>
        <v>0.04133409715198831</v>
      </c>
    </row>
    <row r="21" spans="1:3" ht="12">
      <c r="A21" s="3" t="s">
        <v>24</v>
      </c>
      <c r="B21" s="23">
        <v>765337.856</v>
      </c>
      <c r="C21" s="11">
        <f t="shared" si="0"/>
        <v>0.2635449895701298</v>
      </c>
    </row>
    <row r="22" spans="1:3" ht="12">
      <c r="A22" s="2" t="s">
        <v>29</v>
      </c>
      <c r="B22" s="12">
        <v>293101.61300000036</v>
      </c>
      <c r="C22" s="11">
        <f t="shared" si="0"/>
        <v>0.10092988467184003</v>
      </c>
    </row>
    <row r="23" spans="2:3" ht="12">
      <c r="B23" s="12"/>
      <c r="C23" s="11"/>
    </row>
    <row r="24" spans="1:3" ht="12">
      <c r="A24" s="13"/>
      <c r="B24" s="13"/>
      <c r="C24" s="17"/>
    </row>
    <row r="25" spans="8:36" ht="12"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8:36" s="15" customFormat="1" ht="12"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8:36" s="15" customFormat="1" ht="12"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8:36" s="15" customFormat="1" ht="12"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8:36" s="15" customFormat="1" ht="12"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8:36" s="15" customFormat="1" ht="12">
      <c r="H30" s="15" t="s">
        <v>193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8:36" s="15" customFormat="1" ht="12">
      <c r="H31" s="10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8:36" s="15" customFormat="1" ht="12"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8:36" s="15" customFormat="1" ht="12"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8:36" s="15" customFormat="1" ht="12"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8:36" s="15" customFormat="1" ht="12"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8:36" s="15" customFormat="1" ht="12"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8:36" s="15" customFormat="1" ht="12"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8:36" s="15" customFormat="1" ht="12"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8:36" s="15" customFormat="1" ht="12"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8:36" s="15" customFormat="1" ht="12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8:36" s="15" customFormat="1" ht="12"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8:36" s="15" customFormat="1" ht="12"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8:36" s="15" customFormat="1" ht="12"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s="15" customFormat="1" ht="12">
      <c r="A44" s="16" t="s">
        <v>260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s="15" customFormat="1" ht="12">
      <c r="A45" s="15" t="s">
        <v>32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s="15" customFormat="1" ht="12">
      <c r="A46" s="15" t="s">
        <v>33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s="15" customFormat="1" ht="12">
      <c r="A47" s="15" t="s">
        <v>30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ht="12"/>
    <row r="49" s="18" customFormat="1" ht="3.95" customHeight="1"/>
    <row r="50" s="14" customFormat="1" ht="12">
      <c r="A50" s="19"/>
    </row>
    <row r="51" s="14" customFormat="1" ht="12">
      <c r="A51" s="19"/>
    </row>
    <row r="52" spans="1:10" ht="12">
      <c r="A52" s="3" t="s">
        <v>4</v>
      </c>
      <c r="B52" s="1" t="s">
        <v>5</v>
      </c>
      <c r="C52" s="3"/>
      <c r="D52" s="3"/>
      <c r="E52" s="3"/>
      <c r="F52" s="3"/>
      <c r="G52" s="3"/>
      <c r="H52" s="3"/>
      <c r="I52" s="3"/>
      <c r="J52" s="3"/>
    </row>
    <row r="53" spans="1:2" ht="12">
      <c r="A53" s="2" t="s">
        <v>10</v>
      </c>
      <c r="B53" s="20">
        <v>2019</v>
      </c>
    </row>
    <row r="54" spans="1:10" ht="12">
      <c r="A54" s="3" t="s">
        <v>8</v>
      </c>
      <c r="B54" s="21" t="s">
        <v>9</v>
      </c>
      <c r="C54" s="3"/>
      <c r="D54" s="3"/>
      <c r="E54" s="3"/>
      <c r="F54" s="3"/>
      <c r="G54" s="3"/>
      <c r="H54" s="3"/>
      <c r="I54" s="3"/>
      <c r="J54" s="3"/>
    </row>
    <row r="55" ht="12">
      <c r="A55" s="3" t="s">
        <v>6</v>
      </c>
    </row>
    <row r="56" spans="10:12" ht="12">
      <c r="J56" s="120"/>
      <c r="K56" s="120"/>
      <c r="L56" s="120"/>
    </row>
    <row r="57" spans="2:13" ht="12">
      <c r="B57" s="11"/>
      <c r="C57" s="11"/>
      <c r="D57" s="11"/>
      <c r="E57" s="11"/>
      <c r="F57" s="11"/>
      <c r="G57" s="11"/>
      <c r="H57" s="11"/>
      <c r="I57" s="11"/>
      <c r="J57" s="120"/>
      <c r="K57" s="120"/>
      <c r="L57" s="120"/>
      <c r="M57" s="8" t="s">
        <v>242</v>
      </c>
    </row>
    <row r="58" spans="1:12" s="15" customFormat="1" ht="12">
      <c r="A58" s="2"/>
      <c r="B58" s="11" t="s">
        <v>19</v>
      </c>
      <c r="C58" s="11" t="s">
        <v>165</v>
      </c>
      <c r="D58" s="11" t="s">
        <v>20</v>
      </c>
      <c r="E58" s="11" t="s">
        <v>21</v>
      </c>
      <c r="F58" s="11" t="s">
        <v>22</v>
      </c>
      <c r="G58" s="11" t="s">
        <v>23</v>
      </c>
      <c r="H58" s="11" t="s">
        <v>24</v>
      </c>
      <c r="I58" s="11" t="s">
        <v>194</v>
      </c>
      <c r="K58" s="120"/>
      <c r="L58" s="120"/>
    </row>
    <row r="59" spans="1:12" s="15" customFormat="1" ht="12">
      <c r="A59" s="2" t="s">
        <v>202</v>
      </c>
      <c r="B59" s="11">
        <v>0.08307790677485749</v>
      </c>
      <c r="C59" s="11">
        <v>0.06977068325408661</v>
      </c>
      <c r="D59" s="11">
        <v>0.1960334841792808</v>
      </c>
      <c r="E59" s="11">
        <v>0.11889236933727088</v>
      </c>
      <c r="F59" s="11">
        <v>0.12641658506054618</v>
      </c>
      <c r="G59" s="11">
        <v>0.04133409715198831</v>
      </c>
      <c r="H59" s="11">
        <v>0.2635449895701298</v>
      </c>
      <c r="I59" s="11">
        <v>0.10092988467184003</v>
      </c>
      <c r="K59" s="120"/>
      <c r="L59" s="120"/>
    </row>
    <row r="60" spans="1:12" s="15" customFormat="1" ht="12">
      <c r="A60" s="2" t="s">
        <v>18</v>
      </c>
      <c r="B60" s="133">
        <v>0.049822189359529596</v>
      </c>
      <c r="C60" s="133">
        <v>0.028308862364001267</v>
      </c>
      <c r="D60" s="133">
        <v>0.10809478539488046</v>
      </c>
      <c r="E60" s="133">
        <v>0.16094503714657935</v>
      </c>
      <c r="F60" s="134">
        <v>0.00021126016689553185</v>
      </c>
      <c r="G60" s="134">
        <v>0.020738706383578043</v>
      </c>
      <c r="H60" s="134">
        <v>0.5380796450829196</v>
      </c>
      <c r="I60" s="134">
        <v>0.09379951410161615</v>
      </c>
      <c r="K60" s="120"/>
      <c r="L60" s="120"/>
    </row>
    <row r="61" spans="1:12" s="15" customFormat="1" ht="12">
      <c r="A61" s="2" t="s">
        <v>14</v>
      </c>
      <c r="B61" s="133">
        <v>0.11347413565196957</v>
      </c>
      <c r="C61" s="133">
        <v>0.005081808301266046</v>
      </c>
      <c r="D61" s="133">
        <v>0.25162294744881475</v>
      </c>
      <c r="E61" s="133">
        <v>0.006433040566342567</v>
      </c>
      <c r="F61" s="134">
        <v>0.02141409394001704</v>
      </c>
      <c r="G61" s="134">
        <v>0.043973797843903296</v>
      </c>
      <c r="H61" s="134">
        <v>0.4784537202949211</v>
      </c>
      <c r="I61" s="134">
        <v>0.07954645595276562</v>
      </c>
      <c r="K61" s="120"/>
      <c r="L61" s="120"/>
    </row>
    <row r="62" spans="1:12" s="15" customFormat="1" ht="12">
      <c r="A62" s="120" t="s">
        <v>26</v>
      </c>
      <c r="B62" s="134">
        <v>0.18534904160453472</v>
      </c>
      <c r="C62" s="133">
        <v>0.08883303872095434</v>
      </c>
      <c r="D62" s="134">
        <v>0.1494425407108223</v>
      </c>
      <c r="E62" s="134">
        <v>0.04225136525680653</v>
      </c>
      <c r="F62" s="134">
        <v>0.20720631754276816</v>
      </c>
      <c r="G62" s="134">
        <v>0.07635562841314202</v>
      </c>
      <c r="H62" s="134">
        <v>0.1235577983402954</v>
      </c>
      <c r="I62" s="134">
        <v>0.1270042694106765</v>
      </c>
      <c r="K62" s="120"/>
      <c r="L62" s="120"/>
    </row>
    <row r="63" spans="1:12" s="15" customFormat="1" ht="12">
      <c r="A63" s="2" t="s">
        <v>16</v>
      </c>
      <c r="B63" s="133">
        <v>0.22313747231449443</v>
      </c>
      <c r="C63" s="133">
        <v>0</v>
      </c>
      <c r="D63" s="133">
        <v>0.15017913028412536</v>
      </c>
      <c r="E63" s="133">
        <v>0.2684493123059205</v>
      </c>
      <c r="F63" s="133">
        <v>0.1135942698435607</v>
      </c>
      <c r="G63" s="134">
        <v>0.029814347043886982</v>
      </c>
      <c r="H63" s="134">
        <v>0.18919215558543412</v>
      </c>
      <c r="I63" s="134">
        <v>0.025633312622577918</v>
      </c>
      <c r="K63" s="120"/>
      <c r="L63" s="120"/>
    </row>
    <row r="64" spans="1:12" s="15" customFormat="1" ht="12">
      <c r="A64" s="2" t="s">
        <v>13</v>
      </c>
      <c r="B64" s="133">
        <v>0.24932256907627856</v>
      </c>
      <c r="C64" s="133">
        <v>0</v>
      </c>
      <c r="D64" s="133">
        <v>0.29810664424299343</v>
      </c>
      <c r="E64" s="133">
        <v>0.08330719676232408</v>
      </c>
      <c r="F64" s="134">
        <v>0.149433396637613</v>
      </c>
      <c r="G64" s="134">
        <v>0.09107289967622459</v>
      </c>
      <c r="H64" s="134">
        <v>0</v>
      </c>
      <c r="I64" s="134">
        <v>0.12875729360456634</v>
      </c>
      <c r="K64" s="120"/>
      <c r="L64" s="120"/>
    </row>
    <row r="65" spans="1:12" s="15" customFormat="1" ht="12">
      <c r="A65" s="120" t="s">
        <v>15</v>
      </c>
      <c r="B65" s="133">
        <v>0.2576164917042593</v>
      </c>
      <c r="C65" s="133">
        <v>0.4637893840835164</v>
      </c>
      <c r="D65" s="133">
        <v>0.09036517444425299</v>
      </c>
      <c r="E65" s="133">
        <v>0.01627398111649718</v>
      </c>
      <c r="F65" s="134">
        <v>0.0922544077739554</v>
      </c>
      <c r="G65" s="134">
        <v>0.004339959135903353</v>
      </c>
      <c r="H65" s="134">
        <v>0</v>
      </c>
      <c r="I65" s="134">
        <v>0.0753606017416154</v>
      </c>
      <c r="K65" s="120"/>
      <c r="L65" s="120"/>
    </row>
    <row r="66" spans="1:12" s="15" customFormat="1" ht="12">
      <c r="A66" s="2" t="s">
        <v>17</v>
      </c>
      <c r="B66" s="133">
        <v>0.25918093185629126</v>
      </c>
      <c r="C66" s="133">
        <v>6.049853275529697E-05</v>
      </c>
      <c r="D66" s="133">
        <v>0.03307623734406721</v>
      </c>
      <c r="E66" s="133">
        <v>0.2908488080795231</v>
      </c>
      <c r="F66" s="133">
        <v>0.00038199792242820985</v>
      </c>
      <c r="G66" s="134">
        <v>0.018822807872312566</v>
      </c>
      <c r="H66" s="134">
        <v>0.3615785495805973</v>
      </c>
      <c r="I66" s="134">
        <v>0.03605016881202507</v>
      </c>
      <c r="K66" s="120"/>
      <c r="L66" s="120"/>
    </row>
    <row r="67" spans="1:12" s="15" customFormat="1" ht="12">
      <c r="A67" s="2" t="s">
        <v>11</v>
      </c>
      <c r="B67" s="131">
        <v>0.37038451731679606</v>
      </c>
      <c r="C67" s="131">
        <v>0.008346250808885755</v>
      </c>
      <c r="D67" s="131">
        <v>0.048473105599052525</v>
      </c>
      <c r="E67" s="131">
        <v>0.07641033895588367</v>
      </c>
      <c r="F67" s="131">
        <v>0.02974847334955231</v>
      </c>
      <c r="G67" s="132">
        <v>0.03258284878494111</v>
      </c>
      <c r="H67" s="132">
        <v>0.37395522499989614</v>
      </c>
      <c r="I67" s="132">
        <v>0.06009924018499246</v>
      </c>
      <c r="K67" s="120"/>
      <c r="L67" s="120"/>
    </row>
    <row r="68" spans="1:12" s="15" customFormat="1" ht="12">
      <c r="A68" s="2" t="s">
        <v>12</v>
      </c>
      <c r="B68" s="133">
        <v>0.404711127963963</v>
      </c>
      <c r="C68" s="133">
        <v>0.02472535682058547</v>
      </c>
      <c r="D68" s="134">
        <v>0.06663035100565734</v>
      </c>
      <c r="E68" s="134">
        <v>0.03652990660962252</v>
      </c>
      <c r="F68" s="134">
        <v>0.00805479535469911</v>
      </c>
      <c r="G68" s="134">
        <v>0.02659840448511493</v>
      </c>
      <c r="H68" s="134">
        <v>0.3480316447249032</v>
      </c>
      <c r="I68" s="134">
        <v>0.08471841303545426</v>
      </c>
      <c r="K68" s="120"/>
      <c r="L68" s="120"/>
    </row>
    <row r="69" spans="11:12" s="15" customFormat="1" ht="12">
      <c r="K69" s="120"/>
      <c r="L69" s="120"/>
    </row>
    <row r="70" spans="1:12" s="15" customFormat="1" ht="12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</row>
    <row r="71" spans="1:12" s="15" customFormat="1" ht="12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</row>
    <row r="72" spans="1:12" s="15" customFormat="1" ht="12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</row>
    <row r="73" spans="1:12" s="15" customFormat="1" ht="12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</row>
    <row r="74" spans="1:12" s="15" customFormat="1" ht="1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s="15" customFormat="1" ht="13.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="15" customFormat="1" ht="13.5" customHeight="1"/>
    <row r="77" s="15" customFormat="1" ht="51.95" customHeight="1">
      <c r="A77" s="16" t="s">
        <v>157</v>
      </c>
    </row>
    <row r="78" s="15" customFormat="1" ht="11.1" customHeight="1">
      <c r="A78" s="16" t="s">
        <v>252</v>
      </c>
    </row>
    <row r="79" s="15" customFormat="1" ht="12"/>
    <row r="80" spans="1:9" s="15" customFormat="1" ht="12">
      <c r="A80" s="15" t="s">
        <v>195</v>
      </c>
      <c r="I80" s="133"/>
    </row>
    <row r="81" spans="1:9" s="15" customFormat="1" ht="12">
      <c r="A81" s="15" t="s">
        <v>30</v>
      </c>
      <c r="I81" s="133"/>
    </row>
    <row r="82" s="15" customFormat="1" ht="12">
      <c r="I82" s="133"/>
    </row>
    <row r="83" spans="1:10" ht="12">
      <c r="A83" s="50"/>
      <c r="B83" s="50"/>
      <c r="C83" s="50"/>
      <c r="D83" s="50"/>
      <c r="E83" s="50"/>
      <c r="F83" s="50"/>
      <c r="G83" s="50"/>
      <c r="H83" s="50"/>
      <c r="I83" s="134"/>
      <c r="J83" s="50"/>
    </row>
    <row r="84" spans="1:10" ht="12">
      <c r="A84" s="50"/>
      <c r="B84" s="50"/>
      <c r="C84" s="50"/>
      <c r="D84" s="50"/>
      <c r="E84" s="50"/>
      <c r="F84" s="50"/>
      <c r="G84" s="50"/>
      <c r="H84" s="50"/>
      <c r="I84" s="134"/>
      <c r="J84" s="50"/>
    </row>
    <row r="85" spans="1:10" ht="12">
      <c r="A85" s="50"/>
      <c r="B85" s="50"/>
      <c r="C85" s="50"/>
      <c r="D85" s="50"/>
      <c r="E85" s="50"/>
      <c r="F85" s="50"/>
      <c r="G85" s="50"/>
      <c r="H85" s="50"/>
      <c r="I85" s="134"/>
      <c r="J85" s="50"/>
    </row>
    <row r="86" spans="1:10" ht="12">
      <c r="A86" s="50"/>
      <c r="B86" s="50"/>
      <c r="C86" s="50"/>
      <c r="D86" s="50"/>
      <c r="E86" s="50"/>
      <c r="F86" s="50"/>
      <c r="G86" s="50"/>
      <c r="H86" s="50"/>
      <c r="I86" s="134"/>
      <c r="J86" s="50"/>
    </row>
    <row r="87" spans="1:10" ht="12">
      <c r="A87" s="50"/>
      <c r="B87" s="50"/>
      <c r="C87" s="50"/>
      <c r="D87" s="50"/>
      <c r="E87" s="50"/>
      <c r="F87" s="50"/>
      <c r="G87" s="50"/>
      <c r="H87" s="50"/>
      <c r="I87" s="134"/>
      <c r="J87" s="50"/>
    </row>
    <row r="88" spans="1:10" ht="12">
      <c r="A88" s="50"/>
      <c r="B88" s="121"/>
      <c r="C88" s="121"/>
      <c r="D88" s="121"/>
      <c r="E88" s="121"/>
      <c r="F88" s="121"/>
      <c r="G88" s="121"/>
      <c r="H88" s="121"/>
      <c r="I88" s="134"/>
      <c r="J88" s="50"/>
    </row>
    <row r="89" spans="1:10" ht="12">
      <c r="A89" s="121"/>
      <c r="B89" s="122"/>
      <c r="C89" s="122"/>
      <c r="D89" s="122"/>
      <c r="E89" s="122"/>
      <c r="F89" s="122"/>
      <c r="G89" s="122"/>
      <c r="H89" s="122"/>
      <c r="J89" s="123"/>
    </row>
    <row r="90" spans="1:10" ht="12">
      <c r="A90" s="121"/>
      <c r="B90" s="122"/>
      <c r="C90" s="122"/>
      <c r="D90" s="122"/>
      <c r="E90" s="122"/>
      <c r="F90" s="122"/>
      <c r="G90" s="122"/>
      <c r="H90" s="122"/>
      <c r="J90" s="123"/>
    </row>
    <row r="91" spans="1:10" ht="12">
      <c r="A91" s="121"/>
      <c r="B91" s="122"/>
      <c r="C91" s="122"/>
      <c r="D91" s="122"/>
      <c r="E91" s="122"/>
      <c r="F91" s="122"/>
      <c r="G91" s="122"/>
      <c r="H91" s="122"/>
      <c r="I91" s="122"/>
      <c r="J91" s="123"/>
    </row>
    <row r="92" spans="1:10" ht="12">
      <c r="A92" s="121"/>
      <c r="B92" s="122"/>
      <c r="C92" s="122"/>
      <c r="D92" s="122"/>
      <c r="E92" s="122"/>
      <c r="F92" s="122"/>
      <c r="G92" s="122"/>
      <c r="H92" s="122"/>
      <c r="I92" s="122"/>
      <c r="J92" s="123"/>
    </row>
    <row r="93" spans="1:10" ht="12">
      <c r="A93" s="121"/>
      <c r="B93" s="122"/>
      <c r="C93" s="122"/>
      <c r="D93" s="122"/>
      <c r="E93" s="122"/>
      <c r="F93" s="122"/>
      <c r="G93" s="122"/>
      <c r="H93" s="122"/>
      <c r="I93" s="122"/>
      <c r="J93" s="123"/>
    </row>
    <row r="94" spans="1:10" ht="12">
      <c r="A94" s="121"/>
      <c r="B94" s="122"/>
      <c r="C94" s="122"/>
      <c r="D94" s="122"/>
      <c r="E94" s="122"/>
      <c r="F94" s="122"/>
      <c r="G94" s="122"/>
      <c r="H94" s="122"/>
      <c r="I94" s="122"/>
      <c r="J94" s="123"/>
    </row>
    <row r="95" spans="1:10" ht="12">
      <c r="A95" s="121"/>
      <c r="B95" s="122"/>
      <c r="C95" s="122"/>
      <c r="D95" s="122"/>
      <c r="E95" s="122"/>
      <c r="F95" s="122"/>
      <c r="G95" s="122"/>
      <c r="H95" s="122"/>
      <c r="I95" s="122"/>
      <c r="J95" s="123"/>
    </row>
    <row r="96" spans="1:10" ht="12">
      <c r="A96" s="121"/>
      <c r="B96" s="122"/>
      <c r="C96" s="122"/>
      <c r="D96" s="122"/>
      <c r="E96" s="122"/>
      <c r="F96" s="122"/>
      <c r="G96" s="122"/>
      <c r="H96" s="122"/>
      <c r="I96" s="122"/>
      <c r="J96" s="123"/>
    </row>
    <row r="97" spans="1:10" ht="12">
      <c r="A97" s="121"/>
      <c r="B97" s="122"/>
      <c r="C97" s="122"/>
      <c r="D97" s="122"/>
      <c r="E97" s="122"/>
      <c r="F97" s="122"/>
      <c r="G97" s="122"/>
      <c r="H97" s="122"/>
      <c r="I97" s="122"/>
      <c r="J97" s="123"/>
    </row>
    <row r="98" spans="1:10" ht="12">
      <c r="A98" s="121"/>
      <c r="B98" s="122"/>
      <c r="C98" s="122"/>
      <c r="D98" s="122"/>
      <c r="E98" s="122"/>
      <c r="F98" s="122"/>
      <c r="G98" s="122"/>
      <c r="H98" s="122"/>
      <c r="I98" s="122"/>
      <c r="J98" s="123"/>
    </row>
    <row r="99" spans="1:10" ht="12">
      <c r="A99" s="50"/>
      <c r="B99" s="50"/>
      <c r="C99" s="50"/>
      <c r="D99" s="50"/>
      <c r="E99" s="50"/>
      <c r="F99" s="50"/>
      <c r="G99" s="50"/>
      <c r="H99" s="50"/>
      <c r="I99" s="50"/>
      <c r="J99" s="50"/>
    </row>
    <row r="100" spans="1:10" ht="12">
      <c r="A100" s="50"/>
      <c r="B100" s="50"/>
      <c r="C100" s="50"/>
      <c r="D100" s="50"/>
      <c r="E100" s="50"/>
      <c r="F100" s="50"/>
      <c r="G100" s="50"/>
      <c r="H100" s="50"/>
      <c r="I100" s="50"/>
      <c r="J100" s="50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5"/>
  <sheetViews>
    <sheetView workbookViewId="0" topLeftCell="A75">
      <selection activeCell="O97" sqref="O97"/>
    </sheetView>
  </sheetViews>
  <sheetFormatPr defaultColWidth="8.625" defaultRowHeight="14.25" outlineLevelRow="1"/>
  <cols>
    <col min="1" max="1" width="8.625" style="2" customWidth="1"/>
    <col min="2" max="12" width="14.125" style="2" customWidth="1"/>
    <col min="13" max="29" width="10.875" style="2" bestFit="1" customWidth="1"/>
    <col min="30" max="31" width="10.875" style="2" customWidth="1"/>
    <col min="32" max="16384" width="8.625" style="2" customWidth="1"/>
  </cols>
  <sheetData>
    <row r="1" ht="12">
      <c r="A1" s="3" t="s">
        <v>143</v>
      </c>
    </row>
    <row r="2" ht="12"/>
    <row r="3" spans="1:2" ht="12">
      <c r="A3" s="3" t="s">
        <v>0</v>
      </c>
      <c r="B3" s="4">
        <v>44371.458344907405</v>
      </c>
    </row>
    <row r="4" spans="1:2" ht="12">
      <c r="A4" s="3" t="s">
        <v>1</v>
      </c>
      <c r="B4" s="4">
        <v>44404.43858796296</v>
      </c>
    </row>
    <row r="5" spans="1:2" ht="12">
      <c r="A5" s="3" t="s">
        <v>2</v>
      </c>
      <c r="B5" s="3" t="s">
        <v>3</v>
      </c>
    </row>
    <row r="6" ht="12"/>
    <row r="7" spans="1:2" ht="12">
      <c r="A7" s="3" t="s">
        <v>133</v>
      </c>
      <c r="B7" s="3" t="s">
        <v>138</v>
      </c>
    </row>
    <row r="8" spans="1:2" ht="12">
      <c r="A8" s="3" t="s">
        <v>134</v>
      </c>
      <c r="B8" s="3" t="s">
        <v>137</v>
      </c>
    </row>
    <row r="9" spans="1:2" ht="12">
      <c r="A9" s="3" t="s">
        <v>4</v>
      </c>
      <c r="B9" s="3" t="s">
        <v>5</v>
      </c>
    </row>
    <row r="10" spans="1:2" ht="12">
      <c r="A10" s="3" t="s">
        <v>6</v>
      </c>
      <c r="B10" s="3" t="s">
        <v>19</v>
      </c>
    </row>
    <row r="11" spans="1:2" ht="12">
      <c r="A11" s="3" t="s">
        <v>8</v>
      </c>
      <c r="B11" s="3" t="s">
        <v>9</v>
      </c>
    </row>
    <row r="12" spans="2:8" ht="12">
      <c r="B12" s="7"/>
      <c r="C12" s="7"/>
      <c r="D12" s="7"/>
      <c r="E12" s="7"/>
      <c r="F12" s="7"/>
      <c r="G12" s="7"/>
      <c r="H12" s="7"/>
    </row>
    <row r="13" spans="1:31" ht="14.25" hidden="1" outlineLevel="1">
      <c r="A13" s="5" t="s">
        <v>10</v>
      </c>
      <c r="B13" s="5" t="s">
        <v>42</v>
      </c>
      <c r="C13" s="5" t="s">
        <v>43</v>
      </c>
      <c r="D13" s="5" t="s">
        <v>44</v>
      </c>
      <c r="E13" s="5" t="s">
        <v>45</v>
      </c>
      <c r="F13" s="5" t="s">
        <v>46</v>
      </c>
      <c r="G13" s="5" t="s">
        <v>47</v>
      </c>
      <c r="H13" s="5" t="s">
        <v>48</v>
      </c>
      <c r="I13" s="5" t="s">
        <v>49</v>
      </c>
      <c r="J13" s="5" t="s">
        <v>50</v>
      </c>
      <c r="K13" s="5" t="s">
        <v>51</v>
      </c>
      <c r="L13" s="5" t="s">
        <v>52</v>
      </c>
      <c r="M13" s="5" t="s">
        <v>53</v>
      </c>
      <c r="N13" s="5" t="s">
        <v>54</v>
      </c>
      <c r="O13" s="5" t="s">
        <v>55</v>
      </c>
      <c r="P13" s="5" t="s">
        <v>56</v>
      </c>
      <c r="Q13" s="5" t="s">
        <v>57</v>
      </c>
      <c r="R13" s="5" t="s">
        <v>58</v>
      </c>
      <c r="S13" s="5" t="s">
        <v>59</v>
      </c>
      <c r="T13" s="5" t="s">
        <v>60</v>
      </c>
      <c r="U13" s="5" t="s">
        <v>61</v>
      </c>
      <c r="V13" s="5" t="s">
        <v>62</v>
      </c>
      <c r="W13" s="5" t="s">
        <v>63</v>
      </c>
      <c r="X13" s="5" t="s">
        <v>64</v>
      </c>
      <c r="Y13" s="5" t="s">
        <v>65</v>
      </c>
      <c r="Z13" s="5" t="s">
        <v>66</v>
      </c>
      <c r="AA13" s="5" t="s">
        <v>67</v>
      </c>
      <c r="AB13" s="5" t="s">
        <v>68</v>
      </c>
      <c r="AC13" s="5" t="s">
        <v>38</v>
      </c>
      <c r="AD13" s="5" t="s">
        <v>69</v>
      </c>
      <c r="AE13" s="5" t="s">
        <v>244</v>
      </c>
    </row>
    <row r="14" spans="1:31" ht="14.25" hidden="1" outlineLevel="1">
      <c r="A14" s="5" t="s">
        <v>70</v>
      </c>
      <c r="B14" s="6">
        <v>337807</v>
      </c>
      <c r="C14" s="6">
        <v>321401</v>
      </c>
      <c r="D14" s="6">
        <v>326170</v>
      </c>
      <c r="E14" s="6">
        <v>324983</v>
      </c>
      <c r="F14" s="6">
        <v>321986</v>
      </c>
      <c r="G14" s="6">
        <v>320479</v>
      </c>
      <c r="H14" s="6">
        <v>323794</v>
      </c>
      <c r="I14" s="6">
        <v>323604</v>
      </c>
      <c r="J14" s="6">
        <v>321965</v>
      </c>
      <c r="K14" s="6">
        <v>318413</v>
      </c>
      <c r="L14" s="6">
        <v>344081</v>
      </c>
      <c r="M14" s="6">
        <v>348959</v>
      </c>
      <c r="N14" s="6">
        <v>354183</v>
      </c>
      <c r="O14" s="6">
        <v>353416</v>
      </c>
      <c r="P14" s="6">
        <v>349221</v>
      </c>
      <c r="Q14" s="6">
        <v>341162.576</v>
      </c>
      <c r="R14" s="6">
        <v>335090.053</v>
      </c>
      <c r="S14" s="6">
        <v>341578</v>
      </c>
      <c r="T14" s="6">
        <v>333265</v>
      </c>
      <c r="U14" s="6">
        <v>318172</v>
      </c>
      <c r="V14" s="6">
        <v>313437</v>
      </c>
      <c r="W14" s="6">
        <v>333068</v>
      </c>
      <c r="X14" s="6">
        <v>336840</v>
      </c>
      <c r="Y14" s="6">
        <v>323122.598</v>
      </c>
      <c r="Z14" s="6">
        <v>315467</v>
      </c>
      <c r="AA14" s="6">
        <v>313662</v>
      </c>
      <c r="AB14" s="6">
        <v>299424</v>
      </c>
      <c r="AC14" s="6">
        <v>301921.183</v>
      </c>
      <c r="AD14" s="6">
        <v>291617.662</v>
      </c>
      <c r="AE14" s="6">
        <v>241259.252</v>
      </c>
    </row>
    <row r="15" spans="1:31" ht="14.25" hidden="1" outlineLevel="1">
      <c r="A15" s="5" t="s">
        <v>11</v>
      </c>
      <c r="B15" s="6">
        <v>15647</v>
      </c>
      <c r="C15" s="6">
        <v>11766</v>
      </c>
      <c r="D15" s="6">
        <v>10419</v>
      </c>
      <c r="E15" s="6">
        <v>9719</v>
      </c>
      <c r="F15" s="6">
        <v>10979</v>
      </c>
      <c r="G15" s="6">
        <v>12151</v>
      </c>
      <c r="H15" s="6">
        <v>12428</v>
      </c>
      <c r="I15" s="6">
        <v>14987</v>
      </c>
      <c r="J15" s="6">
        <v>14502</v>
      </c>
      <c r="K15" s="6">
        <v>12659</v>
      </c>
      <c r="L15" s="6">
        <v>13380</v>
      </c>
      <c r="M15" s="6">
        <v>14361</v>
      </c>
      <c r="N15" s="6">
        <v>12658</v>
      </c>
      <c r="O15" s="6">
        <v>14039</v>
      </c>
      <c r="P15" s="6">
        <v>14263</v>
      </c>
      <c r="Q15" s="6">
        <v>12888</v>
      </c>
      <c r="R15" s="6">
        <v>13005</v>
      </c>
      <c r="S15" s="6">
        <v>14970</v>
      </c>
      <c r="T15" s="6">
        <v>15712</v>
      </c>
      <c r="U15" s="6">
        <v>15333</v>
      </c>
      <c r="V15" s="6">
        <v>16306</v>
      </c>
      <c r="W15" s="6">
        <v>22529</v>
      </c>
      <c r="X15" s="6">
        <v>19412</v>
      </c>
      <c r="Y15" s="6">
        <v>16379.598</v>
      </c>
      <c r="Z15" s="6">
        <v>17837</v>
      </c>
      <c r="AA15" s="6">
        <v>21027</v>
      </c>
      <c r="AB15" s="6">
        <v>17911</v>
      </c>
      <c r="AC15" s="6">
        <v>19637.401</v>
      </c>
      <c r="AD15" s="6">
        <v>17654.609</v>
      </c>
      <c r="AE15" s="6">
        <v>16397.21</v>
      </c>
    </row>
    <row r="16" spans="1:31" ht="14.25" hidden="1" outlineLevel="1">
      <c r="A16" s="5" t="s">
        <v>12</v>
      </c>
      <c r="B16" s="6">
        <v>41286</v>
      </c>
      <c r="C16" s="6">
        <v>40016</v>
      </c>
      <c r="D16" s="6">
        <v>38528</v>
      </c>
      <c r="E16" s="6">
        <v>37968</v>
      </c>
      <c r="F16" s="6">
        <v>37211</v>
      </c>
      <c r="G16" s="6">
        <v>37384</v>
      </c>
      <c r="H16" s="6">
        <v>38086</v>
      </c>
      <c r="I16" s="6">
        <v>41376</v>
      </c>
      <c r="J16" s="6">
        <v>40804</v>
      </c>
      <c r="K16" s="6">
        <v>39897</v>
      </c>
      <c r="L16" s="6">
        <v>47237</v>
      </c>
      <c r="M16" s="6">
        <v>46921</v>
      </c>
      <c r="N16" s="6">
        <v>44466</v>
      </c>
      <c r="O16" s="6">
        <v>45134</v>
      </c>
      <c r="P16" s="6">
        <v>44356</v>
      </c>
      <c r="Q16" s="6">
        <v>43960</v>
      </c>
      <c r="R16" s="6">
        <v>43619</v>
      </c>
      <c r="S16" s="6">
        <v>46555</v>
      </c>
      <c r="T16" s="6">
        <v>42980</v>
      </c>
      <c r="U16" s="6">
        <v>40362</v>
      </c>
      <c r="V16" s="6">
        <v>40830</v>
      </c>
      <c r="W16" s="6">
        <v>40991</v>
      </c>
      <c r="X16" s="6">
        <v>39080</v>
      </c>
      <c r="Y16" s="6">
        <v>35846</v>
      </c>
      <c r="Z16" s="6">
        <v>35599</v>
      </c>
      <c r="AA16" s="6">
        <v>35474</v>
      </c>
      <c r="AB16" s="6">
        <v>36250</v>
      </c>
      <c r="AC16" s="6">
        <v>36972.103</v>
      </c>
      <c r="AD16" s="6">
        <v>37719.978</v>
      </c>
      <c r="AE16" s="6">
        <v>35172.024</v>
      </c>
    </row>
    <row r="17" spans="1:31" ht="14.25" hidden="1" outlineLevel="1">
      <c r="A17" s="5" t="s">
        <v>40</v>
      </c>
      <c r="B17" s="6">
        <v>168006</v>
      </c>
      <c r="C17" s="6">
        <v>157399</v>
      </c>
      <c r="D17" s="6">
        <v>152509</v>
      </c>
      <c r="E17" s="6">
        <v>146451</v>
      </c>
      <c r="F17" s="6">
        <v>144866</v>
      </c>
      <c r="G17" s="6">
        <v>141436</v>
      </c>
      <c r="H17" s="6">
        <v>142978</v>
      </c>
      <c r="I17" s="6">
        <v>140985</v>
      </c>
      <c r="J17" s="6">
        <v>138492</v>
      </c>
      <c r="K17" s="6">
        <v>137884</v>
      </c>
      <c r="L17" s="6">
        <v>153211</v>
      </c>
      <c r="M17" s="6">
        <v>154477</v>
      </c>
      <c r="N17" s="6">
        <v>165589</v>
      </c>
      <c r="O17" s="6">
        <v>156581</v>
      </c>
      <c r="P17" s="6">
        <v>156694</v>
      </c>
      <c r="Q17" s="6">
        <v>152583</v>
      </c>
      <c r="R17" s="6">
        <v>149588</v>
      </c>
      <c r="S17" s="6">
        <v>153136</v>
      </c>
      <c r="T17" s="6">
        <v>148744</v>
      </c>
      <c r="U17" s="6">
        <v>144160</v>
      </c>
      <c r="V17" s="6">
        <v>144509</v>
      </c>
      <c r="W17" s="6">
        <v>148465</v>
      </c>
      <c r="X17" s="6">
        <v>158099</v>
      </c>
      <c r="Y17" s="6">
        <v>159055</v>
      </c>
      <c r="Z17" s="6">
        <v>154205</v>
      </c>
      <c r="AA17" s="6">
        <v>152679</v>
      </c>
      <c r="AB17" s="6">
        <v>147898</v>
      </c>
      <c r="AC17" s="6">
        <v>146918</v>
      </c>
      <c r="AD17" s="6">
        <v>144048</v>
      </c>
      <c r="AE17" s="6">
        <v>112614</v>
      </c>
    </row>
    <row r="18" spans="1:31" ht="14.25" hidden="1" outlineLevel="1">
      <c r="A18" s="5" t="s">
        <v>13</v>
      </c>
      <c r="B18" s="6">
        <v>25166</v>
      </c>
      <c r="C18" s="6">
        <v>23569</v>
      </c>
      <c r="D18" s="6">
        <v>25274</v>
      </c>
      <c r="E18" s="6">
        <v>27581</v>
      </c>
      <c r="F18" s="6">
        <v>29368</v>
      </c>
      <c r="G18" s="6">
        <v>28379</v>
      </c>
      <c r="H18" s="6">
        <v>28813</v>
      </c>
      <c r="I18" s="6">
        <v>30298</v>
      </c>
      <c r="J18" s="6">
        <v>32362</v>
      </c>
      <c r="K18" s="6">
        <v>32333</v>
      </c>
      <c r="L18" s="6">
        <v>34277</v>
      </c>
      <c r="M18" s="6">
        <v>35405</v>
      </c>
      <c r="N18" s="6">
        <v>34533</v>
      </c>
      <c r="O18" s="6">
        <v>35077</v>
      </c>
      <c r="P18" s="6">
        <v>35366</v>
      </c>
      <c r="Q18" s="6">
        <v>35534</v>
      </c>
      <c r="R18" s="6">
        <v>32255</v>
      </c>
      <c r="S18" s="6">
        <v>34676</v>
      </c>
      <c r="T18" s="6">
        <v>33356</v>
      </c>
      <c r="U18" s="6">
        <v>34149</v>
      </c>
      <c r="V18" s="6">
        <v>30366</v>
      </c>
      <c r="W18" s="6">
        <v>30987</v>
      </c>
      <c r="X18" s="6">
        <v>31114</v>
      </c>
      <c r="Y18" s="6">
        <v>26403</v>
      </c>
      <c r="Z18" s="6">
        <v>25746</v>
      </c>
      <c r="AA18" s="6">
        <v>22107</v>
      </c>
      <c r="AB18" s="6">
        <v>18883</v>
      </c>
      <c r="AC18" s="6">
        <v>18765</v>
      </c>
      <c r="AD18" s="6">
        <v>17185.155</v>
      </c>
      <c r="AE18" s="6">
        <v>12123.557</v>
      </c>
    </row>
    <row r="19" spans="1:31" ht="14.25" hidden="1" outlineLevel="1">
      <c r="A19" s="5" t="s">
        <v>14</v>
      </c>
      <c r="B19" s="6">
        <v>8549</v>
      </c>
      <c r="C19" s="6">
        <v>8040</v>
      </c>
      <c r="D19" s="6">
        <v>9110</v>
      </c>
      <c r="E19" s="6">
        <v>9025</v>
      </c>
      <c r="F19" s="6">
        <v>8731</v>
      </c>
      <c r="G19" s="6">
        <v>9080</v>
      </c>
      <c r="H19" s="6">
        <v>9606</v>
      </c>
      <c r="I19" s="6">
        <v>9386</v>
      </c>
      <c r="J19" s="6">
        <v>9557</v>
      </c>
      <c r="K19" s="6">
        <v>10182</v>
      </c>
      <c r="L19" s="6">
        <v>9523</v>
      </c>
      <c r="M19" s="6">
        <v>8789</v>
      </c>
      <c r="N19" s="6">
        <v>8890</v>
      </c>
      <c r="O19" s="6">
        <v>8863</v>
      </c>
      <c r="P19" s="6">
        <v>7746</v>
      </c>
      <c r="Q19" s="6">
        <v>6680</v>
      </c>
      <c r="R19" s="6">
        <v>6650</v>
      </c>
      <c r="S19" s="6">
        <v>6823</v>
      </c>
      <c r="T19" s="6">
        <v>6515</v>
      </c>
      <c r="U19" s="6">
        <v>5957</v>
      </c>
      <c r="V19" s="6">
        <v>5833</v>
      </c>
      <c r="W19" s="6">
        <v>6423</v>
      </c>
      <c r="X19" s="6">
        <v>6283</v>
      </c>
      <c r="Y19" s="6">
        <v>6253</v>
      </c>
      <c r="Z19" s="6">
        <v>5944</v>
      </c>
      <c r="AA19" s="6">
        <v>5710</v>
      </c>
      <c r="AB19" s="6">
        <v>5449</v>
      </c>
      <c r="AC19" s="6">
        <v>4733</v>
      </c>
      <c r="AD19" s="6">
        <v>4512</v>
      </c>
      <c r="AE19" s="6">
        <v>3863</v>
      </c>
    </row>
    <row r="20" spans="1:31" ht="14.25" hidden="1" outlineLevel="1">
      <c r="A20" s="5" t="s">
        <v>15</v>
      </c>
      <c r="B20" s="6">
        <v>54587</v>
      </c>
      <c r="C20" s="6">
        <v>55416</v>
      </c>
      <c r="D20" s="6">
        <v>54580</v>
      </c>
      <c r="E20" s="6">
        <v>55354</v>
      </c>
      <c r="F20" s="6">
        <v>54610</v>
      </c>
      <c r="G20" s="6">
        <v>54275</v>
      </c>
      <c r="H20" s="6">
        <v>54958</v>
      </c>
      <c r="I20" s="6">
        <v>54964</v>
      </c>
      <c r="J20" s="6">
        <v>56141</v>
      </c>
      <c r="K20" s="6">
        <v>54935</v>
      </c>
      <c r="L20" s="6">
        <v>53469</v>
      </c>
      <c r="M20" s="6">
        <v>54603</v>
      </c>
      <c r="N20" s="6">
        <v>53040</v>
      </c>
      <c r="O20" s="6">
        <v>55938</v>
      </c>
      <c r="P20" s="6">
        <v>56050</v>
      </c>
      <c r="Q20" s="6">
        <v>54758</v>
      </c>
      <c r="R20" s="6">
        <v>53365</v>
      </c>
      <c r="S20" s="6">
        <v>50962</v>
      </c>
      <c r="T20" s="6">
        <v>53224</v>
      </c>
      <c r="U20" s="6">
        <v>50234</v>
      </c>
      <c r="V20" s="6">
        <v>48651</v>
      </c>
      <c r="W20" s="6">
        <v>52529</v>
      </c>
      <c r="X20" s="6">
        <v>54054</v>
      </c>
      <c r="Y20" s="6">
        <v>56150</v>
      </c>
      <c r="Z20" s="6">
        <v>53365</v>
      </c>
      <c r="AA20" s="6">
        <v>52825</v>
      </c>
      <c r="AB20" s="6">
        <v>50920</v>
      </c>
      <c r="AC20" s="6">
        <v>52165.951</v>
      </c>
      <c r="AD20" s="6">
        <v>49329.445</v>
      </c>
      <c r="AE20" s="6">
        <v>42184.979</v>
      </c>
    </row>
    <row r="21" spans="1:31" ht="14.25" hidden="1" outlineLevel="1">
      <c r="A21" s="5" t="s">
        <v>16</v>
      </c>
      <c r="B21" s="39">
        <v>0</v>
      </c>
      <c r="C21" s="6">
        <v>2040</v>
      </c>
      <c r="D21" s="6">
        <v>14281</v>
      </c>
      <c r="E21" s="6">
        <v>17901</v>
      </c>
      <c r="F21" s="6">
        <v>18226</v>
      </c>
      <c r="G21" s="6">
        <v>19111</v>
      </c>
      <c r="H21" s="6">
        <v>19252</v>
      </c>
      <c r="I21" s="6">
        <v>15232</v>
      </c>
      <c r="J21" s="6">
        <v>13027</v>
      </c>
      <c r="K21" s="6">
        <v>14231</v>
      </c>
      <c r="L21" s="6">
        <v>18543</v>
      </c>
      <c r="M21" s="6">
        <v>18768</v>
      </c>
      <c r="N21" s="6">
        <v>19912</v>
      </c>
      <c r="O21" s="6">
        <v>23344</v>
      </c>
      <c r="P21" s="6">
        <v>20732</v>
      </c>
      <c r="Q21" s="6">
        <v>21462</v>
      </c>
      <c r="R21" s="6">
        <v>24557</v>
      </c>
      <c r="S21" s="6">
        <v>23208</v>
      </c>
      <c r="T21" s="6">
        <v>25710</v>
      </c>
      <c r="U21" s="6">
        <v>21054</v>
      </c>
      <c r="V21" s="6">
        <v>19924</v>
      </c>
      <c r="W21" s="6">
        <v>24015</v>
      </c>
      <c r="X21" s="6">
        <v>21957</v>
      </c>
      <c r="Y21" s="6">
        <v>16545</v>
      </c>
      <c r="Z21" s="6">
        <v>17481</v>
      </c>
      <c r="AA21" s="6">
        <v>17927</v>
      </c>
      <c r="AB21" s="6">
        <v>15739</v>
      </c>
      <c r="AC21" s="6">
        <v>16591.869</v>
      </c>
      <c r="AD21" s="6">
        <v>15398.143</v>
      </c>
      <c r="AE21" s="6">
        <v>13304.082</v>
      </c>
    </row>
    <row r="22" spans="1:31" ht="14.25" hidden="1" outlineLevel="1">
      <c r="A22" s="5" t="s">
        <v>17</v>
      </c>
      <c r="B22" s="6">
        <v>3735</v>
      </c>
      <c r="C22" s="6">
        <v>3474</v>
      </c>
      <c r="D22" s="6">
        <v>4551</v>
      </c>
      <c r="E22" s="6">
        <v>4450</v>
      </c>
      <c r="F22" s="6">
        <v>4411</v>
      </c>
      <c r="G22" s="6">
        <v>4321</v>
      </c>
      <c r="H22" s="6">
        <v>4122</v>
      </c>
      <c r="I22" s="6">
        <v>4398</v>
      </c>
      <c r="J22" s="6">
        <v>4495</v>
      </c>
      <c r="K22" s="6">
        <v>4082</v>
      </c>
      <c r="L22" s="6">
        <v>4304</v>
      </c>
      <c r="M22" s="6">
        <v>4567</v>
      </c>
      <c r="N22" s="6">
        <v>4808</v>
      </c>
      <c r="O22" s="6">
        <v>4600</v>
      </c>
      <c r="P22" s="6">
        <v>4666</v>
      </c>
      <c r="Q22" s="6">
        <v>4752</v>
      </c>
      <c r="R22" s="6">
        <v>4932</v>
      </c>
      <c r="S22" s="6">
        <v>4939</v>
      </c>
      <c r="T22" s="6">
        <v>4806</v>
      </c>
      <c r="U22" s="6">
        <v>4711</v>
      </c>
      <c r="V22" s="6">
        <v>4830</v>
      </c>
      <c r="W22" s="6">
        <v>4860</v>
      </c>
      <c r="X22" s="6">
        <v>4711</v>
      </c>
      <c r="Y22" s="6">
        <v>4472</v>
      </c>
      <c r="Z22" s="6">
        <v>3356</v>
      </c>
      <c r="AA22" s="6">
        <v>4030</v>
      </c>
      <c r="AB22" s="6">
        <v>4624</v>
      </c>
      <c r="AC22" s="6">
        <v>4422.459</v>
      </c>
      <c r="AD22" s="6">
        <v>4213.632</v>
      </c>
      <c r="AE22" s="6">
        <v>4172.7</v>
      </c>
    </row>
    <row r="23" spans="1:31" ht="14.25" hidden="1" outlineLevel="1">
      <c r="A23" s="5" t="s">
        <v>18</v>
      </c>
      <c r="B23" s="6">
        <v>3034</v>
      </c>
      <c r="C23" s="6">
        <v>2383</v>
      </c>
      <c r="D23" s="6">
        <v>2370</v>
      </c>
      <c r="E23" s="6">
        <v>2288</v>
      </c>
      <c r="F23" s="6">
        <v>2379</v>
      </c>
      <c r="G23" s="6">
        <v>2901</v>
      </c>
      <c r="H23" s="6">
        <v>2854</v>
      </c>
      <c r="I23" s="6">
        <v>2814</v>
      </c>
      <c r="J23" s="6">
        <v>2848</v>
      </c>
      <c r="K23" s="6">
        <v>2716</v>
      </c>
      <c r="L23" s="6">
        <v>2215</v>
      </c>
      <c r="M23" s="6">
        <v>2638</v>
      </c>
      <c r="N23" s="6">
        <v>2014</v>
      </c>
      <c r="O23" s="6">
        <v>2413</v>
      </c>
      <c r="P23" s="6">
        <v>2339</v>
      </c>
      <c r="Q23" s="6">
        <v>2015</v>
      </c>
      <c r="R23" s="6">
        <v>1944</v>
      </c>
      <c r="S23" s="6">
        <v>1908</v>
      </c>
      <c r="T23" s="6">
        <v>2214</v>
      </c>
      <c r="U23" s="6">
        <v>2209</v>
      </c>
      <c r="V23" s="6">
        <v>2166</v>
      </c>
      <c r="W23" s="6">
        <v>2248</v>
      </c>
      <c r="X23" s="6">
        <v>2114</v>
      </c>
      <c r="Y23" s="6">
        <v>2002</v>
      </c>
      <c r="Z23" s="6">
        <v>1914</v>
      </c>
      <c r="AA23" s="6">
        <v>1867</v>
      </c>
      <c r="AB23" s="6">
        <v>1730</v>
      </c>
      <c r="AC23" s="6">
        <v>1697</v>
      </c>
      <c r="AD23" s="6">
        <v>1543</v>
      </c>
      <c r="AE23" s="6">
        <v>1415</v>
      </c>
    </row>
    <row r="24" spans="2:31" ht="14.25" hidden="1" outlineLevel="1"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</row>
    <row r="25" spans="1:2" ht="14.25" hidden="1" outlineLevel="1">
      <c r="A25" s="3" t="s">
        <v>133</v>
      </c>
      <c r="B25" s="1" t="s">
        <v>135</v>
      </c>
    </row>
    <row r="26" spans="1:2" ht="14.25" hidden="1" outlineLevel="1">
      <c r="A26" s="3" t="s">
        <v>134</v>
      </c>
      <c r="B26" s="3" t="s">
        <v>7</v>
      </c>
    </row>
    <row r="27" spans="1:2" ht="14.25" hidden="1" outlineLevel="1">
      <c r="A27" s="3" t="s">
        <v>4</v>
      </c>
      <c r="B27" s="3" t="s">
        <v>5</v>
      </c>
    </row>
    <row r="28" spans="1:2" ht="14.25" hidden="1" outlineLevel="1">
      <c r="A28" s="3" t="s">
        <v>6</v>
      </c>
      <c r="B28" s="3" t="s">
        <v>19</v>
      </c>
    </row>
    <row r="29" spans="1:2" ht="14.25" hidden="1" outlineLevel="1">
      <c r="A29" s="3" t="s">
        <v>8</v>
      </c>
      <c r="B29" s="3" t="s">
        <v>9</v>
      </c>
    </row>
    <row r="30" spans="2:31" ht="14.25" hidden="1" outlineLevel="1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</row>
    <row r="31" spans="1:31" ht="14.25" hidden="1" outlineLevel="1">
      <c r="A31" s="5" t="s">
        <v>10</v>
      </c>
      <c r="B31" s="5" t="s">
        <v>42</v>
      </c>
      <c r="C31" s="5" t="s">
        <v>43</v>
      </c>
      <c r="D31" s="5" t="s">
        <v>44</v>
      </c>
      <c r="E31" s="5" t="s">
        <v>45</v>
      </c>
      <c r="F31" s="5" t="s">
        <v>46</v>
      </c>
      <c r="G31" s="5" t="s">
        <v>47</v>
      </c>
      <c r="H31" s="5" t="s">
        <v>48</v>
      </c>
      <c r="I31" s="5" t="s">
        <v>49</v>
      </c>
      <c r="J31" s="5" t="s">
        <v>50</v>
      </c>
      <c r="K31" s="5" t="s">
        <v>51</v>
      </c>
      <c r="L31" s="5" t="s">
        <v>52</v>
      </c>
      <c r="M31" s="5" t="s">
        <v>53</v>
      </c>
      <c r="N31" s="5" t="s">
        <v>54</v>
      </c>
      <c r="O31" s="5" t="s">
        <v>55</v>
      </c>
      <c r="P31" s="5" t="s">
        <v>56</v>
      </c>
      <c r="Q31" s="5" t="s">
        <v>57</v>
      </c>
      <c r="R31" s="5" t="s">
        <v>58</v>
      </c>
      <c r="S31" s="5" t="s">
        <v>59</v>
      </c>
      <c r="T31" s="5" t="s">
        <v>60</v>
      </c>
      <c r="U31" s="5" t="s">
        <v>61</v>
      </c>
      <c r="V31" s="5" t="s">
        <v>62</v>
      </c>
      <c r="W31" s="5" t="s">
        <v>63</v>
      </c>
      <c r="X31" s="5" t="s">
        <v>64</v>
      </c>
      <c r="Y31" s="5" t="s">
        <v>65</v>
      </c>
      <c r="Z31" s="5" t="s">
        <v>66</v>
      </c>
      <c r="AA31" s="5" t="s">
        <v>67</v>
      </c>
      <c r="AB31" s="5" t="s">
        <v>68</v>
      </c>
      <c r="AC31" s="5" t="s">
        <v>38</v>
      </c>
      <c r="AD31" s="5" t="s">
        <v>69</v>
      </c>
      <c r="AE31" s="5" t="s">
        <v>244</v>
      </c>
    </row>
    <row r="32" spans="1:31" ht="14.25" hidden="1" outlineLevel="1">
      <c r="A32" s="5" t="s">
        <v>70</v>
      </c>
      <c r="B32" s="6">
        <v>267941</v>
      </c>
      <c r="C32" s="6">
        <v>251599</v>
      </c>
      <c r="D32" s="6">
        <v>246219</v>
      </c>
      <c r="E32" s="6">
        <v>242802</v>
      </c>
      <c r="F32" s="6">
        <v>241408</v>
      </c>
      <c r="G32" s="6">
        <v>240638</v>
      </c>
      <c r="H32" s="6">
        <v>243299</v>
      </c>
      <c r="I32" s="6">
        <v>240253</v>
      </c>
      <c r="J32" s="6">
        <v>240620</v>
      </c>
      <c r="K32" s="6">
        <v>234972</v>
      </c>
      <c r="L32" s="6">
        <v>259522</v>
      </c>
      <c r="M32" s="6">
        <v>264941</v>
      </c>
      <c r="N32" s="6">
        <v>272541</v>
      </c>
      <c r="O32" s="6">
        <v>260691</v>
      </c>
      <c r="P32" s="6">
        <v>263635</v>
      </c>
      <c r="Q32" s="6">
        <v>253383.351</v>
      </c>
      <c r="R32" s="6">
        <v>249075.895</v>
      </c>
      <c r="S32" s="6">
        <v>260446</v>
      </c>
      <c r="T32" s="6">
        <v>246140</v>
      </c>
      <c r="U32" s="6">
        <v>234132</v>
      </c>
      <c r="V32" s="6">
        <v>232618.692</v>
      </c>
      <c r="W32" s="6">
        <v>248916.928</v>
      </c>
      <c r="X32" s="6">
        <v>256467.096</v>
      </c>
      <c r="Y32" s="6">
        <v>241889.99</v>
      </c>
      <c r="Z32" s="6">
        <v>238540.575</v>
      </c>
      <c r="AA32" s="6">
        <v>234154.804</v>
      </c>
      <c r="AB32" s="6">
        <v>222075.611</v>
      </c>
      <c r="AC32" s="6">
        <v>225130.574</v>
      </c>
      <c r="AD32" s="6">
        <v>223704.585</v>
      </c>
      <c r="AE32" s="6">
        <v>181702.649</v>
      </c>
    </row>
    <row r="33" spans="1:31" ht="14.25" hidden="1" outlineLevel="1">
      <c r="A33" s="5" t="s">
        <v>11</v>
      </c>
      <c r="B33" s="6">
        <v>14331</v>
      </c>
      <c r="C33" s="6">
        <v>10880</v>
      </c>
      <c r="D33" s="6">
        <v>9541</v>
      </c>
      <c r="E33" s="6">
        <v>8950</v>
      </c>
      <c r="F33" s="6">
        <v>10103</v>
      </c>
      <c r="G33" s="6">
        <v>11242</v>
      </c>
      <c r="H33" s="6">
        <v>11663</v>
      </c>
      <c r="I33" s="6">
        <v>13370</v>
      </c>
      <c r="J33" s="6">
        <v>13193</v>
      </c>
      <c r="K33" s="6">
        <v>11994</v>
      </c>
      <c r="L33" s="6">
        <v>12572</v>
      </c>
      <c r="M33" s="6">
        <v>13501</v>
      </c>
      <c r="N33" s="6">
        <v>11952</v>
      </c>
      <c r="O33" s="6">
        <v>13320</v>
      </c>
      <c r="P33" s="6">
        <v>13096</v>
      </c>
      <c r="Q33" s="6">
        <v>11673</v>
      </c>
      <c r="R33" s="6">
        <v>12111</v>
      </c>
      <c r="S33" s="6">
        <v>14053</v>
      </c>
      <c r="T33" s="6">
        <v>14943</v>
      </c>
      <c r="U33" s="6">
        <v>14537</v>
      </c>
      <c r="V33" s="6">
        <v>15517</v>
      </c>
      <c r="W33" s="6">
        <v>21850</v>
      </c>
      <c r="X33" s="6">
        <v>18699</v>
      </c>
      <c r="Y33" s="6">
        <v>15717.598</v>
      </c>
      <c r="Z33" s="6">
        <v>17221</v>
      </c>
      <c r="AA33" s="6">
        <v>20510</v>
      </c>
      <c r="AB33" s="6">
        <v>17614</v>
      </c>
      <c r="AC33" s="6">
        <v>19249.11</v>
      </c>
      <c r="AD33" s="6">
        <v>17470.152</v>
      </c>
      <c r="AE33" s="6">
        <v>15764.04</v>
      </c>
    </row>
    <row r="34" spans="1:31" ht="14.25" hidden="1" outlineLevel="1">
      <c r="A34" s="5" t="s">
        <v>12</v>
      </c>
      <c r="B34" s="6">
        <v>33021</v>
      </c>
      <c r="C34" s="6">
        <v>31790</v>
      </c>
      <c r="D34" s="6">
        <v>30135</v>
      </c>
      <c r="E34" s="6">
        <v>29446</v>
      </c>
      <c r="F34" s="6">
        <v>28769</v>
      </c>
      <c r="G34" s="6">
        <v>30833</v>
      </c>
      <c r="H34" s="6">
        <v>30262</v>
      </c>
      <c r="I34" s="6">
        <v>32431</v>
      </c>
      <c r="J34" s="6">
        <v>32673</v>
      </c>
      <c r="K34" s="6">
        <v>28656</v>
      </c>
      <c r="L34" s="6">
        <v>34464</v>
      </c>
      <c r="M34" s="6">
        <v>34139</v>
      </c>
      <c r="N34" s="6">
        <v>32413</v>
      </c>
      <c r="O34" s="6">
        <v>33305</v>
      </c>
      <c r="P34" s="6">
        <v>32069</v>
      </c>
      <c r="Q34" s="6">
        <v>31509</v>
      </c>
      <c r="R34" s="6">
        <v>31482</v>
      </c>
      <c r="S34" s="6">
        <v>35945</v>
      </c>
      <c r="T34" s="6">
        <v>30785</v>
      </c>
      <c r="U34" s="6">
        <v>29765</v>
      </c>
      <c r="V34" s="6">
        <v>32583.692</v>
      </c>
      <c r="W34" s="6">
        <v>33107.928</v>
      </c>
      <c r="X34" s="6">
        <v>31428.096</v>
      </c>
      <c r="Y34" s="6">
        <v>28523.392</v>
      </c>
      <c r="Z34" s="6">
        <v>29504.575</v>
      </c>
      <c r="AA34" s="6">
        <v>29529.804</v>
      </c>
      <c r="AB34" s="6">
        <v>30055.611</v>
      </c>
      <c r="AC34" s="6">
        <v>31319.864</v>
      </c>
      <c r="AD34" s="6">
        <v>32059.414</v>
      </c>
      <c r="AE34" s="6">
        <v>29624.706</v>
      </c>
    </row>
    <row r="35" spans="1:31" ht="14.25" hidden="1" outlineLevel="1">
      <c r="A35" s="5" t="s">
        <v>40</v>
      </c>
      <c r="B35" s="6">
        <v>168006</v>
      </c>
      <c r="C35" s="6">
        <v>157399</v>
      </c>
      <c r="D35" s="6">
        <v>152509</v>
      </c>
      <c r="E35" s="6">
        <v>146451</v>
      </c>
      <c r="F35" s="6">
        <v>144866</v>
      </c>
      <c r="G35" s="6">
        <v>141436</v>
      </c>
      <c r="H35" s="6">
        <v>142978</v>
      </c>
      <c r="I35" s="6">
        <v>140985</v>
      </c>
      <c r="J35" s="6">
        <v>138492</v>
      </c>
      <c r="K35" s="6">
        <v>137884</v>
      </c>
      <c r="L35" s="6">
        <v>153211</v>
      </c>
      <c r="M35" s="6">
        <v>154477</v>
      </c>
      <c r="N35" s="6">
        <v>165589</v>
      </c>
      <c r="O35" s="6">
        <v>152043</v>
      </c>
      <c r="P35" s="6">
        <v>151681</v>
      </c>
      <c r="Q35" s="6">
        <v>147836</v>
      </c>
      <c r="R35" s="6">
        <v>144752</v>
      </c>
      <c r="S35" s="6">
        <v>148581</v>
      </c>
      <c r="T35" s="6">
        <v>144040</v>
      </c>
      <c r="U35" s="6">
        <v>139443</v>
      </c>
      <c r="V35" s="6">
        <v>139412</v>
      </c>
      <c r="W35" s="6">
        <v>143438</v>
      </c>
      <c r="X35" s="6">
        <v>152934</v>
      </c>
      <c r="Y35" s="6">
        <v>153700</v>
      </c>
      <c r="Z35" s="6">
        <v>149462</v>
      </c>
      <c r="AA35" s="6">
        <v>147672</v>
      </c>
      <c r="AB35" s="6">
        <v>142969</v>
      </c>
      <c r="AC35" s="6">
        <v>142124</v>
      </c>
      <c r="AD35" s="6">
        <v>139685</v>
      </c>
      <c r="AE35" s="6">
        <v>108659</v>
      </c>
    </row>
    <row r="36" spans="1:31" ht="14.25" hidden="1" outlineLevel="1">
      <c r="A36" s="5" t="s">
        <v>13</v>
      </c>
      <c r="B36" s="6">
        <v>25166</v>
      </c>
      <c r="C36" s="6">
        <v>23569</v>
      </c>
      <c r="D36" s="6">
        <v>25274</v>
      </c>
      <c r="E36" s="6">
        <v>27581</v>
      </c>
      <c r="F36" s="6">
        <v>29368</v>
      </c>
      <c r="G36" s="6">
        <v>28379</v>
      </c>
      <c r="H36" s="6">
        <v>28813</v>
      </c>
      <c r="I36" s="6">
        <v>27558</v>
      </c>
      <c r="J36" s="6">
        <v>29572</v>
      </c>
      <c r="K36" s="6">
        <v>29422</v>
      </c>
      <c r="L36" s="6">
        <v>31935</v>
      </c>
      <c r="M36" s="6">
        <v>33026</v>
      </c>
      <c r="N36" s="6">
        <v>32355</v>
      </c>
      <c r="O36" s="6">
        <v>29756</v>
      </c>
      <c r="P36" s="6">
        <v>30437</v>
      </c>
      <c r="Q36" s="6">
        <v>28478</v>
      </c>
      <c r="R36" s="6">
        <v>24577</v>
      </c>
      <c r="S36" s="6">
        <v>27613</v>
      </c>
      <c r="T36" s="6">
        <v>24774</v>
      </c>
      <c r="U36" s="6">
        <v>26834</v>
      </c>
      <c r="V36" s="6">
        <v>22058</v>
      </c>
      <c r="W36" s="6">
        <v>22269</v>
      </c>
      <c r="X36" s="6">
        <v>22091</v>
      </c>
      <c r="Y36" s="6">
        <v>17532</v>
      </c>
      <c r="Z36" s="6">
        <v>15885</v>
      </c>
      <c r="AA36" s="6">
        <v>14634</v>
      </c>
      <c r="AB36" s="6">
        <v>11574</v>
      </c>
      <c r="AC36" s="6">
        <v>11355.61</v>
      </c>
      <c r="AD36" s="6">
        <v>10498</v>
      </c>
      <c r="AE36" s="6">
        <v>6176.082</v>
      </c>
    </row>
    <row r="37" spans="1:31" ht="14.25" hidden="1" outlineLevel="1">
      <c r="A37" s="5" t="s">
        <v>14</v>
      </c>
      <c r="B37" s="6">
        <v>7861</v>
      </c>
      <c r="C37" s="6">
        <v>7297</v>
      </c>
      <c r="D37" s="6">
        <v>8414</v>
      </c>
      <c r="E37" s="6">
        <v>8448</v>
      </c>
      <c r="F37" s="6">
        <v>8200</v>
      </c>
      <c r="G37" s="6">
        <v>8508</v>
      </c>
      <c r="H37" s="6">
        <v>9054</v>
      </c>
      <c r="I37" s="6">
        <v>8722</v>
      </c>
      <c r="J37" s="6">
        <v>8851</v>
      </c>
      <c r="K37" s="6">
        <v>9470</v>
      </c>
      <c r="L37" s="6">
        <v>8290</v>
      </c>
      <c r="M37" s="6">
        <v>8316</v>
      </c>
      <c r="N37" s="6">
        <v>8423</v>
      </c>
      <c r="O37" s="6">
        <v>8353</v>
      </c>
      <c r="P37" s="6">
        <v>7494</v>
      </c>
      <c r="Q37" s="6">
        <v>6412</v>
      </c>
      <c r="R37" s="6">
        <v>6397</v>
      </c>
      <c r="S37" s="6">
        <v>6604</v>
      </c>
      <c r="T37" s="6">
        <v>6286</v>
      </c>
      <c r="U37" s="6">
        <v>5738</v>
      </c>
      <c r="V37" s="6">
        <v>5813</v>
      </c>
      <c r="W37" s="6">
        <v>6405</v>
      </c>
      <c r="X37" s="6">
        <v>6268</v>
      </c>
      <c r="Y37" s="6">
        <v>6229</v>
      </c>
      <c r="Z37" s="6">
        <v>5929</v>
      </c>
      <c r="AA37" s="6">
        <v>5694</v>
      </c>
      <c r="AB37" s="6">
        <v>5440</v>
      </c>
      <c r="AC37" s="6">
        <v>4720</v>
      </c>
      <c r="AD37" s="6">
        <v>4500</v>
      </c>
      <c r="AE37" s="6">
        <v>3850</v>
      </c>
    </row>
    <row r="38" spans="1:31" ht="14.25" hidden="1" outlineLevel="1">
      <c r="A38" s="5" t="s">
        <v>15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6">
        <v>6771</v>
      </c>
      <c r="Q38" s="6">
        <v>6683</v>
      </c>
      <c r="R38" s="6">
        <v>6711</v>
      </c>
      <c r="S38" s="6">
        <v>6694</v>
      </c>
      <c r="T38" s="6">
        <v>7836</v>
      </c>
      <c r="U38" s="6">
        <v>2206</v>
      </c>
      <c r="V38" s="6">
        <v>2504</v>
      </c>
      <c r="W38" s="6">
        <v>4328</v>
      </c>
      <c r="X38" s="6">
        <v>8855</v>
      </c>
      <c r="Y38" s="6">
        <v>8943</v>
      </c>
      <c r="Z38" s="6">
        <v>8334</v>
      </c>
      <c r="AA38" s="6">
        <v>2387</v>
      </c>
      <c r="AB38" s="6">
        <v>2113</v>
      </c>
      <c r="AC38" s="6">
        <v>2625.928</v>
      </c>
      <c r="AD38" s="6">
        <v>2469.193</v>
      </c>
      <c r="AE38" s="6">
        <v>2432.15</v>
      </c>
    </row>
    <row r="39" spans="1:31" ht="14.25" hidden="1" outlineLevel="1">
      <c r="A39" s="5" t="s">
        <v>16</v>
      </c>
      <c r="B39" s="39">
        <v>0</v>
      </c>
      <c r="C39" s="6">
        <v>2040</v>
      </c>
      <c r="D39" s="6">
        <v>4037</v>
      </c>
      <c r="E39" s="6">
        <v>6161</v>
      </c>
      <c r="F39" s="6">
        <v>7073</v>
      </c>
      <c r="G39" s="6">
        <v>6528</v>
      </c>
      <c r="H39" s="6">
        <v>7258</v>
      </c>
      <c r="I39" s="6">
        <v>5274</v>
      </c>
      <c r="J39" s="6">
        <v>5306</v>
      </c>
      <c r="K39" s="6">
        <v>5436</v>
      </c>
      <c r="L39" s="6">
        <v>8883</v>
      </c>
      <c r="M39" s="6">
        <v>10618</v>
      </c>
      <c r="N39" s="6">
        <v>11294</v>
      </c>
      <c r="O39" s="6">
        <v>14974</v>
      </c>
      <c r="P39" s="6">
        <v>13653</v>
      </c>
      <c r="Q39" s="6">
        <v>12994</v>
      </c>
      <c r="R39" s="6">
        <v>16526</v>
      </c>
      <c r="S39" s="6">
        <v>15337</v>
      </c>
      <c r="T39" s="6">
        <v>16158</v>
      </c>
      <c r="U39" s="6">
        <v>14144</v>
      </c>
      <c r="V39" s="6">
        <v>14158</v>
      </c>
      <c r="W39" s="6">
        <v>16775</v>
      </c>
      <c r="X39" s="6">
        <v>15557</v>
      </c>
      <c r="Y39" s="6">
        <v>10709</v>
      </c>
      <c r="Z39" s="6">
        <v>12108</v>
      </c>
      <c r="AA39" s="6">
        <v>13728</v>
      </c>
      <c r="AB39" s="6">
        <v>12310</v>
      </c>
      <c r="AC39" s="6">
        <v>13736.062</v>
      </c>
      <c r="AD39" s="6">
        <v>12955.035</v>
      </c>
      <c r="AE39" s="6">
        <v>11165.499</v>
      </c>
    </row>
    <row r="40" spans="1:31" ht="14.25" hidden="1" outlineLevel="1">
      <c r="A40" s="5" t="s">
        <v>17</v>
      </c>
      <c r="B40" s="6">
        <v>352</v>
      </c>
      <c r="C40" s="6">
        <v>344</v>
      </c>
      <c r="D40" s="6">
        <v>596</v>
      </c>
      <c r="E40" s="6">
        <v>573</v>
      </c>
      <c r="F40" s="6">
        <v>612</v>
      </c>
      <c r="G40" s="6">
        <v>570</v>
      </c>
      <c r="H40" s="6">
        <v>545</v>
      </c>
      <c r="I40" s="6">
        <v>672</v>
      </c>
      <c r="J40" s="6">
        <v>710</v>
      </c>
      <c r="K40" s="6">
        <v>621</v>
      </c>
      <c r="L40" s="6">
        <v>646</v>
      </c>
      <c r="M40" s="6">
        <v>621</v>
      </c>
      <c r="N40" s="6">
        <v>695</v>
      </c>
      <c r="O40" s="6">
        <v>690</v>
      </c>
      <c r="P40" s="6">
        <v>649</v>
      </c>
      <c r="Q40" s="6">
        <v>625</v>
      </c>
      <c r="R40" s="6">
        <v>683</v>
      </c>
      <c r="S40" s="6">
        <v>689</v>
      </c>
      <c r="T40" s="6">
        <v>663</v>
      </c>
      <c r="U40" s="6">
        <v>708</v>
      </c>
      <c r="V40" s="6">
        <v>573</v>
      </c>
      <c r="W40" s="6">
        <v>744</v>
      </c>
      <c r="X40" s="6">
        <v>635</v>
      </c>
      <c r="Y40" s="6">
        <v>536</v>
      </c>
      <c r="Z40" s="6">
        <v>97</v>
      </c>
      <c r="AA40" s="39">
        <v>0</v>
      </c>
      <c r="AB40" s="39">
        <v>0</v>
      </c>
      <c r="AC40" s="39">
        <v>0</v>
      </c>
      <c r="AD40" s="6">
        <v>4067.791</v>
      </c>
      <c r="AE40" s="6">
        <v>4031.172</v>
      </c>
    </row>
    <row r="41" spans="1:31" ht="14.25" hidden="1" outlineLevel="1">
      <c r="A41" s="5" t="s">
        <v>18</v>
      </c>
      <c r="B41" s="6">
        <v>2306</v>
      </c>
      <c r="C41" s="6">
        <v>1811</v>
      </c>
      <c r="D41" s="6">
        <v>1801</v>
      </c>
      <c r="E41" s="6">
        <v>1739</v>
      </c>
      <c r="F41" s="6">
        <v>1808</v>
      </c>
      <c r="G41" s="6">
        <v>2205</v>
      </c>
      <c r="H41" s="6">
        <v>2169</v>
      </c>
      <c r="I41" s="6">
        <v>2139</v>
      </c>
      <c r="J41" s="6">
        <v>2164</v>
      </c>
      <c r="K41" s="6">
        <v>2064</v>
      </c>
      <c r="L41" s="6">
        <v>1683</v>
      </c>
      <c r="M41" s="6">
        <v>1912</v>
      </c>
      <c r="N41" s="6">
        <v>1627</v>
      </c>
      <c r="O41" s="6">
        <v>902</v>
      </c>
      <c r="P41" s="6">
        <v>857</v>
      </c>
      <c r="Q41" s="6">
        <v>712</v>
      </c>
      <c r="R41" s="6">
        <v>693</v>
      </c>
      <c r="S41" s="6">
        <v>551</v>
      </c>
      <c r="T41" s="6">
        <v>655</v>
      </c>
      <c r="U41" s="6">
        <v>757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</row>
    <row r="42" spans="1:31" ht="14.25" hidden="1" outlineLevel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2" ht="14.25" hidden="1" outlineLevel="1">
      <c r="A43" s="2" t="s">
        <v>133</v>
      </c>
      <c r="B43" s="1" t="s">
        <v>136</v>
      </c>
    </row>
    <row r="44" spans="1:2" ht="14.25" hidden="1" outlineLevel="1">
      <c r="A44" s="2" t="s">
        <v>134</v>
      </c>
      <c r="B44" s="3" t="s">
        <v>7</v>
      </c>
    </row>
    <row r="45" spans="1:2" ht="14.25" hidden="1" outlineLevel="1">
      <c r="A45" s="2" t="s">
        <v>4</v>
      </c>
      <c r="B45" s="3" t="s">
        <v>5</v>
      </c>
    </row>
    <row r="46" spans="1:2" ht="14.25" hidden="1" outlineLevel="1">
      <c r="A46" s="2" t="s">
        <v>6</v>
      </c>
      <c r="B46" s="3" t="s">
        <v>19</v>
      </c>
    </row>
    <row r="47" spans="1:2" ht="14.25" hidden="1" outlineLevel="1">
      <c r="A47" s="2" t="s">
        <v>8</v>
      </c>
      <c r="B47" s="3" t="s">
        <v>9</v>
      </c>
    </row>
    <row r="48" ht="14.25" hidden="1" outlineLevel="1">
      <c r="B48" s="3"/>
    </row>
    <row r="49" spans="1:31" ht="14.25" hidden="1" outlineLevel="1">
      <c r="A49" s="5" t="s">
        <v>10</v>
      </c>
      <c r="B49" s="5" t="s">
        <v>42</v>
      </c>
      <c r="C49" s="5" t="s">
        <v>43</v>
      </c>
      <c r="D49" s="5" t="s">
        <v>44</v>
      </c>
      <c r="E49" s="5" t="s">
        <v>45</v>
      </c>
      <c r="F49" s="5" t="s">
        <v>46</v>
      </c>
      <c r="G49" s="5" t="s">
        <v>47</v>
      </c>
      <c r="H49" s="5" t="s">
        <v>48</v>
      </c>
      <c r="I49" s="5" t="s">
        <v>49</v>
      </c>
      <c r="J49" s="5" t="s">
        <v>50</v>
      </c>
      <c r="K49" s="5" t="s">
        <v>51</v>
      </c>
      <c r="L49" s="5" t="s">
        <v>52</v>
      </c>
      <c r="M49" s="5" t="s">
        <v>53</v>
      </c>
      <c r="N49" s="5" t="s">
        <v>54</v>
      </c>
      <c r="O49" s="5" t="s">
        <v>55</v>
      </c>
      <c r="P49" s="5" t="s">
        <v>56</v>
      </c>
      <c r="Q49" s="5" t="s">
        <v>57</v>
      </c>
      <c r="R49" s="5" t="s">
        <v>58</v>
      </c>
      <c r="S49" s="5" t="s">
        <v>59</v>
      </c>
      <c r="T49" s="5" t="s">
        <v>60</v>
      </c>
      <c r="U49" s="5" t="s">
        <v>61</v>
      </c>
      <c r="V49" s="5" t="s">
        <v>62</v>
      </c>
      <c r="W49" s="5" t="s">
        <v>63</v>
      </c>
      <c r="X49" s="5" t="s">
        <v>64</v>
      </c>
      <c r="Y49" s="5" t="s">
        <v>65</v>
      </c>
      <c r="Z49" s="5" t="s">
        <v>66</v>
      </c>
      <c r="AA49" s="5" t="s">
        <v>67</v>
      </c>
      <c r="AB49" s="5" t="s">
        <v>68</v>
      </c>
      <c r="AC49" s="5" t="s">
        <v>38</v>
      </c>
      <c r="AD49" s="5" t="s">
        <v>69</v>
      </c>
      <c r="AE49" s="5" t="s">
        <v>244</v>
      </c>
    </row>
    <row r="50" spans="1:31" ht="14.25" hidden="1" outlineLevel="1">
      <c r="A50" s="5" t="s">
        <v>70</v>
      </c>
      <c r="B50" s="6">
        <v>69866</v>
      </c>
      <c r="C50" s="6">
        <v>69802</v>
      </c>
      <c r="D50" s="6">
        <v>79951</v>
      </c>
      <c r="E50" s="6">
        <v>82181</v>
      </c>
      <c r="F50" s="6">
        <v>80578</v>
      </c>
      <c r="G50" s="6">
        <v>79841</v>
      </c>
      <c r="H50" s="6">
        <v>80495</v>
      </c>
      <c r="I50" s="6">
        <v>83351</v>
      </c>
      <c r="J50" s="6">
        <v>81345</v>
      </c>
      <c r="K50" s="6">
        <v>83441</v>
      </c>
      <c r="L50" s="6">
        <v>84559</v>
      </c>
      <c r="M50" s="6">
        <v>84018</v>
      </c>
      <c r="N50" s="6">
        <v>81642</v>
      </c>
      <c r="O50" s="6">
        <v>92725</v>
      </c>
      <c r="P50" s="6">
        <v>85586</v>
      </c>
      <c r="Q50" s="6">
        <v>87779.225</v>
      </c>
      <c r="R50" s="6">
        <v>86014.158</v>
      </c>
      <c r="S50" s="6">
        <v>81132</v>
      </c>
      <c r="T50" s="6">
        <v>87125</v>
      </c>
      <c r="U50" s="6">
        <v>84040</v>
      </c>
      <c r="V50" s="6">
        <v>80818.308</v>
      </c>
      <c r="W50" s="6">
        <v>84151.072</v>
      </c>
      <c r="X50" s="6">
        <v>80372.904</v>
      </c>
      <c r="Y50" s="6">
        <v>81232.608</v>
      </c>
      <c r="Z50" s="6">
        <v>76926.425</v>
      </c>
      <c r="AA50" s="6">
        <v>79507.196</v>
      </c>
      <c r="AB50" s="6">
        <v>77348.389</v>
      </c>
      <c r="AC50" s="6">
        <v>76790.609</v>
      </c>
      <c r="AD50" s="6">
        <v>67913.077</v>
      </c>
      <c r="AE50" s="6">
        <v>59556.603</v>
      </c>
    </row>
    <row r="51" spans="1:31" ht="14.25" hidden="1" outlineLevel="1">
      <c r="A51" s="5" t="s">
        <v>11</v>
      </c>
      <c r="B51" s="6">
        <v>1316</v>
      </c>
      <c r="C51" s="6">
        <v>886</v>
      </c>
      <c r="D51" s="6">
        <v>878</v>
      </c>
      <c r="E51" s="6">
        <v>769</v>
      </c>
      <c r="F51" s="6">
        <v>876</v>
      </c>
      <c r="G51" s="6">
        <v>909</v>
      </c>
      <c r="H51" s="6">
        <v>765</v>
      </c>
      <c r="I51" s="6">
        <v>1617</v>
      </c>
      <c r="J51" s="6">
        <v>1309</v>
      </c>
      <c r="K51" s="6">
        <v>665</v>
      </c>
      <c r="L51" s="6">
        <v>808</v>
      </c>
      <c r="M51" s="6">
        <v>860</v>
      </c>
      <c r="N51" s="6">
        <v>706</v>
      </c>
      <c r="O51" s="6">
        <v>719</v>
      </c>
      <c r="P51" s="6">
        <v>1167</v>
      </c>
      <c r="Q51" s="6">
        <v>1215</v>
      </c>
      <c r="R51" s="6">
        <v>894</v>
      </c>
      <c r="S51" s="6">
        <v>917</v>
      </c>
      <c r="T51" s="6">
        <v>769</v>
      </c>
      <c r="U51" s="6">
        <v>796</v>
      </c>
      <c r="V51" s="6">
        <v>789</v>
      </c>
      <c r="W51" s="6">
        <v>679</v>
      </c>
      <c r="X51" s="6">
        <v>713</v>
      </c>
      <c r="Y51" s="6">
        <v>662</v>
      </c>
      <c r="Z51" s="6">
        <v>616</v>
      </c>
      <c r="AA51" s="6">
        <v>517</v>
      </c>
      <c r="AB51" s="6">
        <v>297</v>
      </c>
      <c r="AC51" s="6">
        <v>388.291</v>
      </c>
      <c r="AD51" s="6">
        <v>184.457</v>
      </c>
      <c r="AE51" s="6">
        <v>633.17</v>
      </c>
    </row>
    <row r="52" spans="1:31" ht="14.25" hidden="1" outlineLevel="1">
      <c r="A52" s="5" t="s">
        <v>12</v>
      </c>
      <c r="B52" s="6">
        <v>8265</v>
      </c>
      <c r="C52" s="6">
        <v>8226</v>
      </c>
      <c r="D52" s="6">
        <v>8393</v>
      </c>
      <c r="E52" s="6">
        <v>8522</v>
      </c>
      <c r="F52" s="6">
        <v>8442</v>
      </c>
      <c r="G52" s="6">
        <v>6551</v>
      </c>
      <c r="H52" s="6">
        <v>7824</v>
      </c>
      <c r="I52" s="6">
        <v>8945</v>
      </c>
      <c r="J52" s="6">
        <v>8131</v>
      </c>
      <c r="K52" s="6">
        <v>11241</v>
      </c>
      <c r="L52" s="6">
        <v>12773</v>
      </c>
      <c r="M52" s="6">
        <v>12782</v>
      </c>
      <c r="N52" s="6">
        <v>12053</v>
      </c>
      <c r="O52" s="6">
        <v>11829</v>
      </c>
      <c r="P52" s="6">
        <v>12287</v>
      </c>
      <c r="Q52" s="6">
        <v>12451</v>
      </c>
      <c r="R52" s="6">
        <v>12137</v>
      </c>
      <c r="S52" s="6">
        <v>10610</v>
      </c>
      <c r="T52" s="6">
        <v>12195</v>
      </c>
      <c r="U52" s="6">
        <v>10597</v>
      </c>
      <c r="V52" s="6">
        <v>8246.308</v>
      </c>
      <c r="W52" s="6">
        <v>7883.072</v>
      </c>
      <c r="X52" s="6">
        <v>7651.904</v>
      </c>
      <c r="Y52" s="6">
        <v>7322.608</v>
      </c>
      <c r="Z52" s="6">
        <v>6094.425</v>
      </c>
      <c r="AA52" s="6">
        <v>5944.196</v>
      </c>
      <c r="AB52" s="6">
        <v>6194.389</v>
      </c>
      <c r="AC52" s="6">
        <v>5652.239</v>
      </c>
      <c r="AD52" s="6">
        <v>5660.564</v>
      </c>
      <c r="AE52" s="6">
        <v>5547.318</v>
      </c>
    </row>
    <row r="53" spans="1:31" ht="14.25" hidden="1" outlineLevel="1">
      <c r="A53" s="5" t="s">
        <v>40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6">
        <v>4538</v>
      </c>
      <c r="P53" s="6">
        <v>5013</v>
      </c>
      <c r="Q53" s="6">
        <v>4747</v>
      </c>
      <c r="R53" s="6">
        <v>4836</v>
      </c>
      <c r="S53" s="6">
        <v>4555</v>
      </c>
      <c r="T53" s="6">
        <v>4704</v>
      </c>
      <c r="U53" s="6">
        <v>4717</v>
      </c>
      <c r="V53" s="6">
        <v>5097</v>
      </c>
      <c r="W53" s="6">
        <v>5027</v>
      </c>
      <c r="X53" s="6">
        <v>5165</v>
      </c>
      <c r="Y53" s="6">
        <v>5355</v>
      </c>
      <c r="Z53" s="6">
        <v>4743</v>
      </c>
      <c r="AA53" s="6">
        <v>5007</v>
      </c>
      <c r="AB53" s="6">
        <v>4929</v>
      </c>
      <c r="AC53" s="6">
        <v>4794</v>
      </c>
      <c r="AD53" s="6">
        <v>4363</v>
      </c>
      <c r="AE53" s="6">
        <v>3955</v>
      </c>
    </row>
    <row r="54" spans="1:31" ht="14.25" hidden="1" outlineLevel="1">
      <c r="A54" s="5" t="s">
        <v>13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6">
        <v>2740</v>
      </c>
      <c r="J54" s="6">
        <v>2790</v>
      </c>
      <c r="K54" s="6">
        <v>2911</v>
      </c>
      <c r="L54" s="6">
        <v>2342</v>
      </c>
      <c r="M54" s="6">
        <v>2379</v>
      </c>
      <c r="N54" s="6">
        <v>2178</v>
      </c>
      <c r="O54" s="6">
        <v>5321</v>
      </c>
      <c r="P54" s="6">
        <v>4929</v>
      </c>
      <c r="Q54" s="6">
        <v>7056</v>
      </c>
      <c r="R54" s="6">
        <v>7678</v>
      </c>
      <c r="S54" s="6">
        <v>7063</v>
      </c>
      <c r="T54" s="6">
        <v>8582</v>
      </c>
      <c r="U54" s="6">
        <v>7315</v>
      </c>
      <c r="V54" s="6">
        <v>8308</v>
      </c>
      <c r="W54" s="6">
        <v>8718</v>
      </c>
      <c r="X54" s="6">
        <v>9023</v>
      </c>
      <c r="Y54" s="6">
        <v>8871</v>
      </c>
      <c r="Z54" s="6">
        <v>9861</v>
      </c>
      <c r="AA54" s="6">
        <v>7473</v>
      </c>
      <c r="AB54" s="6">
        <v>7309</v>
      </c>
      <c r="AC54" s="6">
        <v>7409.39</v>
      </c>
      <c r="AD54" s="6">
        <v>6687.155</v>
      </c>
      <c r="AE54" s="6">
        <v>5947.475</v>
      </c>
    </row>
    <row r="55" spans="1:31" ht="14.25" hidden="1" outlineLevel="1">
      <c r="A55" s="5" t="s">
        <v>14</v>
      </c>
      <c r="B55" s="6">
        <v>688</v>
      </c>
      <c r="C55" s="6">
        <v>743</v>
      </c>
      <c r="D55" s="6">
        <v>696</v>
      </c>
      <c r="E55" s="6">
        <v>577</v>
      </c>
      <c r="F55" s="6">
        <v>531</v>
      </c>
      <c r="G55" s="6">
        <v>572</v>
      </c>
      <c r="H55" s="6">
        <v>552</v>
      </c>
      <c r="I55" s="6">
        <v>664</v>
      </c>
      <c r="J55" s="6">
        <v>706</v>
      </c>
      <c r="K55" s="6">
        <v>712</v>
      </c>
      <c r="L55" s="6">
        <v>1233</v>
      </c>
      <c r="M55" s="6">
        <v>473</v>
      </c>
      <c r="N55" s="6">
        <v>467</v>
      </c>
      <c r="O55" s="6">
        <v>510</v>
      </c>
      <c r="P55" s="6">
        <v>252</v>
      </c>
      <c r="Q55" s="6">
        <v>268</v>
      </c>
      <c r="R55" s="6">
        <v>253</v>
      </c>
      <c r="S55" s="6">
        <v>219</v>
      </c>
      <c r="T55" s="6">
        <v>229</v>
      </c>
      <c r="U55" s="6">
        <v>219</v>
      </c>
      <c r="V55" s="6">
        <v>20</v>
      </c>
      <c r="W55" s="6">
        <v>18</v>
      </c>
      <c r="X55" s="6">
        <v>15</v>
      </c>
      <c r="Y55" s="6">
        <v>24</v>
      </c>
      <c r="Z55" s="6">
        <v>15</v>
      </c>
      <c r="AA55" s="6">
        <v>16</v>
      </c>
      <c r="AB55" s="6">
        <v>9</v>
      </c>
      <c r="AC55" s="6">
        <v>13</v>
      </c>
      <c r="AD55" s="6">
        <v>12</v>
      </c>
      <c r="AE55" s="6">
        <v>13</v>
      </c>
    </row>
    <row r="56" spans="1:31" ht="14.25" hidden="1" outlineLevel="1">
      <c r="A56" s="5" t="s">
        <v>15</v>
      </c>
      <c r="B56" s="6">
        <v>54587</v>
      </c>
      <c r="C56" s="6">
        <v>55416</v>
      </c>
      <c r="D56" s="6">
        <v>54580</v>
      </c>
      <c r="E56" s="6">
        <v>55354</v>
      </c>
      <c r="F56" s="6">
        <v>54610</v>
      </c>
      <c r="G56" s="6">
        <v>54275</v>
      </c>
      <c r="H56" s="6">
        <v>54958</v>
      </c>
      <c r="I56" s="6">
        <v>54964</v>
      </c>
      <c r="J56" s="6">
        <v>56141</v>
      </c>
      <c r="K56" s="6">
        <v>54935</v>
      </c>
      <c r="L56" s="6">
        <v>53469</v>
      </c>
      <c r="M56" s="6">
        <v>54603</v>
      </c>
      <c r="N56" s="6">
        <v>53040</v>
      </c>
      <c r="O56" s="6">
        <v>55938</v>
      </c>
      <c r="P56" s="6">
        <v>49279</v>
      </c>
      <c r="Q56" s="6">
        <v>48075</v>
      </c>
      <c r="R56" s="6">
        <v>46654</v>
      </c>
      <c r="S56" s="6">
        <v>44268</v>
      </c>
      <c r="T56" s="6">
        <v>45388</v>
      </c>
      <c r="U56" s="6">
        <v>48028</v>
      </c>
      <c r="V56" s="6">
        <v>46147</v>
      </c>
      <c r="W56" s="6">
        <v>48201</v>
      </c>
      <c r="X56" s="6">
        <v>45199</v>
      </c>
      <c r="Y56" s="6">
        <v>47207</v>
      </c>
      <c r="Z56" s="6">
        <v>45031</v>
      </c>
      <c r="AA56" s="6">
        <v>50438</v>
      </c>
      <c r="AB56" s="6">
        <v>48807</v>
      </c>
      <c r="AC56" s="6">
        <v>49540.023</v>
      </c>
      <c r="AD56" s="6">
        <v>46860.252</v>
      </c>
      <c r="AE56" s="6">
        <v>39752.829</v>
      </c>
    </row>
    <row r="57" spans="1:31" ht="14.25" hidden="1" outlineLevel="1">
      <c r="A57" s="5" t="s">
        <v>16</v>
      </c>
      <c r="B57" s="39">
        <v>0</v>
      </c>
      <c r="C57" s="39">
        <v>0</v>
      </c>
      <c r="D57" s="6">
        <v>10244</v>
      </c>
      <c r="E57" s="6">
        <v>11740</v>
      </c>
      <c r="F57" s="6">
        <v>11153</v>
      </c>
      <c r="G57" s="6">
        <v>12583</v>
      </c>
      <c r="H57" s="6">
        <v>11994</v>
      </c>
      <c r="I57" s="6">
        <v>9958</v>
      </c>
      <c r="J57" s="6">
        <v>7721</v>
      </c>
      <c r="K57" s="6">
        <v>8795</v>
      </c>
      <c r="L57" s="6">
        <v>9660</v>
      </c>
      <c r="M57" s="6">
        <v>8150</v>
      </c>
      <c r="N57" s="6">
        <v>8618</v>
      </c>
      <c r="O57" s="6">
        <v>8370</v>
      </c>
      <c r="P57" s="6">
        <v>7079</v>
      </c>
      <c r="Q57" s="6">
        <v>8468</v>
      </c>
      <c r="R57" s="6">
        <v>8031</v>
      </c>
      <c r="S57" s="6">
        <v>7871</v>
      </c>
      <c r="T57" s="6">
        <v>9552</v>
      </c>
      <c r="U57" s="6">
        <v>6910</v>
      </c>
      <c r="V57" s="6">
        <v>5766</v>
      </c>
      <c r="W57" s="6">
        <v>7240</v>
      </c>
      <c r="X57" s="6">
        <v>6400</v>
      </c>
      <c r="Y57" s="6">
        <v>5836</v>
      </c>
      <c r="Z57" s="6">
        <v>5373</v>
      </c>
      <c r="AA57" s="6">
        <v>4199</v>
      </c>
      <c r="AB57" s="6">
        <v>3429</v>
      </c>
      <c r="AC57" s="6">
        <v>2855.807</v>
      </c>
      <c r="AD57" s="6">
        <v>2443.108</v>
      </c>
      <c r="AE57" s="6">
        <v>2138.583</v>
      </c>
    </row>
    <row r="58" spans="1:31" ht="14.25" hidden="1" outlineLevel="1">
      <c r="A58" s="5" t="s">
        <v>17</v>
      </c>
      <c r="B58" s="6">
        <v>3383</v>
      </c>
      <c r="C58" s="6">
        <v>3130</v>
      </c>
      <c r="D58" s="6">
        <v>3955</v>
      </c>
      <c r="E58" s="6">
        <v>3877</v>
      </c>
      <c r="F58" s="6">
        <v>3799</v>
      </c>
      <c r="G58" s="6">
        <v>3751</v>
      </c>
      <c r="H58" s="6">
        <v>3577</v>
      </c>
      <c r="I58" s="6">
        <v>3726</v>
      </c>
      <c r="J58" s="6">
        <v>3785</v>
      </c>
      <c r="K58" s="6">
        <v>3461</v>
      </c>
      <c r="L58" s="6">
        <v>3658</v>
      </c>
      <c r="M58" s="6">
        <v>3946</v>
      </c>
      <c r="N58" s="6">
        <v>4113</v>
      </c>
      <c r="O58" s="6">
        <v>3910</v>
      </c>
      <c r="P58" s="6">
        <v>4017</v>
      </c>
      <c r="Q58" s="6">
        <v>4127</v>
      </c>
      <c r="R58" s="6">
        <v>4249</v>
      </c>
      <c r="S58" s="6">
        <v>4250</v>
      </c>
      <c r="T58" s="6">
        <v>4143</v>
      </c>
      <c r="U58" s="6">
        <v>4003</v>
      </c>
      <c r="V58" s="6">
        <v>4257</v>
      </c>
      <c r="W58" s="6">
        <v>4116</v>
      </c>
      <c r="X58" s="6">
        <v>4076</v>
      </c>
      <c r="Y58" s="6">
        <v>3936</v>
      </c>
      <c r="Z58" s="6">
        <v>3259</v>
      </c>
      <c r="AA58" s="6">
        <v>4030</v>
      </c>
      <c r="AB58" s="6">
        <v>4624</v>
      </c>
      <c r="AC58" s="6">
        <v>4422.459</v>
      </c>
      <c r="AD58" s="6">
        <v>145.841</v>
      </c>
      <c r="AE58" s="6">
        <v>141.528</v>
      </c>
    </row>
    <row r="59" spans="1:31" ht="14.25" hidden="1" outlineLevel="1">
      <c r="A59" s="5" t="s">
        <v>18</v>
      </c>
      <c r="B59" s="6">
        <v>728</v>
      </c>
      <c r="C59" s="6">
        <v>572</v>
      </c>
      <c r="D59" s="6">
        <v>569</v>
      </c>
      <c r="E59" s="6">
        <v>549</v>
      </c>
      <c r="F59" s="6">
        <v>571</v>
      </c>
      <c r="G59" s="6">
        <v>696</v>
      </c>
      <c r="H59" s="6">
        <v>685</v>
      </c>
      <c r="I59" s="6">
        <v>675</v>
      </c>
      <c r="J59" s="6">
        <v>684</v>
      </c>
      <c r="K59" s="6">
        <v>652</v>
      </c>
      <c r="L59" s="6">
        <v>532</v>
      </c>
      <c r="M59" s="6">
        <v>726</v>
      </c>
      <c r="N59" s="6">
        <v>387</v>
      </c>
      <c r="O59" s="6">
        <v>1511</v>
      </c>
      <c r="P59" s="6">
        <v>1482</v>
      </c>
      <c r="Q59" s="6">
        <v>1303</v>
      </c>
      <c r="R59" s="6">
        <v>1251</v>
      </c>
      <c r="S59" s="6">
        <v>1357</v>
      </c>
      <c r="T59" s="6">
        <v>1559</v>
      </c>
      <c r="U59" s="6">
        <v>1452</v>
      </c>
      <c r="V59" s="6">
        <v>2166</v>
      </c>
      <c r="W59" s="6">
        <v>2248</v>
      </c>
      <c r="X59" s="6">
        <v>2114</v>
      </c>
      <c r="Y59" s="6">
        <v>2002</v>
      </c>
      <c r="Z59" s="6">
        <v>1914</v>
      </c>
      <c r="AA59" s="6">
        <v>1867</v>
      </c>
      <c r="AB59" s="6">
        <v>1730</v>
      </c>
      <c r="AC59" s="6">
        <v>1697</v>
      </c>
      <c r="AD59" s="6">
        <v>1543</v>
      </c>
      <c r="AE59" s="6">
        <v>1415</v>
      </c>
    </row>
    <row r="60" ht="12" collapsed="1"/>
    <row r="61" ht="12"/>
    <row r="62" ht="12"/>
    <row r="63" ht="12"/>
    <row r="64" ht="12">
      <c r="A64" s="24" t="s">
        <v>237</v>
      </c>
    </row>
    <row r="65" spans="1:31" ht="12">
      <c r="A65" s="5"/>
      <c r="B65" s="5" t="s">
        <v>42</v>
      </c>
      <c r="C65" s="5" t="s">
        <v>43</v>
      </c>
      <c r="D65" s="5" t="s">
        <v>44</v>
      </c>
      <c r="E65" s="5" t="s">
        <v>45</v>
      </c>
      <c r="F65" s="5" t="s">
        <v>46</v>
      </c>
      <c r="G65" s="5" t="s">
        <v>47</v>
      </c>
      <c r="H65" s="5" t="s">
        <v>48</v>
      </c>
      <c r="I65" s="5" t="s">
        <v>49</v>
      </c>
      <c r="J65" s="5" t="s">
        <v>50</v>
      </c>
      <c r="K65" s="5" t="s">
        <v>51</v>
      </c>
      <c r="L65" s="5" t="s">
        <v>52</v>
      </c>
      <c r="M65" s="5" t="s">
        <v>53</v>
      </c>
      <c r="N65" s="5" t="s">
        <v>54</v>
      </c>
      <c r="O65" s="5" t="s">
        <v>55</v>
      </c>
      <c r="P65" s="5" t="s">
        <v>56</v>
      </c>
      <c r="Q65" s="5" t="s">
        <v>57</v>
      </c>
      <c r="R65" s="5" t="s">
        <v>58</v>
      </c>
      <c r="S65" s="5" t="s">
        <v>59</v>
      </c>
      <c r="T65" s="5" t="s">
        <v>60</v>
      </c>
      <c r="U65" s="5" t="s">
        <v>61</v>
      </c>
      <c r="V65" s="5" t="s">
        <v>62</v>
      </c>
      <c r="W65" s="5" t="s">
        <v>63</v>
      </c>
      <c r="X65" s="5" t="s">
        <v>64</v>
      </c>
      <c r="Y65" s="5" t="s">
        <v>65</v>
      </c>
      <c r="Z65" s="5" t="s">
        <v>66</v>
      </c>
      <c r="AA65" s="5" t="s">
        <v>67</v>
      </c>
      <c r="AB65" s="5" t="s">
        <v>68</v>
      </c>
      <c r="AC65" s="5" t="s">
        <v>38</v>
      </c>
      <c r="AD65" s="5" t="s">
        <v>69</v>
      </c>
      <c r="AE65" s="5" t="s">
        <v>244</v>
      </c>
    </row>
    <row r="66" spans="1:31" ht="12">
      <c r="A66" s="5" t="s">
        <v>158</v>
      </c>
      <c r="B66" s="6">
        <v>337807</v>
      </c>
      <c r="C66" s="6">
        <v>321401</v>
      </c>
      <c r="D66" s="6">
        <v>326170</v>
      </c>
      <c r="E66" s="6">
        <v>324983</v>
      </c>
      <c r="F66" s="6">
        <v>321986</v>
      </c>
      <c r="G66" s="6">
        <v>320479</v>
      </c>
      <c r="H66" s="6">
        <v>323794</v>
      </c>
      <c r="I66" s="6">
        <v>323604</v>
      </c>
      <c r="J66" s="6">
        <v>321965</v>
      </c>
      <c r="K66" s="6">
        <v>318413</v>
      </c>
      <c r="L66" s="6">
        <v>344081</v>
      </c>
      <c r="M66" s="6">
        <v>348959</v>
      </c>
      <c r="N66" s="6">
        <v>354183</v>
      </c>
      <c r="O66" s="6">
        <v>353416</v>
      </c>
      <c r="P66" s="6">
        <v>349221</v>
      </c>
      <c r="Q66" s="6">
        <v>341162.576</v>
      </c>
      <c r="R66" s="6">
        <v>335090.053</v>
      </c>
      <c r="S66" s="6">
        <v>341578</v>
      </c>
      <c r="T66" s="6">
        <v>333265</v>
      </c>
      <c r="U66" s="6">
        <v>318172</v>
      </c>
      <c r="V66" s="6">
        <v>313437</v>
      </c>
      <c r="W66" s="6">
        <v>333068</v>
      </c>
      <c r="X66" s="6">
        <v>336840</v>
      </c>
      <c r="Y66" s="6">
        <v>323122.598</v>
      </c>
      <c r="Z66" s="6">
        <v>315467</v>
      </c>
      <c r="AA66" s="6">
        <v>313662</v>
      </c>
      <c r="AB66" s="6">
        <v>299424</v>
      </c>
      <c r="AC66" s="6">
        <v>301921.183</v>
      </c>
      <c r="AD66" s="6">
        <v>291617.662</v>
      </c>
      <c r="AE66" s="6">
        <v>241259.252</v>
      </c>
    </row>
    <row r="67" spans="1:31" ht="12">
      <c r="A67" s="5" t="s">
        <v>141</v>
      </c>
      <c r="B67" s="42">
        <v>267941</v>
      </c>
      <c r="C67" s="42">
        <v>251599</v>
      </c>
      <c r="D67" s="42">
        <v>246219</v>
      </c>
      <c r="E67" s="42">
        <v>242802</v>
      </c>
      <c r="F67" s="42">
        <v>241408</v>
      </c>
      <c r="G67" s="42">
        <v>240638</v>
      </c>
      <c r="H67" s="42">
        <v>243299</v>
      </c>
      <c r="I67" s="42">
        <v>240253</v>
      </c>
      <c r="J67" s="42">
        <v>240620</v>
      </c>
      <c r="K67" s="42">
        <v>234972</v>
      </c>
      <c r="L67" s="42">
        <v>259522</v>
      </c>
      <c r="M67" s="42">
        <v>264941</v>
      </c>
      <c r="N67" s="42">
        <v>272541</v>
      </c>
      <c r="O67" s="42">
        <v>260691</v>
      </c>
      <c r="P67" s="42">
        <v>263635</v>
      </c>
      <c r="Q67" s="42">
        <v>253383.351</v>
      </c>
      <c r="R67" s="42">
        <v>249075.895</v>
      </c>
      <c r="S67" s="42">
        <v>260446</v>
      </c>
      <c r="T67" s="42">
        <v>246140</v>
      </c>
      <c r="U67" s="42">
        <v>234132</v>
      </c>
      <c r="V67" s="42">
        <v>232618.692</v>
      </c>
      <c r="W67" s="42">
        <v>248916.928</v>
      </c>
      <c r="X67" s="42">
        <v>256467.096</v>
      </c>
      <c r="Y67" s="42">
        <v>241889.99</v>
      </c>
      <c r="Z67" s="42">
        <v>238540.575</v>
      </c>
      <c r="AA67" s="42">
        <v>234154.804</v>
      </c>
      <c r="AB67" s="42">
        <v>222075.611</v>
      </c>
      <c r="AC67" s="42">
        <v>225130.574</v>
      </c>
      <c r="AD67" s="42">
        <v>223704.585</v>
      </c>
      <c r="AE67" s="42">
        <v>181702.649</v>
      </c>
    </row>
    <row r="68" spans="1:32" ht="12">
      <c r="A68" s="5" t="s">
        <v>139</v>
      </c>
      <c r="B68" s="42">
        <v>69866</v>
      </c>
      <c r="C68" s="42">
        <v>69802</v>
      </c>
      <c r="D68" s="42">
        <v>79951</v>
      </c>
      <c r="E68" s="42">
        <v>82181</v>
      </c>
      <c r="F68" s="42">
        <v>80578</v>
      </c>
      <c r="G68" s="42">
        <v>79841</v>
      </c>
      <c r="H68" s="42">
        <v>80495</v>
      </c>
      <c r="I68" s="42">
        <v>83351</v>
      </c>
      <c r="J68" s="42">
        <v>81345</v>
      </c>
      <c r="K68" s="42">
        <v>83441</v>
      </c>
      <c r="L68" s="42">
        <v>84559</v>
      </c>
      <c r="M68" s="42">
        <v>84018</v>
      </c>
      <c r="N68" s="42">
        <v>81642</v>
      </c>
      <c r="O68" s="42">
        <v>92725</v>
      </c>
      <c r="P68" s="42">
        <v>85586</v>
      </c>
      <c r="Q68" s="42">
        <v>87779.225</v>
      </c>
      <c r="R68" s="42">
        <v>86014.158</v>
      </c>
      <c r="S68" s="42">
        <v>81132</v>
      </c>
      <c r="T68" s="42">
        <v>87125</v>
      </c>
      <c r="U68" s="42">
        <v>84040</v>
      </c>
      <c r="V68" s="42">
        <v>80818.308</v>
      </c>
      <c r="W68" s="42">
        <v>84151.072</v>
      </c>
      <c r="X68" s="42">
        <v>80372.904</v>
      </c>
      <c r="Y68" s="42">
        <v>81232.608</v>
      </c>
      <c r="Z68" s="42">
        <v>76926.425</v>
      </c>
      <c r="AA68" s="42">
        <v>79507.196</v>
      </c>
      <c r="AB68" s="42">
        <v>77348.389</v>
      </c>
      <c r="AC68" s="42">
        <v>76790.609</v>
      </c>
      <c r="AD68" s="42">
        <v>67913.077</v>
      </c>
      <c r="AE68" s="42">
        <v>59556.603</v>
      </c>
      <c r="AF68" s="2" t="s">
        <v>156</v>
      </c>
    </row>
    <row r="69" spans="1:32" ht="12">
      <c r="A69" s="40" t="s">
        <v>141</v>
      </c>
      <c r="B69" s="63">
        <f>B67/B66</f>
        <v>0.7931777612660483</v>
      </c>
      <c r="C69" s="63">
        <f aca="true" t="shared" si="0" ref="C69:AD69">C67/C66</f>
        <v>0.7828195929695303</v>
      </c>
      <c r="D69" s="63">
        <f t="shared" si="0"/>
        <v>0.754879357390318</v>
      </c>
      <c r="E69" s="63">
        <f t="shared" si="0"/>
        <v>0.7471221571589899</v>
      </c>
      <c r="F69" s="63">
        <f t="shared" si="0"/>
        <v>0.7497468834048685</v>
      </c>
      <c r="G69" s="63">
        <f t="shared" si="0"/>
        <v>0.7508697917804287</v>
      </c>
      <c r="H69" s="63">
        <f t="shared" si="0"/>
        <v>0.751400581851424</v>
      </c>
      <c r="I69" s="63">
        <f t="shared" si="0"/>
        <v>0.7424290181827171</v>
      </c>
      <c r="J69" s="63">
        <f t="shared" si="0"/>
        <v>0.7473483142577609</v>
      </c>
      <c r="K69" s="63">
        <f t="shared" si="0"/>
        <v>0.73794725717857</v>
      </c>
      <c r="L69" s="63">
        <f t="shared" si="0"/>
        <v>0.7542468197895263</v>
      </c>
      <c r="M69" s="63">
        <f t="shared" si="0"/>
        <v>0.7592324599738078</v>
      </c>
      <c r="N69" s="63">
        <f t="shared" si="0"/>
        <v>0.7694920422493456</v>
      </c>
      <c r="O69" s="63">
        <f t="shared" si="0"/>
        <v>0.7376321388958055</v>
      </c>
      <c r="P69" s="63">
        <f t="shared" si="0"/>
        <v>0.7549231002717477</v>
      </c>
      <c r="Q69" s="63">
        <f t="shared" si="0"/>
        <v>0.7427055862070874</v>
      </c>
      <c r="R69" s="63">
        <f t="shared" si="0"/>
        <v>0.7433103214197766</v>
      </c>
      <c r="S69" s="63">
        <f t="shared" si="0"/>
        <v>0.7624788481693786</v>
      </c>
      <c r="T69" s="63">
        <f t="shared" si="0"/>
        <v>0.7385714071384634</v>
      </c>
      <c r="U69" s="63">
        <f t="shared" si="0"/>
        <v>0.7358661352978892</v>
      </c>
      <c r="V69" s="63">
        <f t="shared" si="0"/>
        <v>0.7421545382325635</v>
      </c>
      <c r="W69" s="63">
        <f t="shared" si="0"/>
        <v>0.7473456711542388</v>
      </c>
      <c r="X69" s="63">
        <f t="shared" si="0"/>
        <v>0.7613914499465622</v>
      </c>
      <c r="Y69" s="63">
        <f t="shared" si="0"/>
        <v>0.7486012785772415</v>
      </c>
      <c r="Z69" s="63">
        <f t="shared" si="0"/>
        <v>0.7561506433319491</v>
      </c>
      <c r="AA69" s="63">
        <f t="shared" si="0"/>
        <v>0.7465195146367747</v>
      </c>
      <c r="AB69" s="63">
        <f t="shared" si="0"/>
        <v>0.7416760546916747</v>
      </c>
      <c r="AC69" s="63">
        <f t="shared" si="0"/>
        <v>0.745660081757165</v>
      </c>
      <c r="AD69" s="63">
        <f t="shared" si="0"/>
        <v>0.7671160363393901</v>
      </c>
      <c r="AE69" s="63">
        <f aca="true" t="shared" si="1" ref="AE69">AE67/AE66</f>
        <v>0.7531427188541561</v>
      </c>
      <c r="AF69" s="11">
        <f>AVERAGE(B69:AE69)</f>
        <v>0.7521985854125065</v>
      </c>
    </row>
    <row r="70" spans="1:32" ht="12">
      <c r="A70" s="40" t="s">
        <v>139</v>
      </c>
      <c r="B70" s="11">
        <f>B68/B66</f>
        <v>0.20682223873395164</v>
      </c>
      <c r="C70" s="11">
        <f aca="true" t="shared" si="2" ref="C70:AD70">C68/C66</f>
        <v>0.21718040703046973</v>
      </c>
      <c r="D70" s="11">
        <f t="shared" si="2"/>
        <v>0.24512064260968205</v>
      </c>
      <c r="E70" s="11">
        <f t="shared" si="2"/>
        <v>0.25287784284101017</v>
      </c>
      <c r="F70" s="11">
        <f t="shared" si="2"/>
        <v>0.25025311659513144</v>
      </c>
      <c r="G70" s="11">
        <f t="shared" si="2"/>
        <v>0.24913020821957133</v>
      </c>
      <c r="H70" s="11">
        <f t="shared" si="2"/>
        <v>0.24859941814857595</v>
      </c>
      <c r="I70" s="11">
        <f t="shared" si="2"/>
        <v>0.25757098181728283</v>
      </c>
      <c r="J70" s="11">
        <f t="shared" si="2"/>
        <v>0.25265168574223906</v>
      </c>
      <c r="K70" s="11">
        <f t="shared" si="2"/>
        <v>0.26205274282143004</v>
      </c>
      <c r="L70" s="11">
        <f t="shared" si="2"/>
        <v>0.2457531802104737</v>
      </c>
      <c r="M70" s="11">
        <f t="shared" si="2"/>
        <v>0.2407675400261922</v>
      </c>
      <c r="N70" s="11">
        <f t="shared" si="2"/>
        <v>0.23050795775065433</v>
      </c>
      <c r="O70" s="11">
        <f t="shared" si="2"/>
        <v>0.26236786110419447</v>
      </c>
      <c r="P70" s="11">
        <f t="shared" si="2"/>
        <v>0.2450768997282523</v>
      </c>
      <c r="Q70" s="11">
        <f t="shared" si="2"/>
        <v>0.2572944137929126</v>
      </c>
      <c r="R70" s="11">
        <f t="shared" si="2"/>
        <v>0.2566896785802233</v>
      </c>
      <c r="S70" s="11">
        <f t="shared" si="2"/>
        <v>0.23752115183062142</v>
      </c>
      <c r="T70" s="11">
        <f t="shared" si="2"/>
        <v>0.26142859286153664</v>
      </c>
      <c r="U70" s="11">
        <f t="shared" si="2"/>
        <v>0.2641338647021108</v>
      </c>
      <c r="V70" s="11">
        <f t="shared" si="2"/>
        <v>0.25784546176743656</v>
      </c>
      <c r="W70" s="11">
        <f t="shared" si="2"/>
        <v>0.2526543288457612</v>
      </c>
      <c r="X70" s="11">
        <f t="shared" si="2"/>
        <v>0.2386085500534378</v>
      </c>
      <c r="Y70" s="11">
        <f t="shared" si="2"/>
        <v>0.25139872142275854</v>
      </c>
      <c r="Z70" s="11">
        <f t="shared" si="2"/>
        <v>0.24384935666805085</v>
      </c>
      <c r="AA70" s="11">
        <f t="shared" si="2"/>
        <v>0.25348048536322537</v>
      </c>
      <c r="AB70" s="11">
        <f t="shared" si="2"/>
        <v>0.2583239453083253</v>
      </c>
      <c r="AC70" s="11">
        <f t="shared" si="2"/>
        <v>0.2543399182428349</v>
      </c>
      <c r="AD70" s="11">
        <f t="shared" si="2"/>
        <v>0.23288396366060984</v>
      </c>
      <c r="AE70" s="11">
        <f aca="true" t="shared" si="3" ref="AE70">AE68/AE66</f>
        <v>0.2468572811458439</v>
      </c>
      <c r="AF70" s="11">
        <f>AVERAGE(B70:AE70)</f>
        <v>0.2478014145874933</v>
      </c>
    </row>
    <row r="71" ht="12"/>
    <row r="72" spans="1:6" s="15" customFormat="1" ht="12">
      <c r="A72" s="186" t="s">
        <v>254</v>
      </c>
      <c r="B72" s="186"/>
      <c r="C72" s="186"/>
      <c r="D72" s="186"/>
      <c r="E72" s="186"/>
      <c r="F72" s="186"/>
    </row>
    <row r="73" spans="1:6" s="15" customFormat="1" ht="12">
      <c r="A73" s="186"/>
      <c r="B73" s="186"/>
      <c r="C73" s="186"/>
      <c r="D73" s="186"/>
      <c r="E73" s="186"/>
      <c r="F73" s="137"/>
    </row>
    <row r="74" s="15" customFormat="1" ht="12">
      <c r="A74" s="15" t="s">
        <v>140</v>
      </c>
    </row>
    <row r="75" s="15" customFormat="1" ht="12">
      <c r="A75" s="15" t="s">
        <v>142</v>
      </c>
    </row>
    <row r="76" s="15" customFormat="1" ht="12"/>
    <row r="77" s="15" customFormat="1" ht="12"/>
    <row r="78" s="15" customFormat="1" ht="12"/>
    <row r="79" s="15" customFormat="1" ht="12"/>
    <row r="80" s="15" customFormat="1" ht="12"/>
    <row r="81" s="15" customFormat="1" ht="12"/>
    <row r="82" s="15" customFormat="1" ht="12"/>
    <row r="83" s="15" customFormat="1" ht="12"/>
    <row r="84" s="15" customFormat="1" ht="12"/>
    <row r="85" s="15" customFormat="1" ht="12"/>
    <row r="86" s="15" customFormat="1" ht="12"/>
    <row r="87" s="15" customFormat="1" ht="12"/>
    <row r="88" s="15" customFormat="1" ht="12"/>
    <row r="89" s="15" customFormat="1" ht="12"/>
    <row r="90" s="15" customFormat="1" ht="12"/>
    <row r="91" s="15" customFormat="1" ht="12"/>
    <row r="92" s="15" customFormat="1" ht="12"/>
    <row r="93" s="15" customFormat="1" ht="12"/>
    <row r="94" s="15" customFormat="1" ht="12"/>
    <row r="95" s="15" customFormat="1" ht="12"/>
    <row r="96" s="37" customFormat="1" ht="13.5" customHeight="1"/>
    <row r="97" s="37" customFormat="1" ht="7.5" customHeight="1"/>
    <row r="98" s="15" customFormat="1" ht="12"/>
    <row r="99" s="15" customFormat="1" ht="12"/>
    <row r="100" s="15" customFormat="1" ht="12"/>
    <row r="101" s="15" customFormat="1" ht="12"/>
    <row r="102" s="15" customFormat="1" ht="12"/>
    <row r="103" s="15" customFormat="1" ht="12"/>
    <row r="104" s="15" customFormat="1" ht="12"/>
    <row r="105" s="15" customFormat="1" ht="12"/>
    <row r="106" s="15" customFormat="1" ht="12"/>
    <row r="107" s="15" customFormat="1" ht="12"/>
    <row r="108" s="15" customFormat="1" ht="12"/>
    <row r="109" s="15" customFormat="1" ht="12"/>
    <row r="110" s="15" customFormat="1" ht="12"/>
    <row r="111" s="15" customFormat="1" ht="12"/>
    <row r="112" s="15" customFormat="1" ht="12"/>
    <row r="113" s="15" customFormat="1" ht="12"/>
    <row r="114" s="15" customFormat="1" ht="12"/>
    <row r="115" s="15" customFormat="1" ht="12"/>
    <row r="116" s="15" customFormat="1" ht="12"/>
    <row r="117" s="15" customFormat="1" ht="12"/>
    <row r="118" s="15" customFormat="1" ht="12"/>
    <row r="119" s="15" customFormat="1" ht="12"/>
    <row r="120" s="15" customFormat="1" ht="12"/>
    <row r="121" s="15" customFormat="1" ht="12"/>
    <row r="122" s="15" customFormat="1" ht="12"/>
    <row r="123" s="15" customFormat="1" ht="12"/>
    <row r="124" s="15" customFormat="1" ht="12"/>
    <row r="125" s="15" customFormat="1" ht="12"/>
    <row r="126" s="15" customFormat="1" ht="14.25"/>
    <row r="127" s="15" customFormat="1" ht="14.25"/>
    <row r="128" s="15" customFormat="1" ht="14.25"/>
  </sheetData>
  <mergeCells count="2">
    <mergeCell ref="A72:F72"/>
    <mergeCell ref="A73:E7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9"/>
  <sheetViews>
    <sheetView workbookViewId="0" topLeftCell="A56">
      <selection activeCell="G65" sqref="G65"/>
    </sheetView>
  </sheetViews>
  <sheetFormatPr defaultColWidth="8.625" defaultRowHeight="14.25"/>
  <cols>
    <col min="1" max="1" width="9.125" style="26" bestFit="1" customWidth="1"/>
    <col min="2" max="2" width="9.25390625" style="26" bestFit="1" customWidth="1"/>
    <col min="3" max="4" width="8.75390625" style="26" bestFit="1" customWidth="1"/>
    <col min="5" max="16384" width="8.625" style="26" customWidth="1"/>
  </cols>
  <sheetData>
    <row r="1" ht="12">
      <c r="A1" s="69" t="s">
        <v>174</v>
      </c>
    </row>
    <row r="2" ht="12">
      <c r="A2" s="86" t="s">
        <v>180</v>
      </c>
    </row>
    <row r="3" spans="1:4" ht="12">
      <c r="A3" s="27" t="s">
        <v>175</v>
      </c>
      <c r="D3" s="4">
        <v>44371.458344907405</v>
      </c>
    </row>
    <row r="4" spans="1:4" ht="12">
      <c r="A4" s="27" t="s">
        <v>1</v>
      </c>
      <c r="D4" s="4">
        <v>44404.43858796296</v>
      </c>
    </row>
    <row r="5" spans="1:4" ht="12">
      <c r="A5" s="27" t="s">
        <v>2</v>
      </c>
      <c r="B5" s="27" t="s">
        <v>3</v>
      </c>
      <c r="D5" s="26" t="s">
        <v>176</v>
      </c>
    </row>
    <row r="6" ht="12"/>
    <row r="7" spans="1:2" ht="12">
      <c r="A7" s="27" t="s">
        <v>133</v>
      </c>
      <c r="B7" s="27" t="s">
        <v>135</v>
      </c>
    </row>
    <row r="8" spans="1:2" ht="12">
      <c r="A8" s="27" t="s">
        <v>134</v>
      </c>
      <c r="B8" s="27" t="s">
        <v>172</v>
      </c>
    </row>
    <row r="9" spans="1:2" ht="12">
      <c r="A9" s="27" t="s">
        <v>4</v>
      </c>
      <c r="B9" s="29" t="s">
        <v>177</v>
      </c>
    </row>
    <row r="10" spans="1:2" ht="12">
      <c r="A10" s="27" t="s">
        <v>6</v>
      </c>
      <c r="B10" s="29" t="s">
        <v>165</v>
      </c>
    </row>
    <row r="11" spans="1:2" ht="12">
      <c r="A11" s="27" t="s">
        <v>8</v>
      </c>
      <c r="B11" s="27" t="s">
        <v>166</v>
      </c>
    </row>
    <row r="12" ht="12"/>
    <row r="13" spans="1:31" ht="12">
      <c r="A13" s="71"/>
      <c r="B13" s="71" t="s">
        <v>42</v>
      </c>
      <c r="C13" s="71" t="s">
        <v>43</v>
      </c>
      <c r="D13" s="71" t="s">
        <v>44</v>
      </c>
      <c r="E13" s="71" t="s">
        <v>45</v>
      </c>
      <c r="F13" s="71" t="s">
        <v>46</v>
      </c>
      <c r="G13" s="71" t="s">
        <v>47</v>
      </c>
      <c r="H13" s="71" t="s">
        <v>48</v>
      </c>
      <c r="I13" s="71" t="s">
        <v>49</v>
      </c>
      <c r="J13" s="71" t="s">
        <v>50</v>
      </c>
      <c r="K13" s="71" t="s">
        <v>51</v>
      </c>
      <c r="L13" s="71" t="s">
        <v>52</v>
      </c>
      <c r="M13" s="71" t="s">
        <v>53</v>
      </c>
      <c r="N13" s="71" t="s">
        <v>54</v>
      </c>
      <c r="O13" s="71" t="s">
        <v>55</v>
      </c>
      <c r="P13" s="71" t="s">
        <v>56</v>
      </c>
      <c r="Q13" s="71" t="s">
        <v>57</v>
      </c>
      <c r="R13" s="71" t="s">
        <v>58</v>
      </c>
      <c r="S13" s="71" t="s">
        <v>59</v>
      </c>
      <c r="T13" s="71" t="s">
        <v>60</v>
      </c>
      <c r="U13" s="71" t="s">
        <v>61</v>
      </c>
      <c r="V13" s="71" t="s">
        <v>62</v>
      </c>
      <c r="W13" s="71" t="s">
        <v>63</v>
      </c>
      <c r="X13" s="71" t="s">
        <v>64</v>
      </c>
      <c r="Y13" s="71" t="s">
        <v>65</v>
      </c>
      <c r="Z13" s="71" t="s">
        <v>66</v>
      </c>
      <c r="AA13" s="71" t="s">
        <v>67</v>
      </c>
      <c r="AB13" s="71" t="s">
        <v>68</v>
      </c>
      <c r="AC13" s="71" t="s">
        <v>38</v>
      </c>
      <c r="AD13" s="71" t="s">
        <v>69</v>
      </c>
      <c r="AE13" s="71" t="s">
        <v>244</v>
      </c>
    </row>
    <row r="14" spans="1:31" ht="12">
      <c r="A14" s="71" t="s">
        <v>238</v>
      </c>
      <c r="B14" s="72">
        <f>'OUTPUT elec only'!B14/'INPUT elec only'!B14</f>
        <v>0.39054091227978793</v>
      </c>
      <c r="C14" s="72">
        <f>'OUTPUT elec only'!C14/'INPUT elec only'!C14</f>
        <v>0.39365373086026884</v>
      </c>
      <c r="D14" s="72">
        <f>'OUTPUT elec only'!D14/'INPUT elec only'!D14</f>
        <v>0.38796937640228224</v>
      </c>
      <c r="E14" s="72">
        <f>'OUTPUT elec only'!E14/'INPUT elec only'!E14</f>
        <v>0.39276026198713615</v>
      </c>
      <c r="F14" s="72">
        <f>'OUTPUT elec only'!F14/'INPUT elec only'!F14</f>
        <v>0.3893366738739721</v>
      </c>
      <c r="G14" s="72">
        <f>'OUTPUT elec only'!G14/'INPUT elec only'!G14</f>
        <v>0.3915748067126256</v>
      </c>
      <c r="H14" s="72">
        <f>'OUTPUT elec only'!H14/'INPUT elec only'!H14</f>
        <v>0.3922168238498075</v>
      </c>
      <c r="I14" s="72">
        <f>'OUTPUT elec only'!I14/'INPUT elec only'!I14</f>
        <v>0.38552432862767666</v>
      </c>
      <c r="J14" s="72">
        <f>'OUTPUT elec only'!J14/'INPUT elec only'!J14</f>
        <v>0.3951292801087764</v>
      </c>
      <c r="K14" s="72">
        <f>'OUTPUT elec only'!K14/'INPUT elec only'!K14</f>
        <v>0.39184312544694944</v>
      </c>
      <c r="L14" s="72">
        <f>'OUTPUT elec only'!L14/'INPUT elec only'!L14</f>
        <v>0.3930092073682419</v>
      </c>
      <c r="M14" s="72">
        <f>'OUTPUT elec only'!M14/'INPUT elec only'!M14</f>
        <v>0.39054530445350677</v>
      </c>
      <c r="N14" s="72">
        <f>'OUTPUT elec only'!N14/'INPUT elec only'!N14</f>
        <v>0.3881095061661423</v>
      </c>
      <c r="O14" s="72">
        <f>'OUTPUT elec only'!O14/'INPUT elec only'!O14</f>
        <v>0.39623232915630385</v>
      </c>
      <c r="P14" s="72">
        <f>'OUTPUT elec only'!P14/'INPUT elec only'!P14</f>
        <v>0.3952003303180209</v>
      </c>
      <c r="Q14" s="72">
        <f>'OUTPUT elec only'!Q14/'INPUT elec only'!Q14</f>
        <v>0.3928697617441488</v>
      </c>
      <c r="R14" s="72">
        <f>'OUTPUT elec only'!R14/'INPUT elec only'!R14</f>
        <v>0.3758715126588327</v>
      </c>
      <c r="S14" s="72">
        <f>'OUTPUT elec only'!S14/'INPUT elec only'!S14</f>
        <v>0.3823863940275866</v>
      </c>
      <c r="T14" s="72">
        <f>'OUTPUT elec only'!T14/'INPUT elec only'!T14</f>
        <v>0.3852202463702813</v>
      </c>
      <c r="U14" s="72">
        <f>'OUTPUT elec only'!U14/'INPUT elec only'!U14</f>
        <v>0.3875377937379309</v>
      </c>
      <c r="V14" s="72">
        <f>'OUTPUT elec only'!V14/'INPUT elec only'!V14</f>
        <v>0.39282629718173095</v>
      </c>
      <c r="W14" s="72">
        <f>'OUTPUT elec only'!W14/'INPUT elec only'!W14</f>
        <v>0.39069580599877207</v>
      </c>
      <c r="X14" s="72">
        <f>'OUTPUT elec only'!X14/'INPUT elec only'!X14</f>
        <v>0.3892249648136174</v>
      </c>
      <c r="Y14" s="72">
        <f>'OUTPUT elec only'!Y14/'INPUT elec only'!Y14</f>
        <v>0.3895779300435087</v>
      </c>
      <c r="Z14" s="72">
        <f>'OUTPUT elec only'!Z14/'INPUT elec only'!Z14</f>
        <v>0.39234784410349616</v>
      </c>
      <c r="AA14" s="72">
        <f>'OUTPUT elec only'!AA14/'INPUT elec only'!AA14</f>
        <v>0.39974845843528745</v>
      </c>
      <c r="AB14" s="72">
        <f>'OUTPUT elec only'!AB14/'INPUT elec only'!AB14</f>
        <v>0.4006748255842124</v>
      </c>
      <c r="AC14" s="72">
        <f>'OUTPUT elec only'!AC14/'INPUT elec only'!AC14</f>
        <v>0.4016193834757349</v>
      </c>
      <c r="AD14" s="72">
        <f>'OUTPUT elec only'!AD14/'INPUT elec only'!AD14</f>
        <v>0.403668926039206</v>
      </c>
      <c r="AE14" s="72">
        <f>'OUTPUT elec only'!AE14/'INPUT elec only'!AE14</f>
        <v>0.39948157349955177</v>
      </c>
    </row>
    <row r="15" spans="1:31" ht="12">
      <c r="A15" s="71" t="s">
        <v>11</v>
      </c>
      <c r="B15" s="73" t="e">
        <f>'OUTPUT elec only'!B15/'INPUT elec only'!B15</f>
        <v>#DIV/0!</v>
      </c>
      <c r="C15" s="73" t="e">
        <f>'OUTPUT elec only'!C15/'INPUT elec only'!C15</f>
        <v>#DIV/0!</v>
      </c>
      <c r="D15" s="73">
        <f>'OUTPUT elec only'!D15/'INPUT elec only'!D15</f>
        <v>0.1733515731874145</v>
      </c>
      <c r="E15" s="73">
        <f>'OUTPUT elec only'!E15/'INPUT elec only'!E15</f>
        <v>0.2546851906591783</v>
      </c>
      <c r="F15" s="73">
        <f>'OUTPUT elec only'!F15/'INPUT elec only'!F15</f>
        <v>0.2507865168539326</v>
      </c>
      <c r="G15" s="73">
        <f>'OUTPUT elec only'!G15/'INPUT elec only'!G15</f>
        <v>0.2936149471974005</v>
      </c>
      <c r="H15" s="73">
        <f>'OUTPUT elec only'!H15/'INPUT elec only'!H15</f>
        <v>0.275540765391015</v>
      </c>
      <c r="I15" s="73">
        <f>'OUTPUT elec only'!I15/'INPUT elec only'!I15</f>
        <v>0.30553948832035593</v>
      </c>
      <c r="J15" s="73">
        <f>'OUTPUT elec only'!J15/'INPUT elec only'!J15</f>
        <v>0.3057114907065994</v>
      </c>
      <c r="K15" s="73">
        <f>'OUTPUT elec only'!K15/'INPUT elec only'!K15</f>
        <v>0.3045943118044326</v>
      </c>
      <c r="L15" s="73">
        <f>'OUTPUT elec only'!L15/'INPUT elec only'!L15</f>
        <v>0.31874119304837956</v>
      </c>
      <c r="M15" s="73">
        <f>'OUTPUT elec only'!M15/'INPUT elec only'!M15</f>
        <v>0.32158724131384087</v>
      </c>
      <c r="N15" s="73">
        <f>'OUTPUT elec only'!N15/'INPUT elec only'!N15</f>
        <v>0.32738656566437346</v>
      </c>
      <c r="O15" s="73">
        <f>'OUTPUT elec only'!O15/'INPUT elec only'!O15</f>
        <v>0.3129869276752283</v>
      </c>
      <c r="P15" s="73">
        <f>'OUTPUT elec only'!P15/'INPUT elec only'!P15</f>
        <v>0.2664136622390892</v>
      </c>
      <c r="Q15" s="73">
        <f>'OUTPUT elec only'!Q15/'INPUT elec only'!Q15</f>
        <v>0.3094367227505486</v>
      </c>
      <c r="R15" s="73">
        <f>'OUTPUT elec only'!R15/'INPUT elec only'!R15</f>
        <v>0.31394016549968173</v>
      </c>
      <c r="S15" s="73">
        <f>'OUTPUT elec only'!S15/'INPUT elec only'!S15</f>
        <v>0.31795098255685583</v>
      </c>
      <c r="T15" s="73">
        <f>'OUTPUT elec only'!T15/'INPUT elec only'!T15</f>
        <v>0.31715394566623545</v>
      </c>
      <c r="U15" s="73">
        <f>'OUTPUT elec only'!U15/'INPUT elec only'!U15</f>
        <v>0.31203386414029427</v>
      </c>
      <c r="V15" s="73">
        <f>'OUTPUT elec only'!V15/'INPUT elec only'!V15</f>
        <v>0.3075208913649025</v>
      </c>
      <c r="W15" s="73" t="e">
        <f>'OUTPUT elec only'!W15/'INPUT elec only'!W15</f>
        <v>#DIV/0!</v>
      </c>
      <c r="X15" s="73" t="e">
        <f>'OUTPUT elec only'!X15/'INPUT elec only'!X15</f>
        <v>#DIV/0!</v>
      </c>
      <c r="Y15" s="73">
        <f>'OUTPUT elec only'!Y15/'INPUT elec only'!Y15</f>
        <v>0.32727272727272727</v>
      </c>
      <c r="Z15" s="73">
        <f>'OUTPUT elec only'!Z15/'INPUT elec only'!Z15</f>
        <v>0.2900473933649289</v>
      </c>
      <c r="AA15" s="73">
        <f>'OUTPUT elec only'!AA15/'INPUT elec only'!AA15</f>
        <v>0.28965517241379307</v>
      </c>
      <c r="AB15" s="73">
        <f>'OUTPUT elec only'!AB15/'INPUT elec only'!AB15</f>
        <v>0.30638297872340425</v>
      </c>
      <c r="AC15" s="73">
        <f>'OUTPUT elec only'!AC15/'INPUT elec only'!AC15</f>
        <v>0.3213476576774099</v>
      </c>
      <c r="AD15" s="73">
        <f>'OUTPUT elec only'!AD15/'INPUT elec only'!AD15</f>
        <v>0.317735199622128</v>
      </c>
      <c r="AE15" s="73">
        <f>'OUTPUT elec only'!AE15/'INPUT elec only'!AE15</f>
        <v>0.29699944397108646</v>
      </c>
    </row>
    <row r="16" spans="1:31" ht="12">
      <c r="A16" s="71" t="s">
        <v>12</v>
      </c>
      <c r="B16" s="73">
        <f>'OUTPUT elec only'!B16/'INPUT elec only'!B16</f>
        <v>0.34836457095749584</v>
      </c>
      <c r="C16" s="73">
        <f>'OUTPUT elec only'!C16/'INPUT elec only'!C16</f>
        <v>0.3482389433660196</v>
      </c>
      <c r="D16" s="73">
        <f>'OUTPUT elec only'!D16/'INPUT elec only'!D16</f>
        <v>0.3482827000872531</v>
      </c>
      <c r="E16" s="73">
        <f>'OUTPUT elec only'!E16/'INPUT elec only'!E16</f>
        <v>0.3266920152091255</v>
      </c>
      <c r="F16" s="73">
        <f>'OUTPUT elec only'!F16/'INPUT elec only'!F16</f>
        <v>0.3274640029753998</v>
      </c>
      <c r="G16" s="73">
        <f>'OUTPUT elec only'!G16/'INPUT elec only'!G16</f>
        <v>0.32177014338743726</v>
      </c>
      <c r="H16" s="73">
        <f>'OUTPUT elec only'!H16/'INPUT elec only'!H16</f>
        <v>0.327265221878225</v>
      </c>
      <c r="I16" s="73">
        <f>'OUTPUT elec only'!I16/'INPUT elec only'!I16</f>
        <v>0.263009886063839</v>
      </c>
      <c r="J16" s="73">
        <f>'OUTPUT elec only'!J16/'INPUT elec only'!J16</f>
        <v>0.3272575715476521</v>
      </c>
      <c r="K16" s="73">
        <f>'OUTPUT elec only'!K16/'INPUT elec only'!K16</f>
        <v>0.32720669827499244</v>
      </c>
      <c r="L16" s="73">
        <f>'OUTPUT elec only'!L16/'INPUT elec only'!L16</f>
        <v>0.3558646854252292</v>
      </c>
      <c r="M16" s="73">
        <f>'OUTPUT elec only'!M16/'INPUT elec only'!M16</f>
        <v>0.35581618509435975</v>
      </c>
      <c r="N16" s="73">
        <f>'OUTPUT elec only'!N16/'INPUT elec only'!N16</f>
        <v>0.3510026540843409</v>
      </c>
      <c r="O16" s="73">
        <f>'OUTPUT elec only'!O16/'INPUT elec only'!O16</f>
        <v>0.351301961067572</v>
      </c>
      <c r="P16" s="73">
        <f>'OUTPUT elec only'!P16/'INPUT elec only'!P16</f>
        <v>0.3503559633027523</v>
      </c>
      <c r="Q16" s="73">
        <f>'OUTPUT elec only'!Q16/'INPUT elec only'!Q16</f>
        <v>0.3544857768052516</v>
      </c>
      <c r="R16" s="73">
        <f>'OUTPUT elec only'!R16/'INPUT elec only'!R16</f>
        <v>0.3499633162142333</v>
      </c>
      <c r="S16" s="73">
        <f>'OUTPUT elec only'!S16/'INPUT elec only'!S16</f>
        <v>0.32065956854910094</v>
      </c>
      <c r="T16" s="73">
        <f>'OUTPUT elec only'!T16/'INPUT elec only'!T16</f>
        <v>0.3496844618795838</v>
      </c>
      <c r="U16" s="73">
        <f>'OUTPUT elec only'!U16/'INPUT elec only'!U16</f>
        <v>0.3677900758612113</v>
      </c>
      <c r="V16" s="73">
        <f>'OUTPUT elec only'!V16/'INPUT elec only'!V16</f>
        <v>0.34477635712401794</v>
      </c>
      <c r="W16" s="73">
        <f>'OUTPUT elec only'!W16/'INPUT elec only'!W16</f>
        <v>0.3462107342785473</v>
      </c>
      <c r="X16" s="73">
        <f>'OUTPUT elec only'!X16/'INPUT elec only'!X16</f>
        <v>0.36321681266106876</v>
      </c>
      <c r="Y16" s="73">
        <f>'OUTPUT elec only'!Y16/'INPUT elec only'!Y16</f>
        <v>0.35429074601612837</v>
      </c>
      <c r="Z16" s="73">
        <f>'OUTPUT elec only'!Z16/'INPUT elec only'!Z16</f>
        <v>0.3500000611839728</v>
      </c>
      <c r="AA16" s="73">
        <f>'OUTPUT elec only'!AA16/'INPUT elec only'!AA16</f>
        <v>0.34704499025510394</v>
      </c>
      <c r="AB16" s="73">
        <f>'OUTPUT elec only'!AB16/'INPUT elec only'!AB16</f>
        <v>0.3480000082669203</v>
      </c>
      <c r="AC16" s="73">
        <f>'OUTPUT elec only'!AC16/'INPUT elec only'!AC16</f>
        <v>0.3625073265996588</v>
      </c>
      <c r="AD16" s="73">
        <f>'OUTPUT elec only'!AD16/'INPUT elec only'!AD16</f>
        <v>0.3585699540862627</v>
      </c>
      <c r="AE16" s="73">
        <f>'OUTPUT elec only'!AE16/'INPUT elec only'!AE16</f>
        <v>0.36903018546071054</v>
      </c>
    </row>
    <row r="17" spans="1:31" ht="12">
      <c r="A17" s="71" t="s">
        <v>26</v>
      </c>
      <c r="B17" s="73">
        <f>'OUTPUT elec only'!B17/'INPUT elec only'!B17</f>
        <v>0.39722642688291865</v>
      </c>
      <c r="C17" s="73">
        <f>'OUTPUT elec only'!C17/'INPUT elec only'!C17</f>
        <v>0.39708949271354294</v>
      </c>
      <c r="D17" s="73">
        <f>'OUTPUT elec only'!D17/'INPUT elec only'!D17</f>
        <v>0.39684521953408425</v>
      </c>
      <c r="E17" s="73">
        <f>'OUTPUT elec only'!E17/'INPUT elec only'!E17</f>
        <v>0.3974519393454738</v>
      </c>
      <c r="F17" s="73">
        <f>'OUTPUT elec only'!F17/'INPUT elec only'!F17</f>
        <v>0.397954722409895</v>
      </c>
      <c r="G17" s="73">
        <f>'OUTPUT elec only'!G17/'INPUT elec only'!G17</f>
        <v>0.39847359792806075</v>
      </c>
      <c r="H17" s="73">
        <f>'OUTPUT elec only'!H17/'INPUT elec only'!H17</f>
        <v>0.39848051271043516</v>
      </c>
      <c r="I17" s="73">
        <f>'OUTPUT elec only'!I17/'INPUT elec only'!I17</f>
        <v>0.399756917418862</v>
      </c>
      <c r="J17" s="73">
        <f>'OUTPUT elec only'!J17/'INPUT elec only'!J17</f>
        <v>0.4041547082137488</v>
      </c>
      <c r="K17" s="73">
        <f>'OUTPUT elec only'!K17/'INPUT elec only'!K17</f>
        <v>0.4056600131072918</v>
      </c>
      <c r="L17" s="73">
        <f>'OUTPUT elec only'!L17/'INPUT elec only'!L17</f>
        <v>0.4043690719716045</v>
      </c>
      <c r="M17" s="73">
        <f>'OUTPUT elec only'!M17/'INPUT elec only'!M17</f>
        <v>0.39999907158109743</v>
      </c>
      <c r="N17" s="73">
        <f>'OUTPUT elec only'!N17/'INPUT elec only'!N17</f>
        <v>0.394172599635878</v>
      </c>
      <c r="O17" s="73">
        <f>'OUTPUT elec only'!O17/'INPUT elec only'!O17</f>
        <v>0.4212981895237741</v>
      </c>
      <c r="P17" s="73">
        <f>'OUTPUT elec only'!P17/'INPUT elec only'!P17</f>
        <v>0.42160238708601294</v>
      </c>
      <c r="Q17" s="73">
        <f>'OUTPUT elec only'!Q17/'INPUT elec only'!Q17</f>
        <v>0.41095792932125974</v>
      </c>
      <c r="R17" s="73">
        <f>'OUTPUT elec only'!R17/'INPUT elec only'!R17</f>
        <v>0.3987062229502977</v>
      </c>
      <c r="S17" s="73">
        <f>'OUTPUT elec only'!S17/'INPUT elec only'!S17</f>
        <v>0.3953741901150617</v>
      </c>
      <c r="T17" s="73">
        <f>'OUTPUT elec only'!T17/'INPUT elec only'!T17</f>
        <v>0.4038637007404266</v>
      </c>
      <c r="U17" s="73">
        <f>'OUTPUT elec only'!U17/'INPUT elec only'!U17</f>
        <v>0.3977066110446926</v>
      </c>
      <c r="V17" s="73">
        <f>'OUTPUT elec only'!V17/'INPUT elec only'!V17</f>
        <v>0.40049124961621124</v>
      </c>
      <c r="W17" s="73">
        <f>'OUTPUT elec only'!W17/'INPUT elec only'!W17</f>
        <v>0.40255237276192657</v>
      </c>
      <c r="X17" s="73">
        <f>'OUTPUT elec only'!X17/'INPUT elec only'!X17</f>
        <v>0.4019155190261642</v>
      </c>
      <c r="Y17" s="73">
        <f>'OUTPUT elec only'!Y17/'INPUT elec only'!Y17</f>
        <v>0.3970172821421455</v>
      </c>
      <c r="Z17" s="73">
        <f>'OUTPUT elec only'!Z17/'INPUT elec only'!Z17</f>
        <v>0.40088531030781893</v>
      </c>
      <c r="AA17" s="73">
        <f>'OUTPUT elec only'!AA17/'INPUT elec only'!AA17</f>
        <v>0.41999891975586484</v>
      </c>
      <c r="AB17" s="73">
        <f>'OUTPUT elec only'!AB17/'INPUT elec only'!AB17</f>
        <v>0.41735695644761517</v>
      </c>
      <c r="AC17" s="73">
        <f>'OUTPUT elec only'!AC17/'INPUT elec only'!AC17</f>
        <v>0.4267327205706704</v>
      </c>
      <c r="AD17" s="73">
        <f>'OUTPUT elec only'!AD17/'INPUT elec only'!AD17</f>
        <v>0.4281242449681607</v>
      </c>
      <c r="AE17" s="73">
        <f>'OUTPUT elec only'!AE17/'INPUT elec only'!AE17</f>
        <v>0.4159953391355965</v>
      </c>
    </row>
    <row r="18" spans="1:31" ht="12">
      <c r="A18" s="71" t="s">
        <v>13</v>
      </c>
      <c r="B18" s="73" t="e">
        <f>'OUTPUT elec only'!B18/'INPUT elec only'!B18</f>
        <v>#DIV/0!</v>
      </c>
      <c r="C18" s="73">
        <f>'OUTPUT elec only'!C18/'INPUT elec only'!C18</f>
        <v>0.30672645739910315</v>
      </c>
      <c r="D18" s="73">
        <f>'OUTPUT elec only'!D18/'INPUT elec only'!D18</f>
        <v>0.3347557161720759</v>
      </c>
      <c r="E18" s="73">
        <f>'OUTPUT elec only'!E18/'INPUT elec only'!E18</f>
        <v>0.29170768648239304</v>
      </c>
      <c r="F18" s="73">
        <f>'OUTPUT elec only'!F18/'INPUT elec only'!F18</f>
        <v>0.3015490533562823</v>
      </c>
      <c r="G18" s="73">
        <f>'OUTPUT elec only'!G18/'INPUT elec only'!G18</f>
        <v>0.3084057971014493</v>
      </c>
      <c r="H18" s="73">
        <f>'OUTPUT elec only'!H18/'INPUT elec only'!H18</f>
        <v>0.34092972972972974</v>
      </c>
      <c r="I18" s="73">
        <f>'OUTPUT elec only'!I18/'INPUT elec only'!I18</f>
        <v>0.3744743637034305</v>
      </c>
      <c r="J18" s="73">
        <f>'OUTPUT elec only'!J18/'INPUT elec only'!J18</f>
        <v>0.35604395604395606</v>
      </c>
      <c r="K18" s="73">
        <f>'OUTPUT elec only'!K18/'INPUT elec only'!K18</f>
        <v>0.35409836065573774</v>
      </c>
      <c r="L18" s="73">
        <f>'OUTPUT elec only'!L18/'INPUT elec only'!L18</f>
        <v>0.33157894736842103</v>
      </c>
      <c r="M18" s="73">
        <f>'OUTPUT elec only'!M18/'INPUT elec only'!M18</f>
        <v>0.4</v>
      </c>
      <c r="N18" s="73">
        <f>'OUTPUT elec only'!N18/'INPUT elec only'!N18</f>
        <v>0.2647058823529412</v>
      </c>
      <c r="O18" s="73">
        <f>'OUTPUT elec only'!O18/'INPUT elec only'!O18</f>
        <v>0.2646559849198869</v>
      </c>
      <c r="P18" s="73" t="e">
        <f>'OUTPUT elec only'!P18/'INPUT elec only'!P18</f>
        <v>#DIV/0!</v>
      </c>
      <c r="Q18" s="73" t="e">
        <f>'OUTPUT elec only'!Q18/'INPUT elec only'!Q18</f>
        <v>#DIV/0!</v>
      </c>
      <c r="R18" s="73" t="e">
        <f>'OUTPUT elec only'!R18/'INPUT elec only'!R18</f>
        <v>#DIV/0!</v>
      </c>
      <c r="S18" s="73" t="e">
        <f>'OUTPUT elec only'!S18/'INPUT elec only'!S18</f>
        <v>#DIV/0!</v>
      </c>
      <c r="T18" s="73" t="e">
        <f>'OUTPUT elec only'!T18/'INPUT elec only'!T18</f>
        <v>#DIV/0!</v>
      </c>
      <c r="U18" s="73" t="e">
        <f>'OUTPUT elec only'!U18/'INPUT elec only'!U18</f>
        <v>#DIV/0!</v>
      </c>
      <c r="V18" s="73">
        <f>'OUTPUT elec only'!V18/'INPUT elec only'!V18</f>
        <v>0.3585521646557842</v>
      </c>
      <c r="W18" s="73">
        <f>'OUTPUT elec only'!W18/'INPUT elec only'!W18</f>
        <v>0.3507692307692308</v>
      </c>
      <c r="X18" s="73">
        <f>'OUTPUT elec only'!X18/'INPUT elec only'!X18</f>
        <v>0.32727272727272727</v>
      </c>
      <c r="Y18" s="73">
        <f>'OUTPUT elec only'!Y18/'INPUT elec only'!Y18</f>
        <v>0.6000000000000001</v>
      </c>
      <c r="Z18" s="73" t="e">
        <f>'OUTPUT elec only'!Z18/'INPUT elec only'!Z18</f>
        <v>#DIV/0!</v>
      </c>
      <c r="AA18" s="73" t="e">
        <f>'OUTPUT elec only'!AA18/'INPUT elec only'!AA18</f>
        <v>#DIV/0!</v>
      </c>
      <c r="AB18" s="73" t="e">
        <f>'OUTPUT elec only'!AB18/'INPUT elec only'!AB18</f>
        <v>#DIV/0!</v>
      </c>
      <c r="AC18" s="73" t="e">
        <f>'OUTPUT elec only'!AC18/'INPUT elec only'!AC18</f>
        <v>#DIV/0!</v>
      </c>
      <c r="AD18" s="73" t="e">
        <f>'OUTPUT elec only'!AD18/'INPUT elec only'!AD18</f>
        <v>#DIV/0!</v>
      </c>
      <c r="AE18" s="73" t="e">
        <f>'OUTPUT elec only'!AE18/'INPUT elec only'!AE18</f>
        <v>#DIV/0!</v>
      </c>
    </row>
    <row r="19" spans="1:31" ht="12">
      <c r="A19" s="71" t="s">
        <v>14</v>
      </c>
      <c r="B19" s="73" t="e">
        <f>'OUTPUT elec only'!B19/'INPUT elec only'!B19</f>
        <v>#DIV/0!</v>
      </c>
      <c r="C19" s="73" t="e">
        <f>'OUTPUT elec only'!C19/'INPUT elec only'!C19</f>
        <v>#DIV/0!</v>
      </c>
      <c r="D19" s="73" t="e">
        <f>'OUTPUT elec only'!D19/'INPUT elec only'!D19</f>
        <v>#DIV/0!</v>
      </c>
      <c r="E19" s="73" t="e">
        <f>'OUTPUT elec only'!E19/'INPUT elec only'!E19</f>
        <v>#DIV/0!</v>
      </c>
      <c r="F19" s="73" t="e">
        <f>'OUTPUT elec only'!F19/'INPUT elec only'!F19</f>
        <v>#DIV/0!</v>
      </c>
      <c r="G19" s="73" t="e">
        <f>'OUTPUT elec only'!G19/'INPUT elec only'!G19</f>
        <v>#DIV/0!</v>
      </c>
      <c r="H19" s="73" t="e">
        <f>'OUTPUT elec only'!H19/'INPUT elec only'!H19</f>
        <v>#DIV/0!</v>
      </c>
      <c r="I19" s="73" t="e">
        <f>'OUTPUT elec only'!I19/'INPUT elec only'!I19</f>
        <v>#DIV/0!</v>
      </c>
      <c r="J19" s="73" t="e">
        <f>'OUTPUT elec only'!J19/'INPUT elec only'!J19</f>
        <v>#DIV/0!</v>
      </c>
      <c r="K19" s="73" t="e">
        <f>'OUTPUT elec only'!K19/'INPUT elec only'!K19</f>
        <v>#DIV/0!</v>
      </c>
      <c r="L19" s="73" t="e">
        <f>'OUTPUT elec only'!L19/'INPUT elec only'!L19</f>
        <v>#DIV/0!</v>
      </c>
      <c r="M19" s="73" t="e">
        <f>'OUTPUT elec only'!M19/'INPUT elec only'!M19</f>
        <v>#DIV/0!</v>
      </c>
      <c r="N19" s="73">
        <f>'OUTPUT elec only'!N19/'INPUT elec only'!N19</f>
        <v>0.3087591240875912</v>
      </c>
      <c r="O19" s="73">
        <f>'OUTPUT elec only'!O19/'INPUT elec only'!O19</f>
        <v>0.27508833922261483</v>
      </c>
      <c r="P19" s="73">
        <f>'OUTPUT elec only'!P19/'INPUT elec only'!P19</f>
        <v>0.26977411258515593</v>
      </c>
      <c r="Q19" s="73">
        <f>'OUTPUT elec only'!Q19/'INPUT elec only'!Q19</f>
        <v>0.17083333333333334</v>
      </c>
      <c r="R19" s="73">
        <f>'OUTPUT elec only'!R19/'INPUT elec only'!R19</f>
        <v>0.16599839615076184</v>
      </c>
      <c r="S19" s="73">
        <f>'OUTPUT elec only'!S19/'INPUT elec only'!S19</f>
        <v>0.2552380952380952</v>
      </c>
      <c r="T19" s="73">
        <f>'OUTPUT elec only'!T19/'INPUT elec only'!T19</f>
        <v>0.2626651982378855</v>
      </c>
      <c r="U19" s="73">
        <f>'OUTPUT elec only'!U19/'INPUT elec only'!U19</f>
        <v>0.2427417107829479</v>
      </c>
      <c r="V19" s="73">
        <f>'OUTPUT elec only'!V19/'INPUT elec only'!V19</f>
        <v>0.25480583861195266</v>
      </c>
      <c r="W19" s="73" t="e">
        <f>'OUTPUT elec only'!W19/'INPUT elec only'!W19</f>
        <v>#DIV/0!</v>
      </c>
      <c r="X19" s="73" t="e">
        <f>'OUTPUT elec only'!X19/'INPUT elec only'!X19</f>
        <v>#DIV/0!</v>
      </c>
      <c r="Y19" s="73" t="e">
        <f>'OUTPUT elec only'!Y19/'INPUT elec only'!Y19</f>
        <v>#DIV/0!</v>
      </c>
      <c r="Z19" s="73">
        <f>'OUTPUT elec only'!Z19/'INPUT elec only'!Z19</f>
        <v>0.28800000000000003</v>
      </c>
      <c r="AA19" s="73" t="e">
        <f>'OUTPUT elec only'!AA19/'INPUT elec only'!AA19</f>
        <v>#DIV/0!</v>
      </c>
      <c r="AB19" s="73" t="e">
        <f>'OUTPUT elec only'!AB19/'INPUT elec only'!AB19</f>
        <v>#DIV/0!</v>
      </c>
      <c r="AC19" s="73" t="e">
        <f>'OUTPUT elec only'!AC19/'INPUT elec only'!AC19</f>
        <v>#DIV/0!</v>
      </c>
      <c r="AD19" s="73" t="e">
        <f>'OUTPUT elec only'!AD19/'INPUT elec only'!AD19</f>
        <v>#DIV/0!</v>
      </c>
      <c r="AE19" s="73" t="e">
        <f>'OUTPUT elec only'!AE19/'INPUT elec only'!AE19</f>
        <v>#DIV/0!</v>
      </c>
    </row>
    <row r="20" spans="1:31" ht="12">
      <c r="A20" s="71" t="s">
        <v>15</v>
      </c>
      <c r="B20" s="73" t="e">
        <f>'OUTPUT elec only'!B20/'INPUT elec only'!B20</f>
        <v>#DIV/0!</v>
      </c>
      <c r="C20" s="73" t="e">
        <f>'OUTPUT elec only'!C20/'INPUT elec only'!C20</f>
        <v>#DIV/0!</v>
      </c>
      <c r="D20" s="73" t="e">
        <f>'OUTPUT elec only'!D20/'INPUT elec only'!D20</f>
        <v>#DIV/0!</v>
      </c>
      <c r="E20" s="73" t="e">
        <f>'OUTPUT elec only'!E20/'INPUT elec only'!E20</f>
        <v>#DIV/0!</v>
      </c>
      <c r="F20" s="73" t="e">
        <f>'OUTPUT elec only'!F20/'INPUT elec only'!F20</f>
        <v>#DIV/0!</v>
      </c>
      <c r="G20" s="73" t="e">
        <f>'OUTPUT elec only'!G20/'INPUT elec only'!G20</f>
        <v>#DIV/0!</v>
      </c>
      <c r="H20" s="73" t="e">
        <f>'OUTPUT elec only'!H20/'INPUT elec only'!H20</f>
        <v>#DIV/0!</v>
      </c>
      <c r="I20" s="73" t="e">
        <f>'OUTPUT elec only'!I20/'INPUT elec only'!I20</f>
        <v>#DIV/0!</v>
      </c>
      <c r="J20" s="73" t="e">
        <f>'OUTPUT elec only'!J20/'INPUT elec only'!J20</f>
        <v>#DIV/0!</v>
      </c>
      <c r="K20" s="73" t="e">
        <f>'OUTPUT elec only'!K20/'INPUT elec only'!K20</f>
        <v>#DIV/0!</v>
      </c>
      <c r="L20" s="73" t="e">
        <f>'OUTPUT elec only'!L20/'INPUT elec only'!L20</f>
        <v>#DIV/0!</v>
      </c>
      <c r="M20" s="73" t="e">
        <f>'OUTPUT elec only'!M20/'INPUT elec only'!M20</f>
        <v>#DIV/0!</v>
      </c>
      <c r="N20" s="73" t="e">
        <f>'OUTPUT elec only'!N20/'INPUT elec only'!N20</f>
        <v>#DIV/0!</v>
      </c>
      <c r="O20" s="73" t="e">
        <f>'OUTPUT elec only'!O20/'INPUT elec only'!O20</f>
        <v>#DIV/0!</v>
      </c>
      <c r="P20" s="73">
        <f>'OUTPUT elec only'!P20/'INPUT elec only'!P20</f>
        <v>0.37102324177482643</v>
      </c>
      <c r="Q20" s="73">
        <f>'OUTPUT elec only'!Q20/'INPUT elec only'!Q20</f>
        <v>0.3733903078566573</v>
      </c>
      <c r="R20" s="73">
        <f>'OUTPUT elec only'!R20/'INPUT elec only'!R20</f>
        <v>0.37589339365876073</v>
      </c>
      <c r="S20" s="73">
        <f>'OUTPUT elec only'!S20/'INPUT elec only'!S20</f>
        <v>0.3726280991735537</v>
      </c>
      <c r="T20" s="73">
        <f>'OUTPUT elec only'!T20/'INPUT elec only'!T20</f>
        <v>0.3671273813970863</v>
      </c>
      <c r="U20" s="73">
        <f>'OUTPUT elec only'!U20/'INPUT elec only'!U20</f>
        <v>0.3678747742323901</v>
      </c>
      <c r="V20" s="73">
        <f>'OUTPUT elec only'!V20/'INPUT elec only'!V20</f>
        <v>0.3717527205371614</v>
      </c>
      <c r="W20" s="73">
        <f>'OUTPUT elec only'!W20/'INPUT elec only'!W20</f>
        <v>0.3614415470260767</v>
      </c>
      <c r="X20" s="73">
        <f>'OUTPUT elec only'!X20/'INPUT elec only'!X20</f>
        <v>0.3638928067700987</v>
      </c>
      <c r="Y20" s="73">
        <f>'OUTPUT elec only'!Y20/'INPUT elec only'!Y20</f>
        <v>0.37583749867063704</v>
      </c>
      <c r="Z20" s="73" t="e">
        <f>'OUTPUT elec only'!Z20/'INPUT elec only'!Z20</f>
        <v>#DIV/0!</v>
      </c>
      <c r="AA20" s="73" t="e">
        <f>'OUTPUT elec only'!AA20/'INPUT elec only'!AA20</f>
        <v>#DIV/0!</v>
      </c>
      <c r="AB20" s="73" t="e">
        <f>'OUTPUT elec only'!AB20/'INPUT elec only'!AB20</f>
        <v>#DIV/0!</v>
      </c>
      <c r="AC20" s="73" t="e">
        <f>'OUTPUT elec only'!AC20/'INPUT elec only'!AC20</f>
        <v>#DIV/0!</v>
      </c>
      <c r="AD20" s="73" t="e">
        <f>'OUTPUT elec only'!AD20/'INPUT elec only'!AD20</f>
        <v>#DIV/0!</v>
      </c>
      <c r="AE20" s="73" t="e">
        <f>'OUTPUT elec only'!AE20/'INPUT elec only'!AE20</f>
        <v>#DIV/0!</v>
      </c>
    </row>
    <row r="21" spans="1:31" ht="12">
      <c r="A21" s="71" t="s">
        <v>16</v>
      </c>
      <c r="B21" s="73" t="e">
        <f>'OUTPUT elec only'!B21/'INPUT elec only'!B21</f>
        <v>#DIV/0!</v>
      </c>
      <c r="C21" s="73" t="e">
        <f>'OUTPUT elec only'!C21/'INPUT elec only'!C21</f>
        <v>#DIV/0!</v>
      </c>
      <c r="D21" s="73" t="e">
        <f>'OUTPUT elec only'!D21/'INPUT elec only'!D21</f>
        <v>#DIV/0!</v>
      </c>
      <c r="E21" s="73" t="e">
        <f>'OUTPUT elec only'!E21/'INPUT elec only'!E21</f>
        <v>#DIV/0!</v>
      </c>
      <c r="F21" s="73" t="e">
        <f>'OUTPUT elec only'!F21/'INPUT elec only'!F21</f>
        <v>#DIV/0!</v>
      </c>
      <c r="G21" s="73" t="e">
        <f>'OUTPUT elec only'!G21/'INPUT elec only'!G21</f>
        <v>#DIV/0!</v>
      </c>
      <c r="H21" s="73" t="e">
        <f>'OUTPUT elec only'!H21/'INPUT elec only'!H21</f>
        <v>#DIV/0!</v>
      </c>
      <c r="I21" s="73" t="e">
        <f>'OUTPUT elec only'!I21/'INPUT elec only'!I21</f>
        <v>#DIV/0!</v>
      </c>
      <c r="J21" s="73" t="e">
        <f>'OUTPUT elec only'!J21/'INPUT elec only'!J21</f>
        <v>#DIV/0!</v>
      </c>
      <c r="K21" s="73" t="e">
        <f>'OUTPUT elec only'!K21/'INPUT elec only'!K21</f>
        <v>#DIV/0!</v>
      </c>
      <c r="L21" s="73" t="e">
        <f>'OUTPUT elec only'!L21/'INPUT elec only'!L21</f>
        <v>#DIV/0!</v>
      </c>
      <c r="M21" s="73" t="e">
        <f>'OUTPUT elec only'!M21/'INPUT elec only'!M21</f>
        <v>#DIV/0!</v>
      </c>
      <c r="N21" s="73" t="e">
        <f>'OUTPUT elec only'!N21/'INPUT elec only'!N21</f>
        <v>#DIV/0!</v>
      </c>
      <c r="O21" s="73" t="e">
        <f>'OUTPUT elec only'!O21/'INPUT elec only'!O21</f>
        <v>#DIV/0!</v>
      </c>
      <c r="P21" s="73" t="e">
        <f>'OUTPUT elec only'!P21/'INPUT elec only'!P21</f>
        <v>#DIV/0!</v>
      </c>
      <c r="Q21" s="73" t="e">
        <f>'OUTPUT elec only'!Q21/'INPUT elec only'!Q21</f>
        <v>#DIV/0!</v>
      </c>
      <c r="R21" s="73" t="e">
        <f>'OUTPUT elec only'!R21/'INPUT elec only'!R21</f>
        <v>#DIV/0!</v>
      </c>
      <c r="S21" s="73" t="e">
        <f>'OUTPUT elec only'!S21/'INPUT elec only'!S21</f>
        <v>#DIV/0!</v>
      </c>
      <c r="T21" s="73" t="e">
        <f>'OUTPUT elec only'!T21/'INPUT elec only'!T21</f>
        <v>#DIV/0!</v>
      </c>
      <c r="U21" s="73" t="e">
        <f>'OUTPUT elec only'!U21/'INPUT elec only'!U21</f>
        <v>#DIV/0!</v>
      </c>
      <c r="V21" s="73" t="e">
        <f>'OUTPUT elec only'!V21/'INPUT elec only'!V21</f>
        <v>#DIV/0!</v>
      </c>
      <c r="W21" s="73" t="e">
        <f>'OUTPUT elec only'!W21/'INPUT elec only'!W21</f>
        <v>#DIV/0!</v>
      </c>
      <c r="X21" s="73" t="e">
        <f>'OUTPUT elec only'!X21/'INPUT elec only'!X21</f>
        <v>#DIV/0!</v>
      </c>
      <c r="Y21" s="73" t="e">
        <f>'OUTPUT elec only'!Y21/'INPUT elec only'!Y21</f>
        <v>#DIV/0!</v>
      </c>
      <c r="Z21" s="73" t="e">
        <f>'OUTPUT elec only'!Z21/'INPUT elec only'!Z21</f>
        <v>#DIV/0!</v>
      </c>
      <c r="AA21" s="73" t="e">
        <f>'OUTPUT elec only'!AA21/'INPUT elec only'!AA21</f>
        <v>#DIV/0!</v>
      </c>
      <c r="AB21" s="73" t="e">
        <f>'OUTPUT elec only'!AB21/'INPUT elec only'!AB21</f>
        <v>#DIV/0!</v>
      </c>
      <c r="AC21" s="73" t="e">
        <f>'OUTPUT elec only'!AC21/'INPUT elec only'!AC21</f>
        <v>#DIV/0!</v>
      </c>
      <c r="AD21" s="73" t="e">
        <f>'OUTPUT elec only'!AD21/'INPUT elec only'!AD21</f>
        <v>#DIV/0!</v>
      </c>
      <c r="AE21" s="73" t="e">
        <f>'OUTPUT elec only'!AE21/'INPUT elec only'!AE21</f>
        <v>#DIV/0!</v>
      </c>
    </row>
    <row r="22" spans="1:31" ht="12">
      <c r="A22" s="71" t="s">
        <v>17</v>
      </c>
      <c r="B22" s="73" t="e">
        <f>'OUTPUT elec only'!B22/'INPUT elec only'!B22</f>
        <v>#DIV/0!</v>
      </c>
      <c r="C22" s="73" t="e">
        <f>'OUTPUT elec only'!C22/'INPUT elec only'!C22</f>
        <v>#DIV/0!</v>
      </c>
      <c r="D22" s="73" t="e">
        <f>'OUTPUT elec only'!D22/'INPUT elec only'!D22</f>
        <v>#DIV/0!</v>
      </c>
      <c r="E22" s="73" t="e">
        <f>'OUTPUT elec only'!E22/'INPUT elec only'!E22</f>
        <v>#DIV/0!</v>
      </c>
      <c r="F22" s="73" t="e">
        <f>'OUTPUT elec only'!F22/'INPUT elec only'!F22</f>
        <v>#DIV/0!</v>
      </c>
      <c r="G22" s="73" t="e">
        <f>'OUTPUT elec only'!G22/'INPUT elec only'!G22</f>
        <v>#DIV/0!</v>
      </c>
      <c r="H22" s="73" t="e">
        <f>'OUTPUT elec only'!H22/'INPUT elec only'!H22</f>
        <v>#DIV/0!</v>
      </c>
      <c r="I22" s="73" t="e">
        <f>'OUTPUT elec only'!I22/'INPUT elec only'!I22</f>
        <v>#DIV/0!</v>
      </c>
      <c r="J22" s="73" t="e">
        <f>'OUTPUT elec only'!J22/'INPUT elec only'!J22</f>
        <v>#DIV/0!</v>
      </c>
      <c r="K22" s="73" t="e">
        <f>'OUTPUT elec only'!K22/'INPUT elec only'!K22</f>
        <v>#DIV/0!</v>
      </c>
      <c r="L22" s="73" t="e">
        <f>'OUTPUT elec only'!L22/'INPUT elec only'!L22</f>
        <v>#DIV/0!</v>
      </c>
      <c r="M22" s="73" t="e">
        <f>'OUTPUT elec only'!M22/'INPUT elec only'!M22</f>
        <v>#DIV/0!</v>
      </c>
      <c r="N22" s="73" t="e">
        <f>'OUTPUT elec only'!N22/'INPUT elec only'!N22</f>
        <v>#DIV/0!</v>
      </c>
      <c r="O22" s="73" t="e">
        <f>'OUTPUT elec only'!O22/'INPUT elec only'!O22</f>
        <v>#DIV/0!</v>
      </c>
      <c r="P22" s="73" t="e">
        <f>'OUTPUT elec only'!P22/'INPUT elec only'!P22</f>
        <v>#DIV/0!</v>
      </c>
      <c r="Q22" s="73" t="e">
        <f>'OUTPUT elec only'!Q22/'INPUT elec only'!Q22</f>
        <v>#DIV/0!</v>
      </c>
      <c r="R22" s="73" t="e">
        <f>'OUTPUT elec only'!R22/'INPUT elec only'!R22</f>
        <v>#DIV/0!</v>
      </c>
      <c r="S22" s="73" t="e">
        <f>'OUTPUT elec only'!S22/'INPUT elec only'!S22</f>
        <v>#DIV/0!</v>
      </c>
      <c r="T22" s="73" t="e">
        <f>'OUTPUT elec only'!T22/'INPUT elec only'!T22</f>
        <v>#DIV/0!</v>
      </c>
      <c r="U22" s="73" t="e">
        <f>'OUTPUT elec only'!U22/'INPUT elec only'!U22</f>
        <v>#DIV/0!</v>
      </c>
      <c r="V22" s="73" t="e">
        <f>'OUTPUT elec only'!V22/'INPUT elec only'!V22</f>
        <v>#DIV/0!</v>
      </c>
      <c r="W22" s="73" t="e">
        <f>'OUTPUT elec only'!W22/'INPUT elec only'!W22</f>
        <v>#DIV/0!</v>
      </c>
      <c r="X22" s="73" t="e">
        <f>'OUTPUT elec only'!X22/'INPUT elec only'!X22</f>
        <v>#DIV/0!</v>
      </c>
      <c r="Y22" s="73" t="e">
        <f>'OUTPUT elec only'!Y22/'INPUT elec only'!Y22</f>
        <v>#DIV/0!</v>
      </c>
      <c r="Z22" s="73" t="e">
        <f>'OUTPUT elec only'!Z22/'INPUT elec only'!Z22</f>
        <v>#DIV/0!</v>
      </c>
      <c r="AA22" s="73" t="e">
        <f>'OUTPUT elec only'!AA22/'INPUT elec only'!AA22</f>
        <v>#DIV/0!</v>
      </c>
      <c r="AB22" s="73" t="e">
        <f>'OUTPUT elec only'!AB22/'INPUT elec only'!AB22</f>
        <v>#DIV/0!</v>
      </c>
      <c r="AC22" s="73" t="e">
        <f>'OUTPUT elec only'!AC22/'INPUT elec only'!AC22</f>
        <v>#DIV/0!</v>
      </c>
      <c r="AD22" s="73" t="e">
        <f>'OUTPUT elec only'!AD22/'INPUT elec only'!AD22</f>
        <v>#DIV/0!</v>
      </c>
      <c r="AE22" s="73" t="e">
        <f>'OUTPUT elec only'!AE22/'INPUT elec only'!AE22</f>
        <v>#DIV/0!</v>
      </c>
    </row>
    <row r="23" spans="1:31" ht="12">
      <c r="A23" s="71" t="s">
        <v>18</v>
      </c>
      <c r="B23" s="73" t="e">
        <f>'OUTPUT elec only'!B23/'INPUT elec only'!B23</f>
        <v>#DIV/0!</v>
      </c>
      <c r="C23" s="73" t="e">
        <f>'OUTPUT elec only'!C23/'INPUT elec only'!C23</f>
        <v>#DIV/0!</v>
      </c>
      <c r="D23" s="73" t="e">
        <f>'OUTPUT elec only'!D23/'INPUT elec only'!D23</f>
        <v>#DIV/0!</v>
      </c>
      <c r="E23" s="73" t="e">
        <f>'OUTPUT elec only'!E23/'INPUT elec only'!E23</f>
        <v>#DIV/0!</v>
      </c>
      <c r="F23" s="73" t="e">
        <f>'OUTPUT elec only'!F23/'INPUT elec only'!F23</f>
        <v>#DIV/0!</v>
      </c>
      <c r="G23" s="73" t="e">
        <f>'OUTPUT elec only'!G23/'INPUT elec only'!G23</f>
        <v>#DIV/0!</v>
      </c>
      <c r="H23" s="73" t="e">
        <f>'OUTPUT elec only'!H23/'INPUT elec only'!H23</f>
        <v>#DIV/0!</v>
      </c>
      <c r="I23" s="73" t="e">
        <f>'OUTPUT elec only'!I23/'INPUT elec only'!I23</f>
        <v>#DIV/0!</v>
      </c>
      <c r="J23" s="73" t="e">
        <f>'OUTPUT elec only'!J23/'INPUT elec only'!J23</f>
        <v>#DIV/0!</v>
      </c>
      <c r="K23" s="73" t="e">
        <f>'OUTPUT elec only'!K23/'INPUT elec only'!K23</f>
        <v>#DIV/0!</v>
      </c>
      <c r="L23" s="73" t="e">
        <f>'OUTPUT elec only'!L23/'INPUT elec only'!L23</f>
        <v>#DIV/0!</v>
      </c>
      <c r="M23" s="73" t="e">
        <f>'OUTPUT elec only'!M23/'INPUT elec only'!M23</f>
        <v>#DIV/0!</v>
      </c>
      <c r="N23" s="73" t="e">
        <f>'OUTPUT elec only'!N23/'INPUT elec only'!N23</f>
        <v>#DIV/0!</v>
      </c>
      <c r="O23" s="73" t="e">
        <f>'OUTPUT elec only'!O23/'INPUT elec only'!O23</f>
        <v>#DIV/0!</v>
      </c>
      <c r="P23" s="73" t="e">
        <f>'OUTPUT elec only'!P23/'INPUT elec only'!P23</f>
        <v>#DIV/0!</v>
      </c>
      <c r="Q23" s="73" t="e">
        <f>'OUTPUT elec only'!Q23/'INPUT elec only'!Q23</f>
        <v>#DIV/0!</v>
      </c>
      <c r="R23" s="73" t="e">
        <f>'OUTPUT elec only'!R23/'INPUT elec only'!R23</f>
        <v>#DIV/0!</v>
      </c>
      <c r="S23" s="73" t="e">
        <f>'OUTPUT elec only'!S23/'INPUT elec only'!S23</f>
        <v>#DIV/0!</v>
      </c>
      <c r="T23" s="73" t="e">
        <f>'OUTPUT elec only'!T23/'INPUT elec only'!T23</f>
        <v>#DIV/0!</v>
      </c>
      <c r="U23" s="73" t="e">
        <f>'OUTPUT elec only'!U23/'INPUT elec only'!U23</f>
        <v>#DIV/0!</v>
      </c>
      <c r="V23" s="73" t="e">
        <f>'OUTPUT elec only'!V23/'INPUT elec only'!V23</f>
        <v>#DIV/0!</v>
      </c>
      <c r="W23" s="73" t="e">
        <f>'OUTPUT elec only'!W23/'INPUT elec only'!W23</f>
        <v>#DIV/0!</v>
      </c>
      <c r="X23" s="73" t="e">
        <f>'OUTPUT elec only'!X23/'INPUT elec only'!X23</f>
        <v>#DIV/0!</v>
      </c>
      <c r="Y23" s="73" t="e">
        <f>'OUTPUT elec only'!Y23/'INPUT elec only'!Y23</f>
        <v>#DIV/0!</v>
      </c>
      <c r="Z23" s="73" t="e">
        <f>'OUTPUT elec only'!Z23/'INPUT elec only'!Z23</f>
        <v>#DIV/0!</v>
      </c>
      <c r="AA23" s="73" t="e">
        <f>'OUTPUT elec only'!AA23/'INPUT elec only'!AA23</f>
        <v>#DIV/0!</v>
      </c>
      <c r="AB23" s="73" t="e">
        <f>'OUTPUT elec only'!AB23/'INPUT elec only'!AB23</f>
        <v>#DIV/0!</v>
      </c>
      <c r="AC23" s="73" t="e">
        <f>'OUTPUT elec only'!AC23/'INPUT elec only'!AC23</f>
        <v>#DIV/0!</v>
      </c>
      <c r="AD23" s="73" t="e">
        <f>'OUTPUT elec only'!AD23/'INPUT elec only'!AD23</f>
        <v>#DIV/0!</v>
      </c>
      <c r="AE23" s="73" t="e">
        <f>'OUTPUT elec only'!AE23/'INPUT elec only'!AE23</f>
        <v>#DIV/0!</v>
      </c>
    </row>
    <row r="24" ht="12"/>
    <row r="25" spans="1:2" ht="12">
      <c r="A25" s="27" t="s">
        <v>133</v>
      </c>
      <c r="B25" s="27" t="s">
        <v>135</v>
      </c>
    </row>
    <row r="26" spans="1:2" ht="12">
      <c r="A26" s="27" t="s">
        <v>134</v>
      </c>
      <c r="B26" s="27" t="s">
        <v>172</v>
      </c>
    </row>
    <row r="27" spans="1:2" ht="12">
      <c r="A27" s="27" t="s">
        <v>4</v>
      </c>
      <c r="B27" s="29" t="s">
        <v>177</v>
      </c>
    </row>
    <row r="28" spans="1:2" ht="12">
      <c r="A28" s="27" t="s">
        <v>6</v>
      </c>
      <c r="B28" s="29" t="s">
        <v>19</v>
      </c>
    </row>
    <row r="29" spans="1:2" ht="12">
      <c r="A29" s="27" t="s">
        <v>8</v>
      </c>
      <c r="B29" s="27" t="s">
        <v>166</v>
      </c>
    </row>
    <row r="30" ht="12"/>
    <row r="31" spans="1:31" ht="12">
      <c r="A31" s="71"/>
      <c r="B31" s="71" t="s">
        <v>42</v>
      </c>
      <c r="C31" s="71" t="s">
        <v>43</v>
      </c>
      <c r="D31" s="71" t="s">
        <v>44</v>
      </c>
      <c r="E31" s="71" t="s">
        <v>45</v>
      </c>
      <c r="F31" s="71" t="s">
        <v>46</v>
      </c>
      <c r="G31" s="71" t="s">
        <v>47</v>
      </c>
      <c r="H31" s="71" t="s">
        <v>48</v>
      </c>
      <c r="I31" s="71" t="s">
        <v>49</v>
      </c>
      <c r="J31" s="71" t="s">
        <v>50</v>
      </c>
      <c r="K31" s="71" t="s">
        <v>51</v>
      </c>
      <c r="L31" s="71" t="s">
        <v>52</v>
      </c>
      <c r="M31" s="71" t="s">
        <v>53</v>
      </c>
      <c r="N31" s="71" t="s">
        <v>54</v>
      </c>
      <c r="O31" s="71" t="s">
        <v>55</v>
      </c>
      <c r="P31" s="71" t="s">
        <v>56</v>
      </c>
      <c r="Q31" s="71" t="s">
        <v>57</v>
      </c>
      <c r="R31" s="71" t="s">
        <v>58</v>
      </c>
      <c r="S31" s="71" t="s">
        <v>59</v>
      </c>
      <c r="T31" s="71" t="s">
        <v>60</v>
      </c>
      <c r="U31" s="71" t="s">
        <v>61</v>
      </c>
      <c r="V31" s="71" t="s">
        <v>62</v>
      </c>
      <c r="W31" s="71" t="s">
        <v>63</v>
      </c>
      <c r="X31" s="71" t="s">
        <v>64</v>
      </c>
      <c r="Y31" s="71" t="s">
        <v>65</v>
      </c>
      <c r="Z31" s="71" t="s">
        <v>66</v>
      </c>
      <c r="AA31" s="71" t="s">
        <v>67</v>
      </c>
      <c r="AB31" s="71" t="s">
        <v>68</v>
      </c>
      <c r="AC31" s="71" t="s">
        <v>38</v>
      </c>
      <c r="AD31" s="71" t="s">
        <v>69</v>
      </c>
      <c r="AE31" s="71" t="s">
        <v>244</v>
      </c>
    </row>
    <row r="32" spans="1:31" ht="12">
      <c r="A32" s="71" t="s">
        <v>238</v>
      </c>
      <c r="B32" s="74">
        <f>'OUTPUT elec only'!B32/'INPUT elec only'!B32</f>
        <v>0.33934042856003627</v>
      </c>
      <c r="C32" s="74">
        <f>'OUTPUT elec only'!C32/'INPUT elec only'!C32</f>
        <v>0.3321793963429262</v>
      </c>
      <c r="D32" s="74">
        <f>'OUTPUT elec only'!D32/'INPUT elec only'!D32</f>
        <v>0.3391773487564362</v>
      </c>
      <c r="E32" s="74">
        <f>'OUTPUT elec only'!E32/'INPUT elec only'!E32</f>
        <v>0.33671157463090173</v>
      </c>
      <c r="F32" s="74">
        <f>'OUTPUT elec only'!F32/'INPUT elec only'!F32</f>
        <v>0.3388764274806929</v>
      </c>
      <c r="G32" s="74">
        <f>'OUTPUT elec only'!G32/'INPUT elec only'!G32</f>
        <v>0.339577805601147</v>
      </c>
      <c r="H32" s="74">
        <f>'OUTPUT elec only'!H32/'INPUT elec only'!H32</f>
        <v>0.34823914823914826</v>
      </c>
      <c r="I32" s="74">
        <f>'OUTPUT elec only'!I32/'INPUT elec only'!I32</f>
        <v>0.3543706986404738</v>
      </c>
      <c r="J32" s="74">
        <f>'OUTPUT elec only'!J32/'INPUT elec only'!J32</f>
        <v>0.3563358893967438</v>
      </c>
      <c r="K32" s="74">
        <f>'OUTPUT elec only'!K32/'INPUT elec only'!K32</f>
        <v>0.3612945996496232</v>
      </c>
      <c r="L32" s="74">
        <f>'OUTPUT elec only'!L32/'INPUT elec only'!L32</f>
        <v>0.370588512148253</v>
      </c>
      <c r="M32" s="74">
        <f>'OUTPUT elec only'!M32/'INPUT elec only'!M32</f>
        <v>0.3598720520963507</v>
      </c>
      <c r="N32" s="74">
        <f>'OUTPUT elec only'!N32/'INPUT elec only'!N32</f>
        <v>0.3685787007248564</v>
      </c>
      <c r="O32" s="74">
        <f>'OUTPUT elec only'!O32/'INPUT elec only'!O32</f>
        <v>0.36219782270243794</v>
      </c>
      <c r="P32" s="74">
        <f>'OUTPUT elec only'!P32/'INPUT elec only'!P32</f>
        <v>0.36012729576770247</v>
      </c>
      <c r="Q32" s="74">
        <f>'OUTPUT elec only'!Q32/'INPUT elec only'!Q32</f>
        <v>0.36254740274801023</v>
      </c>
      <c r="R32" s="74">
        <f>'OUTPUT elec only'!R32/'INPUT elec only'!R32</f>
        <v>0.3581403325279789</v>
      </c>
      <c r="S32" s="74">
        <f>'OUTPUT elec only'!S32/'INPUT elec only'!S32</f>
        <v>0.3586427228229095</v>
      </c>
      <c r="T32" s="74">
        <f>'OUTPUT elec only'!T32/'INPUT elec only'!T32</f>
        <v>0.36032411769191597</v>
      </c>
      <c r="U32" s="74">
        <f>'OUTPUT elec only'!U32/'INPUT elec only'!U32</f>
        <v>0.36346168857187955</v>
      </c>
      <c r="V32" s="74">
        <f>'OUTPUT elec only'!V32/'INPUT elec only'!V32</f>
        <v>0.3659903698502822</v>
      </c>
      <c r="W32" s="74">
        <f>'OUTPUT elec only'!W32/'INPUT elec only'!W32</f>
        <v>0.36500147732463456</v>
      </c>
      <c r="X32" s="74">
        <f>'OUTPUT elec only'!X32/'INPUT elec only'!X32</f>
        <v>0.36881299540314266</v>
      </c>
      <c r="Y32" s="74">
        <f>'OUTPUT elec only'!Y32/'INPUT elec only'!Y32</f>
        <v>0.3730690921831647</v>
      </c>
      <c r="Z32" s="74">
        <f>'OUTPUT elec only'!Z32/'INPUT elec only'!Z32</f>
        <v>0.3770075662727125</v>
      </c>
      <c r="AA32" s="74">
        <f>'OUTPUT elec only'!AA32/'INPUT elec only'!AA32</f>
        <v>0.3733674666601495</v>
      </c>
      <c r="AB32" s="74">
        <f>'OUTPUT elec only'!AB32/'INPUT elec only'!AB32</f>
        <v>0.3747022809395613</v>
      </c>
      <c r="AC32" s="74">
        <f>'OUTPUT elec only'!AC32/'INPUT elec only'!AC32</f>
        <v>0.3754951767165671</v>
      </c>
      <c r="AD32" s="74">
        <f>'OUTPUT elec only'!AD32/'INPUT elec only'!AD32</f>
        <v>0.37551896451932526</v>
      </c>
      <c r="AE32" s="74">
        <f>'OUTPUT elec only'!AE32/'INPUT elec only'!AE32</f>
        <v>0.37556462405758917</v>
      </c>
    </row>
    <row r="33" spans="1:31" ht="12">
      <c r="A33" s="71" t="s">
        <v>11</v>
      </c>
      <c r="B33" s="75">
        <f>'OUTPUT elec only'!B33/'INPUT elec only'!B33</f>
        <v>0.28029620614904843</v>
      </c>
      <c r="C33" s="75">
        <f>'OUTPUT elec only'!C33/'INPUT elec only'!C33</f>
        <v>0.3790647259213379</v>
      </c>
      <c r="D33" s="75">
        <f>'OUTPUT elec only'!D33/'INPUT elec only'!D33</f>
        <v>0.2864209472981988</v>
      </c>
      <c r="E33" s="75">
        <f>'OUTPUT elec only'!E33/'INPUT elec only'!E33</f>
        <v>0.3036986766202918</v>
      </c>
      <c r="F33" s="75">
        <f>'OUTPUT elec only'!F33/'INPUT elec only'!F33</f>
        <v>0.3004237393135919</v>
      </c>
      <c r="G33" s="75">
        <f>'OUTPUT elec only'!G33/'INPUT elec only'!G33</f>
        <v>0.3018054095169914</v>
      </c>
      <c r="H33" s="75">
        <f>'OUTPUT elec only'!H33/'INPUT elec only'!H33</f>
        <v>0.31229954479188365</v>
      </c>
      <c r="I33" s="75">
        <f>'OUTPUT elec only'!I33/'INPUT elec only'!I33</f>
        <v>0.3054002779134915</v>
      </c>
      <c r="J33" s="75">
        <f>'OUTPUT elec only'!J33/'INPUT elec only'!J33</f>
        <v>0.3086884180423762</v>
      </c>
      <c r="K33" s="75">
        <f>'OUTPUT elec only'!K33/'INPUT elec only'!K33</f>
        <v>0.3256363266137243</v>
      </c>
      <c r="L33" s="75">
        <f>'OUTPUT elec only'!L33/'INPUT elec only'!L33</f>
        <v>0.33443582354245177</v>
      </c>
      <c r="M33" s="75">
        <f>'OUTPUT elec only'!M33/'INPUT elec only'!M33</f>
        <v>0.3238728593323116</v>
      </c>
      <c r="N33" s="75">
        <f>'OUTPUT elec only'!N33/'INPUT elec only'!N33</f>
        <v>0.315916533282427</v>
      </c>
      <c r="O33" s="75">
        <f>'OUTPUT elec only'!O33/'INPUT elec only'!O33</f>
        <v>0.31203716959277433</v>
      </c>
      <c r="P33" s="75">
        <f>'OUTPUT elec only'!P33/'INPUT elec only'!P33</f>
        <v>0.31477616424636956</v>
      </c>
      <c r="Q33" s="75">
        <f>'OUTPUT elec only'!Q33/'INPUT elec only'!Q33</f>
        <v>0.30943712998144385</v>
      </c>
      <c r="R33" s="75">
        <f>'OUTPUT elec only'!R33/'INPUT elec only'!R33</f>
        <v>0.3140910007780307</v>
      </c>
      <c r="S33" s="75">
        <f>'OUTPUT elec only'!S33/'INPUT elec only'!S33</f>
        <v>0.31795716225049026</v>
      </c>
      <c r="T33" s="75">
        <f>'OUTPUT elec only'!T33/'INPUT elec only'!T33</f>
        <v>0.33566156054035506</v>
      </c>
      <c r="U33" s="75">
        <f>'OUTPUT elec only'!U33/'INPUT elec only'!U33</f>
        <v>0.3350890335964963</v>
      </c>
      <c r="V33" s="75">
        <f>'OUTPUT elec only'!V33/'INPUT elec only'!V33</f>
        <v>0.3193163370298388</v>
      </c>
      <c r="W33" s="75">
        <f>'OUTPUT elec only'!W33/'INPUT elec only'!W33</f>
        <v>0.3387421838664669</v>
      </c>
      <c r="X33" s="75">
        <f>'OUTPUT elec only'!X33/'INPUT elec only'!X33</f>
        <v>0.33498245875942373</v>
      </c>
      <c r="Y33" s="75">
        <f>'OUTPUT elec only'!Y33/'INPUT elec only'!Y33</f>
        <v>0.3350784231283977</v>
      </c>
      <c r="Z33" s="75">
        <f>'OUTPUT elec only'!Z33/'INPUT elec only'!Z33</f>
        <v>0.3402668540096708</v>
      </c>
      <c r="AA33" s="75">
        <f>'OUTPUT elec only'!AA33/'INPUT elec only'!AA33</f>
        <v>0.3397382806029485</v>
      </c>
      <c r="AB33" s="75">
        <f>'OUTPUT elec only'!AB33/'INPUT elec only'!AB33</f>
        <v>0.33700613314342204</v>
      </c>
      <c r="AC33" s="75">
        <f>'OUTPUT elec only'!AC33/'INPUT elec only'!AC33</f>
        <v>0.33328694995732</v>
      </c>
      <c r="AD33" s="75">
        <f>'OUTPUT elec only'!AD33/'INPUT elec only'!AD33</f>
        <v>0.33496916365954493</v>
      </c>
      <c r="AE33" s="75">
        <f>'OUTPUT elec only'!AE33/'INPUT elec only'!AE33</f>
        <v>0.33718533134165957</v>
      </c>
    </row>
    <row r="34" spans="1:31" ht="12">
      <c r="A34" s="71" t="s">
        <v>12</v>
      </c>
      <c r="B34" s="75">
        <f>'OUTPUT elec only'!B34/'INPUT elec only'!B34</f>
        <v>0.363676594789839</v>
      </c>
      <c r="C34" s="75">
        <f>'OUTPUT elec only'!C34/'INPUT elec only'!C34</f>
        <v>0.36369050298731115</v>
      </c>
      <c r="D34" s="75">
        <f>'OUTPUT elec only'!D34/'INPUT elec only'!D34</f>
        <v>0.36368258283772303</v>
      </c>
      <c r="E34" s="75">
        <f>'OUTPUT elec only'!E34/'INPUT elec only'!E34</f>
        <v>0.32661588439565364</v>
      </c>
      <c r="F34" s="75">
        <f>'OUTPUT elec only'!F34/'INPUT elec only'!F34</f>
        <v>0.32884766414039396</v>
      </c>
      <c r="G34" s="75">
        <f>'OUTPUT elec only'!G34/'INPUT elec only'!G34</f>
        <v>0.33663127145436733</v>
      </c>
      <c r="H34" s="75">
        <f>'OUTPUT elec only'!H34/'INPUT elec only'!H34</f>
        <v>0.3285462871674852</v>
      </c>
      <c r="I34" s="75">
        <f>'OUTPUT elec only'!I34/'INPUT elec only'!I34</f>
        <v>0.34098583609960365</v>
      </c>
      <c r="J34" s="75">
        <f>'OUTPUT elec only'!J34/'INPUT elec only'!J34</f>
        <v>0.32728486875524376</v>
      </c>
      <c r="K34" s="75">
        <f>'OUTPUT elec only'!K34/'INPUT elec only'!K34</f>
        <v>0.33590869708105525</v>
      </c>
      <c r="L34" s="75">
        <f>'OUTPUT elec only'!L34/'INPUT elec only'!L34</f>
        <v>0.3592975961708499</v>
      </c>
      <c r="M34" s="75">
        <f>'OUTPUT elec only'!M34/'INPUT elec only'!M34</f>
        <v>0.35932264037857714</v>
      </c>
      <c r="N34" s="75">
        <f>'OUTPUT elec only'!N34/'INPUT elec only'!N34</f>
        <v>0.3534487557757613</v>
      </c>
      <c r="O34" s="75">
        <f>'OUTPUT elec only'!O34/'INPUT elec only'!O34</f>
        <v>0.3597163605714321</v>
      </c>
      <c r="P34" s="75">
        <f>'OUTPUT elec only'!P34/'INPUT elec only'!P34</f>
        <v>0.35056283731688515</v>
      </c>
      <c r="Q34" s="75">
        <f>'OUTPUT elec only'!Q34/'INPUT elec only'!Q34</f>
        <v>0.35905851812346185</v>
      </c>
      <c r="R34" s="75">
        <f>'OUTPUT elec only'!R34/'INPUT elec only'!R34</f>
        <v>0.35072606448437116</v>
      </c>
      <c r="S34" s="75">
        <f>'OUTPUT elec only'!S34/'INPUT elec only'!S34</f>
        <v>0.34920599996699686</v>
      </c>
      <c r="T34" s="75">
        <f>'OUTPUT elec only'!T34/'INPUT elec only'!T34</f>
        <v>0.3362936509168828</v>
      </c>
      <c r="U34" s="75">
        <f>'OUTPUT elec only'!U34/'INPUT elec only'!U34</f>
        <v>0.3569102381437004</v>
      </c>
      <c r="V34" s="75">
        <f>'OUTPUT elec only'!V34/'INPUT elec only'!V34</f>
        <v>0.3571221196275485</v>
      </c>
      <c r="W34" s="75">
        <f>'OUTPUT elec only'!W34/'INPUT elec only'!W34</f>
        <v>0.36043343069429096</v>
      </c>
      <c r="X34" s="75">
        <f>'OUTPUT elec only'!X34/'INPUT elec only'!X34</f>
        <v>0.3543106395930275</v>
      </c>
      <c r="Y34" s="75">
        <f>'OUTPUT elec only'!Y34/'INPUT elec only'!Y34</f>
        <v>0.3500019612667474</v>
      </c>
      <c r="Z34" s="75">
        <f>'OUTPUT elec only'!Z34/'INPUT elec only'!Z34</f>
        <v>0.3578157329961278</v>
      </c>
      <c r="AA34" s="75">
        <f>'OUTPUT elec only'!AA34/'INPUT elec only'!AA34</f>
        <v>0.3562560198067705</v>
      </c>
      <c r="AB34" s="75">
        <f>'OUTPUT elec only'!AB34/'INPUT elec only'!AB34</f>
        <v>0.364870643142333</v>
      </c>
      <c r="AC34" s="75">
        <f>'OUTPUT elec only'!AC34/'INPUT elec only'!AC34</f>
        <v>0.3665562985580216</v>
      </c>
      <c r="AD34" s="75">
        <f>'OUTPUT elec only'!AD34/'INPUT elec only'!AD34</f>
        <v>0.3680136282067846</v>
      </c>
      <c r="AE34" s="75">
        <f>'OUTPUT elec only'!AE34/'INPUT elec only'!AE34</f>
        <v>0.37081077413579033</v>
      </c>
    </row>
    <row r="35" spans="1:31" ht="12">
      <c r="A35" s="71" t="s">
        <v>26</v>
      </c>
      <c r="B35" s="75">
        <f>'OUTPUT elec only'!B35/'INPUT elec only'!B35</f>
        <v>0.3486935141570475</v>
      </c>
      <c r="C35" s="75">
        <f>'OUTPUT elec only'!C35/'INPUT elec only'!C35</f>
        <v>0.3429777208984965</v>
      </c>
      <c r="D35" s="75">
        <f>'OUTPUT elec only'!D35/'INPUT elec only'!D35</f>
        <v>0.3452381976226311</v>
      </c>
      <c r="E35" s="75">
        <f>'OUTPUT elec only'!E35/'INPUT elec only'!E35</f>
        <v>0.34822747014889194</v>
      </c>
      <c r="F35" s="75">
        <f>'OUTPUT elec only'!F35/'INPUT elec only'!F35</f>
        <v>0.3503751782768375</v>
      </c>
      <c r="G35" s="75">
        <f>'OUTPUT elec only'!G35/'INPUT elec only'!G35</f>
        <v>0.3556875254513371</v>
      </c>
      <c r="H35" s="75">
        <f>'OUTPUT elec only'!H35/'INPUT elec only'!H35</f>
        <v>0.36239959522779436</v>
      </c>
      <c r="I35" s="75">
        <f>'OUTPUT elec only'!I35/'INPUT elec only'!I35</f>
        <v>0.3665867159503935</v>
      </c>
      <c r="J35" s="75">
        <f>'OUTPUT elec only'!J35/'INPUT elec only'!J35</f>
        <v>0.3710461532096237</v>
      </c>
      <c r="K35" s="75">
        <f>'OUTPUT elec only'!K35/'INPUT elec only'!K35</f>
        <v>0.373017305569703</v>
      </c>
      <c r="L35" s="75">
        <f>'OUTPUT elec only'!L35/'INPUT elec only'!L35</f>
        <v>0.38645486611179214</v>
      </c>
      <c r="M35" s="75">
        <f>'OUTPUT elec only'!M35/'INPUT elec only'!M35</f>
        <v>0.37088074545291644</v>
      </c>
      <c r="N35" s="75">
        <f>'OUTPUT elec only'!N35/'INPUT elec only'!N35</f>
        <v>0.3848800802822964</v>
      </c>
      <c r="O35" s="75">
        <f>'OUTPUT elec only'!O35/'INPUT elec only'!O35</f>
        <v>0.37569280611397243</v>
      </c>
      <c r="P35" s="75">
        <f>'OUTPUT elec only'!P35/'INPUT elec only'!P35</f>
        <v>0.3777581113938445</v>
      </c>
      <c r="Q35" s="75">
        <f>'OUTPUT elec only'!Q35/'INPUT elec only'!Q35</f>
        <v>0.3757376586802165</v>
      </c>
      <c r="R35" s="75">
        <f>'OUTPUT elec only'!R35/'INPUT elec only'!R35</f>
        <v>0.37527708802833015</v>
      </c>
      <c r="S35" s="75">
        <f>'OUTPUT elec only'!S35/'INPUT elec only'!S35</f>
        <v>0.37372743218644666</v>
      </c>
      <c r="T35" s="75">
        <f>'OUTPUT elec only'!T35/'INPUT elec only'!T35</f>
        <v>0.3786422856604596</v>
      </c>
      <c r="U35" s="75">
        <f>'OUTPUT elec only'!U35/'INPUT elec only'!U35</f>
        <v>0.3781868240457417</v>
      </c>
      <c r="V35" s="75">
        <f>'OUTPUT elec only'!V35/'INPUT elec only'!V35</f>
        <v>0.38177577705396937</v>
      </c>
      <c r="W35" s="75">
        <f>'OUTPUT elec only'!W35/'INPUT elec only'!W35</f>
        <v>0.38042251849330255</v>
      </c>
      <c r="X35" s="75">
        <f>'OUTPUT elec only'!X35/'INPUT elec only'!X35</f>
        <v>0.3831878728308026</v>
      </c>
      <c r="Y35" s="75">
        <f>'OUTPUT elec only'!Y35/'INPUT elec only'!Y35</f>
        <v>0.3905604214036359</v>
      </c>
      <c r="Z35" s="75">
        <f>'OUTPUT elec only'!Z35/'INPUT elec only'!Z35</f>
        <v>0.3890251770621817</v>
      </c>
      <c r="AA35" s="75">
        <f>'OUTPUT elec only'!AA35/'INPUT elec only'!AA35</f>
        <v>0.38834028418527405</v>
      </c>
      <c r="AB35" s="75">
        <f>'OUTPUT elec only'!AB35/'INPUT elec only'!AB35</f>
        <v>0.3885722484810139</v>
      </c>
      <c r="AC35" s="75">
        <f>'OUTPUT elec only'!AC35/'INPUT elec only'!AC35</f>
        <v>0.39012822510114714</v>
      </c>
      <c r="AD35" s="75">
        <f>'OUTPUT elec only'!AD35/'INPUT elec only'!AD35</f>
        <v>0.3903807621526646</v>
      </c>
      <c r="AE35" s="75">
        <f>'OUTPUT elec only'!AE35/'INPUT elec only'!AE35</f>
        <v>0.3924074236172322</v>
      </c>
    </row>
    <row r="36" spans="1:31" ht="12">
      <c r="A36" s="71" t="s">
        <v>13</v>
      </c>
      <c r="B36" s="75">
        <f>'OUTPUT elec only'!B36/'INPUT elec only'!B36</f>
        <v>0.31405484666021904</v>
      </c>
      <c r="C36" s="75">
        <f>'OUTPUT elec only'!C36/'INPUT elec only'!C36</f>
        <v>0.30938904993710004</v>
      </c>
      <c r="D36" s="75">
        <f>'OUTPUT elec only'!D36/'INPUT elec only'!D36</f>
        <v>0.31795305472755037</v>
      </c>
      <c r="E36" s="75">
        <f>'OUTPUT elec only'!E36/'INPUT elec only'!E36</f>
        <v>0.33418462822601275</v>
      </c>
      <c r="F36" s="75">
        <f>'OUTPUT elec only'!F36/'INPUT elec only'!F36</f>
        <v>0.34013705240806874</v>
      </c>
      <c r="G36" s="75">
        <f>'OUTPUT elec only'!G36/'INPUT elec only'!G36</f>
        <v>0.31700508874270816</v>
      </c>
      <c r="H36" s="75">
        <f>'OUTPUT elec only'!H36/'INPUT elec only'!H36</f>
        <v>0.3599375390381012</v>
      </c>
      <c r="I36" s="75">
        <f>'OUTPUT elec only'!I36/'INPUT elec only'!I36</f>
        <v>0.3723047824912186</v>
      </c>
      <c r="J36" s="75">
        <f>'OUTPUT elec only'!J36/'INPUT elec only'!J36</f>
        <v>0.3842987199572597</v>
      </c>
      <c r="K36" s="75">
        <f>'OUTPUT elec only'!K36/'INPUT elec only'!K36</f>
        <v>0.38079884954161425</v>
      </c>
      <c r="L36" s="75">
        <f>'OUTPUT elec only'!L36/'INPUT elec only'!L36</f>
        <v>0.35692974476632816</v>
      </c>
      <c r="M36" s="75">
        <f>'OUTPUT elec only'!M36/'INPUT elec only'!M36</f>
        <v>0.3591647836436797</v>
      </c>
      <c r="N36" s="75">
        <f>'OUTPUT elec only'!N36/'INPUT elec only'!N36</f>
        <v>0.35779824968283563</v>
      </c>
      <c r="O36" s="75">
        <f>'OUTPUT elec only'!O36/'INPUT elec only'!O36</f>
        <v>0.3538624674204961</v>
      </c>
      <c r="P36" s="75">
        <f>'OUTPUT elec only'!P36/'INPUT elec only'!P36</f>
        <v>0.34891478792510505</v>
      </c>
      <c r="Q36" s="75">
        <f>'OUTPUT elec only'!Q36/'INPUT elec only'!Q36</f>
        <v>0.34966643473990094</v>
      </c>
      <c r="R36" s="75">
        <f>'OUTPUT elec only'!R36/'INPUT elec only'!R36</f>
        <v>0.34556411768611567</v>
      </c>
      <c r="S36" s="75">
        <f>'OUTPUT elec only'!S36/'INPUT elec only'!S36</f>
        <v>0.3564730942186458</v>
      </c>
      <c r="T36" s="75">
        <f>'OUTPUT elec only'!T36/'INPUT elec only'!T36</f>
        <v>0.3499990189114626</v>
      </c>
      <c r="U36" s="75">
        <f>'OUTPUT elec only'!U36/'INPUT elec only'!U36</f>
        <v>0.3561523232278544</v>
      </c>
      <c r="V36" s="75">
        <f>'OUTPUT elec only'!V36/'INPUT elec only'!V36</f>
        <v>0.35209392860468314</v>
      </c>
      <c r="W36" s="75">
        <f>'OUTPUT elec only'!W36/'INPUT elec only'!W36</f>
        <v>0.34996420401962663</v>
      </c>
      <c r="X36" s="75">
        <f>'OUTPUT elec only'!X36/'INPUT elec only'!X36</f>
        <v>0.35131531865830873</v>
      </c>
      <c r="Y36" s="75">
        <f>'OUTPUT elec only'!Y36/'INPUT elec only'!Y36</f>
        <v>0.34118906295611556</v>
      </c>
      <c r="Z36" s="75">
        <f>'OUTPUT elec only'!Z36/'INPUT elec only'!Z36</f>
        <v>0.3793231536634872</v>
      </c>
      <c r="AA36" s="75">
        <f>'OUTPUT elec only'!AA36/'INPUT elec only'!AA36</f>
        <v>0.3645437183426057</v>
      </c>
      <c r="AB36" s="75">
        <f>'OUTPUT elec only'!AB36/'INPUT elec only'!AB36</f>
        <v>0.36454500118113337</v>
      </c>
      <c r="AC36" s="75">
        <f>'OUTPUT elec only'!AC36/'INPUT elec only'!AC36</f>
        <v>0.3619715311818208</v>
      </c>
      <c r="AD36" s="75">
        <f>'OUTPUT elec only'!AD36/'INPUT elec only'!AD36</f>
        <v>0.3351460087236149</v>
      </c>
      <c r="AE36" s="75">
        <f>'OUTPUT elec only'!AE36/'INPUT elec only'!AE36</f>
        <v>0.3582310571906967</v>
      </c>
    </row>
    <row r="37" spans="1:31" ht="12">
      <c r="A37" s="71" t="s">
        <v>14</v>
      </c>
      <c r="B37" s="75">
        <f>'OUTPUT elec only'!B37/'INPUT elec only'!B37</f>
        <v>0.3014390789894468</v>
      </c>
      <c r="C37" s="75">
        <f>'OUTPUT elec only'!C37/'INPUT elec only'!C37</f>
        <v>0.3051279965604193</v>
      </c>
      <c r="D37" s="75">
        <f>'OUTPUT elec only'!D37/'INPUT elec only'!D37</f>
        <v>0.3139131336166684</v>
      </c>
      <c r="E37" s="75">
        <f>'OUTPUT elec only'!E37/'INPUT elec only'!E37</f>
        <v>0.33217340017693897</v>
      </c>
      <c r="F37" s="75">
        <f>'OUTPUT elec only'!F37/'INPUT elec only'!F37</f>
        <v>0.33228275551553355</v>
      </c>
      <c r="G37" s="75">
        <f>'OUTPUT elec only'!G37/'INPUT elec only'!G37</f>
        <v>0.33337106534894856</v>
      </c>
      <c r="H37" s="75">
        <f>'OUTPUT elec only'!H37/'INPUT elec only'!H37</f>
        <v>0.34209068010075566</v>
      </c>
      <c r="I37" s="75">
        <f>'OUTPUT elec only'!I37/'INPUT elec only'!I37</f>
        <v>0.31254491703413195</v>
      </c>
      <c r="J37" s="75">
        <f>'OUTPUT elec only'!J37/'INPUT elec only'!J37</f>
        <v>0.3124188645945681</v>
      </c>
      <c r="K37" s="75">
        <f>'OUTPUT elec only'!K37/'INPUT elec only'!K37</f>
        <v>0.32647667202941855</v>
      </c>
      <c r="L37" s="75">
        <f>'OUTPUT elec only'!L37/'INPUT elec only'!L37</f>
        <v>0.34164825478232</v>
      </c>
      <c r="M37" s="75">
        <f>'OUTPUT elec only'!M37/'INPUT elec only'!M37</f>
        <v>0.3150099434956911</v>
      </c>
      <c r="N37" s="75">
        <f>'OUTPUT elec only'!N37/'INPUT elec only'!N37</f>
        <v>0.32703976531239554</v>
      </c>
      <c r="O37" s="75">
        <f>'OUTPUT elec only'!O37/'INPUT elec only'!O37</f>
        <v>0.3176481772951504</v>
      </c>
      <c r="P37" s="75">
        <f>'OUTPUT elec only'!P37/'INPUT elec only'!P37</f>
        <v>0.31359657789815065</v>
      </c>
      <c r="Q37" s="75">
        <f>'OUTPUT elec only'!Q37/'INPUT elec only'!Q37</f>
        <v>0.33247202177764335</v>
      </c>
      <c r="R37" s="75">
        <f>'OUTPUT elec only'!R37/'INPUT elec only'!R37</f>
        <v>0.34921828796724547</v>
      </c>
      <c r="S37" s="75">
        <f>'OUTPUT elec only'!S37/'INPUT elec only'!S37</f>
        <v>0.3465504424004781</v>
      </c>
      <c r="T37" s="75">
        <f>'OUTPUT elec only'!T37/'INPUT elec only'!T37</f>
        <v>0.34456947087933</v>
      </c>
      <c r="U37" s="75">
        <f>'OUTPUT elec only'!U37/'INPUT elec only'!U37</f>
        <v>0.33980588912650106</v>
      </c>
      <c r="V37" s="75">
        <f>'OUTPUT elec only'!V37/'INPUT elec only'!V37</f>
        <v>0.3407330218017813</v>
      </c>
      <c r="W37" s="75">
        <f>'OUTPUT elec only'!W37/'INPUT elec only'!W37</f>
        <v>0.3460395593840982</v>
      </c>
      <c r="X37" s="75">
        <f>'OUTPUT elec only'!X37/'INPUT elec only'!X37</f>
        <v>0.343295298950251</v>
      </c>
      <c r="Y37" s="75">
        <f>'OUTPUT elec only'!Y37/'INPUT elec only'!Y37</f>
        <v>0.34469380226266605</v>
      </c>
      <c r="Z37" s="75">
        <f>'OUTPUT elec only'!Z37/'INPUT elec only'!Z37</f>
        <v>0.34257924725142447</v>
      </c>
      <c r="AA37" s="75">
        <f>'OUTPUT elec only'!AA37/'INPUT elec only'!AA37</f>
        <v>0.3475777871979653</v>
      </c>
      <c r="AB37" s="75">
        <f>'OUTPUT elec only'!AB37/'INPUT elec only'!AB37</f>
        <v>0.34279112915930054</v>
      </c>
      <c r="AC37" s="75">
        <f>'OUTPUT elec only'!AC37/'INPUT elec only'!AC37</f>
        <v>0.3353331228291759</v>
      </c>
      <c r="AD37" s="75">
        <f>'OUTPUT elec only'!AD37/'INPUT elec only'!AD37</f>
        <v>0.3479231991752932</v>
      </c>
      <c r="AE37" s="75">
        <f>'OUTPUT elec only'!AE37/'INPUT elec only'!AE37</f>
        <v>0.34898652901926225</v>
      </c>
    </row>
    <row r="38" spans="1:31" ht="12">
      <c r="A38" s="71" t="s">
        <v>15</v>
      </c>
      <c r="B38" s="75" t="e">
        <f>'OUTPUT elec only'!B38/'INPUT elec only'!B38</f>
        <v>#DIV/0!</v>
      </c>
      <c r="C38" s="75" t="e">
        <f>'OUTPUT elec only'!C38/'INPUT elec only'!C38</f>
        <v>#DIV/0!</v>
      </c>
      <c r="D38" s="75" t="e">
        <f>'OUTPUT elec only'!D38/'INPUT elec only'!D38</f>
        <v>#DIV/0!</v>
      </c>
      <c r="E38" s="75" t="e">
        <f>'OUTPUT elec only'!E38/'INPUT elec only'!E38</f>
        <v>#DIV/0!</v>
      </c>
      <c r="F38" s="75" t="e">
        <f>'OUTPUT elec only'!F38/'INPUT elec only'!F38</f>
        <v>#DIV/0!</v>
      </c>
      <c r="G38" s="75" t="e">
        <f>'OUTPUT elec only'!G38/'INPUT elec only'!G38</f>
        <v>#DIV/0!</v>
      </c>
      <c r="H38" s="75" t="e">
        <f>'OUTPUT elec only'!H38/'INPUT elec only'!H38</f>
        <v>#DIV/0!</v>
      </c>
      <c r="I38" s="75" t="e">
        <f>'OUTPUT elec only'!I38/'INPUT elec only'!I38</f>
        <v>#DIV/0!</v>
      </c>
      <c r="J38" s="75" t="e">
        <f>'OUTPUT elec only'!J38/'INPUT elec only'!J38</f>
        <v>#DIV/0!</v>
      </c>
      <c r="K38" s="75" t="e">
        <f>'OUTPUT elec only'!K38/'INPUT elec only'!K38</f>
        <v>#DIV/0!</v>
      </c>
      <c r="L38" s="75" t="e">
        <f>'OUTPUT elec only'!L38/'INPUT elec only'!L38</f>
        <v>#DIV/0!</v>
      </c>
      <c r="M38" s="75" t="e">
        <f>'OUTPUT elec only'!M38/'INPUT elec only'!M38</f>
        <v>#DIV/0!</v>
      </c>
      <c r="N38" s="75" t="e">
        <f>'OUTPUT elec only'!N38/'INPUT elec only'!N38</f>
        <v>#DIV/0!</v>
      </c>
      <c r="O38" s="75" t="e">
        <f>'OUTPUT elec only'!O38/'INPUT elec only'!O38</f>
        <v>#DIV/0!</v>
      </c>
      <c r="P38" s="75">
        <f>'OUTPUT elec only'!P38/'INPUT elec only'!P38</f>
        <v>0.33922373603128436</v>
      </c>
      <c r="Q38" s="75">
        <f>'OUTPUT elec only'!Q38/'INPUT elec only'!Q38</f>
        <v>0.3416472593013348</v>
      </c>
      <c r="R38" s="75">
        <f>'OUTPUT elec only'!R38/'INPUT elec only'!R38</f>
        <v>0.3354894255203921</v>
      </c>
      <c r="S38" s="75">
        <f>'OUTPUT elec only'!S38/'INPUT elec only'!S38</f>
        <v>0.3368944932966127</v>
      </c>
      <c r="T38" s="75">
        <f>'OUTPUT elec only'!T38/'INPUT elec only'!T38</f>
        <v>0.35005584096493186</v>
      </c>
      <c r="U38" s="75">
        <f>'OUTPUT elec only'!U38/'INPUT elec only'!U38</f>
        <v>0.417846995685573</v>
      </c>
      <c r="V38" s="75">
        <f>'OUTPUT elec only'!V38/'INPUT elec only'!V38</f>
        <v>0.42530785562632695</v>
      </c>
      <c r="W38" s="75">
        <f>'OUTPUT elec only'!W38/'INPUT elec only'!W38</f>
        <v>0.40969760715224823</v>
      </c>
      <c r="X38" s="75">
        <f>'OUTPUT elec only'!X38/'INPUT elec only'!X38</f>
        <v>0.4109154657248189</v>
      </c>
      <c r="Y38" s="75">
        <f>'OUTPUT elec only'!Y38/'INPUT elec only'!Y38</f>
        <v>0.4151328768713009</v>
      </c>
      <c r="Z38" s="75">
        <f>'OUTPUT elec only'!Z38/'INPUT elec only'!Z38</f>
        <v>0.41158378489608344</v>
      </c>
      <c r="AA38" s="75">
        <f>'OUTPUT elec only'!AA38/'INPUT elec only'!AA38</f>
        <v>0.40591402928672654</v>
      </c>
      <c r="AB38" s="75">
        <f>'OUTPUT elec only'!AB38/'INPUT elec only'!AB38</f>
        <v>0.4220607002163902</v>
      </c>
      <c r="AC38" s="75">
        <f>'OUTPUT elec only'!AC38/'INPUT elec only'!AC38</f>
        <v>0.40812644426239947</v>
      </c>
      <c r="AD38" s="75">
        <f>'OUTPUT elec only'!AD38/'INPUT elec only'!AD38</f>
        <v>0.4065862053256231</v>
      </c>
      <c r="AE38" s="75">
        <f>'OUTPUT elec only'!AE38/'INPUT elec only'!AE38</f>
        <v>0.39874056902278515</v>
      </c>
    </row>
    <row r="39" spans="1:31" ht="12">
      <c r="A39" s="71" t="s">
        <v>16</v>
      </c>
      <c r="B39" s="75" t="e">
        <f>'OUTPUT elec only'!B39/'INPUT elec only'!B39</f>
        <v>#DIV/0!</v>
      </c>
      <c r="C39" s="75">
        <f>'OUTPUT elec only'!C39/'INPUT elec only'!C39</f>
        <v>0.0862690739935862</v>
      </c>
      <c r="D39" s="75">
        <f>'OUTPUT elec only'!D39/'INPUT elec only'!D39</f>
        <v>0.33762806365431525</v>
      </c>
      <c r="E39" s="75">
        <f>'OUTPUT elec only'!E39/'INPUT elec only'!E39</f>
        <v>0.23954380015336263</v>
      </c>
      <c r="F39" s="75">
        <f>'OUTPUT elec only'!F39/'INPUT elec only'!F39</f>
        <v>0.25902890102847376</v>
      </c>
      <c r="G39" s="75">
        <f>'OUTPUT elec only'!G39/'INPUT elec only'!G39</f>
        <v>0.255371308108578</v>
      </c>
      <c r="H39" s="75">
        <f>'OUTPUT elec only'!H39/'INPUT elec only'!H39</f>
        <v>0.26761440452292184</v>
      </c>
      <c r="I39" s="75">
        <f>'OUTPUT elec only'!I39/'INPUT elec only'!I39</f>
        <v>0.30636073191983737</v>
      </c>
      <c r="J39" s="75">
        <f>'OUTPUT elec only'!J39/'INPUT elec only'!J39</f>
        <v>0.3085083015698688</v>
      </c>
      <c r="K39" s="75">
        <f>'OUTPUT elec only'!K39/'INPUT elec only'!K39</f>
        <v>0.2796576017834431</v>
      </c>
      <c r="L39" s="75">
        <f>'OUTPUT elec only'!L39/'INPUT elec only'!L39</f>
        <v>0.32342654867256637</v>
      </c>
      <c r="M39" s="75">
        <f>'OUTPUT elec only'!M39/'INPUT elec only'!M39</f>
        <v>0.3137166071648406</v>
      </c>
      <c r="N39" s="75">
        <f>'OUTPUT elec only'!N39/'INPUT elec only'!N39</f>
        <v>0.33515286902475416</v>
      </c>
      <c r="O39" s="75">
        <f>'OUTPUT elec only'!O39/'INPUT elec only'!O39</f>
        <v>0.33813015524541323</v>
      </c>
      <c r="P39" s="75">
        <f>'OUTPUT elec only'!P39/'INPUT elec only'!P39</f>
        <v>0.33488999570748196</v>
      </c>
      <c r="Q39" s="75">
        <f>'OUTPUT elec only'!Q39/'INPUT elec only'!Q39</f>
        <v>0.359678907547518</v>
      </c>
      <c r="R39" s="75">
        <f>'OUTPUT elec only'!R39/'INPUT elec only'!R39</f>
        <v>0.3158236718053255</v>
      </c>
      <c r="S39" s="75">
        <f>'OUTPUT elec only'!S39/'INPUT elec only'!S39</f>
        <v>0.3127904043299773</v>
      </c>
      <c r="T39" s="75">
        <f>'OUTPUT elec only'!T39/'INPUT elec only'!T39</f>
        <v>0.3155824906952999</v>
      </c>
      <c r="U39" s="75">
        <f>'OUTPUT elec only'!U39/'INPUT elec only'!U39</f>
        <v>0.3035144458818456</v>
      </c>
      <c r="V39" s="75">
        <f>'OUTPUT elec only'!V39/'INPUT elec only'!V39</f>
        <v>0.3281273083053637</v>
      </c>
      <c r="W39" s="75">
        <f>'OUTPUT elec only'!W39/'INPUT elec only'!W39</f>
        <v>0.31275478658185135</v>
      </c>
      <c r="X39" s="75">
        <f>'OUTPUT elec only'!X39/'INPUT elec only'!X39</f>
        <v>0.33010157852067334</v>
      </c>
      <c r="Y39" s="75">
        <f>'OUTPUT elec only'!Y39/'INPUT elec only'!Y39</f>
        <v>0.3174102800708282</v>
      </c>
      <c r="Z39" s="75">
        <f>'OUTPUT elec only'!Z39/'INPUT elec only'!Z39</f>
        <v>0.3400341730283887</v>
      </c>
      <c r="AA39" s="75">
        <f>'OUTPUT elec only'!AA39/'INPUT elec only'!AA39</f>
        <v>0.3343784464035616</v>
      </c>
      <c r="AB39" s="75">
        <f>'OUTPUT elec only'!AB39/'INPUT elec only'!AB39</f>
        <v>0.3297959426674803</v>
      </c>
      <c r="AC39" s="75">
        <f>'OUTPUT elec only'!AC39/'INPUT elec only'!AC39</f>
        <v>0.3432742963526833</v>
      </c>
      <c r="AD39" s="75">
        <f>'OUTPUT elec only'!AD39/'INPUT elec only'!AD39</f>
        <v>0.33545519668383167</v>
      </c>
      <c r="AE39" s="75">
        <f>'OUTPUT elec only'!AE39/'INPUT elec only'!AE39</f>
        <v>0.3065515444717329</v>
      </c>
    </row>
    <row r="40" spans="1:31" ht="12">
      <c r="A40" s="71" t="s">
        <v>17</v>
      </c>
      <c r="B40" s="75">
        <f>'OUTPUT elec only'!B40/'INPUT elec only'!B40</f>
        <v>0.2578754578754579</v>
      </c>
      <c r="C40" s="75">
        <f>'OUTPUT elec only'!C40/'INPUT elec only'!C40</f>
        <v>0.2711033274956217</v>
      </c>
      <c r="D40" s="75">
        <f>'OUTPUT elec only'!D40/'INPUT elec only'!D40</f>
        <v>0.3493893502686859</v>
      </c>
      <c r="E40" s="75">
        <f>'OUTPUT elec only'!E40/'INPUT elec only'!E40</f>
        <v>0.3971505583365422</v>
      </c>
      <c r="F40" s="75">
        <f>'OUTPUT elec only'!F40/'INPUT elec only'!F40</f>
        <v>0.3823672335994446</v>
      </c>
      <c r="G40" s="75">
        <f>'OUTPUT elec only'!G40/'INPUT elec only'!G40</f>
        <v>0.3536102016198518</v>
      </c>
      <c r="H40" s="75">
        <f>'OUTPUT elec only'!H40/'INPUT elec only'!H40</f>
        <v>0.36645498692566303</v>
      </c>
      <c r="I40" s="75">
        <f>'OUTPUT elec only'!I40/'INPUT elec only'!I40</f>
        <v>0.3952295376572455</v>
      </c>
      <c r="J40" s="75">
        <f>'OUTPUT elec only'!J40/'INPUT elec only'!J40</f>
        <v>0.3748350197976243</v>
      </c>
      <c r="K40" s="75">
        <f>'OUTPUT elec only'!K40/'INPUT elec only'!K40</f>
        <v>0.3845201238390093</v>
      </c>
      <c r="L40" s="75">
        <f>'OUTPUT elec only'!L40/'INPUT elec only'!L40</f>
        <v>0.3403483096736426</v>
      </c>
      <c r="M40" s="75">
        <f>'OUTPUT elec only'!M40/'INPUT elec only'!M40</f>
        <v>0.34409727566569187</v>
      </c>
      <c r="N40" s="75">
        <f>'OUTPUT elec only'!N40/'INPUT elec only'!N40</f>
        <v>0.3362903225806452</v>
      </c>
      <c r="O40" s="75">
        <f>'OUTPUT elec only'!O40/'INPUT elec only'!O40</f>
        <v>0.3302313214570593</v>
      </c>
      <c r="P40" s="75">
        <f>'OUTPUT elec only'!P40/'INPUT elec only'!P40</f>
        <v>0.34122973565064996</v>
      </c>
      <c r="Q40" s="75">
        <f>'OUTPUT elec only'!Q40/'INPUT elec only'!Q40</f>
        <v>0.33127208480565373</v>
      </c>
      <c r="R40" s="75">
        <f>'OUTPUT elec only'!R40/'INPUT elec only'!R40</f>
        <v>0.32623059572774316</v>
      </c>
      <c r="S40" s="75">
        <f>'OUTPUT elec only'!S40/'INPUT elec only'!S40</f>
        <v>0.35153061224489796</v>
      </c>
      <c r="T40" s="75">
        <f>'OUTPUT elec only'!T40/'INPUT elec only'!T40</f>
        <v>0.35094838994265554</v>
      </c>
      <c r="U40" s="75">
        <f>'OUTPUT elec only'!U40/'INPUT elec only'!U40</f>
        <v>0.3506879471656577</v>
      </c>
      <c r="V40" s="75">
        <f>'OUTPUT elec only'!V40/'INPUT elec only'!V40</f>
        <v>0.34950864113859714</v>
      </c>
      <c r="W40" s="75">
        <f>'OUTPUT elec only'!W40/'INPUT elec only'!W40</f>
        <v>0.35579171094580236</v>
      </c>
      <c r="X40" s="75">
        <f>'OUTPUT elec only'!X40/'INPUT elec only'!X40</f>
        <v>0.35903879378043035</v>
      </c>
      <c r="Y40" s="75">
        <f>'OUTPUT elec only'!Y40/'INPUT elec only'!Y40</f>
        <v>0.35007256894049343</v>
      </c>
      <c r="Z40" s="75">
        <f>'OUTPUT elec only'!Z40/'INPUT elec only'!Z40</f>
        <v>0.31919561243144423</v>
      </c>
      <c r="AA40" s="75" t="e">
        <f>'OUTPUT elec only'!AA40/'INPUT elec only'!AA40</f>
        <v>#DIV/0!</v>
      </c>
      <c r="AB40" s="75" t="e">
        <f>'OUTPUT elec only'!AB40/'INPUT elec only'!AB40</f>
        <v>#DIV/0!</v>
      </c>
      <c r="AC40" s="75" t="e">
        <f>'OUTPUT elec only'!AC40/'INPUT elec only'!AC40</f>
        <v>#DIV/0!</v>
      </c>
      <c r="AD40" s="75">
        <f>'OUTPUT elec only'!AD40/'INPUT elec only'!AD40</f>
        <v>0.4272885957648673</v>
      </c>
      <c r="AE40" s="75">
        <f>'OUTPUT elec only'!AE40/'INPUT elec only'!AE40</f>
        <v>0.4338818523342234</v>
      </c>
    </row>
    <row r="41" spans="1:31" ht="12">
      <c r="A41" s="71" t="s">
        <v>18</v>
      </c>
      <c r="B41" s="75">
        <f>'OUTPUT elec only'!B41/'INPUT elec only'!B41</f>
        <v>0.33420289855072466</v>
      </c>
      <c r="C41" s="75">
        <f>'OUTPUT elec only'!C41/'INPUT elec only'!C41</f>
        <v>0.250995187680462</v>
      </c>
      <c r="D41" s="75">
        <f>'OUTPUT elec only'!D41/'INPUT elec only'!D41</f>
        <v>0.2671886590290942</v>
      </c>
      <c r="E41" s="75">
        <f>'OUTPUT elec only'!E41/'INPUT elec only'!E41</f>
        <v>0.2657328409525022</v>
      </c>
      <c r="F41" s="75">
        <f>'OUTPUT elec only'!F41/'INPUT elec only'!F41</f>
        <v>0.28197374691331284</v>
      </c>
      <c r="G41" s="75">
        <f>'OUTPUT elec only'!G41/'INPUT elec only'!G41</f>
        <v>0.3048855430941773</v>
      </c>
      <c r="H41" s="75">
        <f>'OUTPUT elec only'!H41/'INPUT elec only'!H41</f>
        <v>0.30118028234205046</v>
      </c>
      <c r="I41" s="75">
        <f>'OUTPUT elec only'!I41/'INPUT elec only'!I41</f>
        <v>0.29701457995834296</v>
      </c>
      <c r="J41" s="75">
        <f>'OUTPUT elec only'!J41/'INPUT elec only'!J41</f>
        <v>0.33871304347826087</v>
      </c>
      <c r="K41" s="75">
        <f>'OUTPUT elec only'!K41/'INPUT elec only'!K41</f>
        <v>0.34131373449701424</v>
      </c>
      <c r="L41" s="75">
        <f>'OUTPUT elec only'!L41/'INPUT elec only'!L41</f>
        <v>0.30309154577288644</v>
      </c>
      <c r="M41" s="75">
        <f>'OUTPUT elec only'!M41/'INPUT elec only'!M41</f>
        <v>0.3146174238961514</v>
      </c>
      <c r="N41" s="75">
        <f>'OUTPUT elec only'!N41/'INPUT elec only'!N41</f>
        <v>0.312384</v>
      </c>
      <c r="O41" s="75">
        <f>'OUTPUT elec only'!O41/'INPUT elec only'!O41</f>
        <v>0.29692757863935626</v>
      </c>
      <c r="P41" s="75">
        <f>'OUTPUT elec only'!P41/'INPUT elec only'!P41</f>
        <v>0.2977130174659847</v>
      </c>
      <c r="Q41" s="75">
        <f>'OUTPUT elec only'!Q41/'INPUT elec only'!Q41</f>
        <v>0.2921025641025641</v>
      </c>
      <c r="R41" s="75">
        <f>'OUTPUT elec only'!R41/'INPUT elec only'!R41</f>
        <v>0.29675270607826815</v>
      </c>
      <c r="S41" s="75">
        <f>'OUTPUT elec only'!S41/'INPUT elec only'!S41</f>
        <v>0.29900512511305394</v>
      </c>
      <c r="T41" s="75">
        <f>'OUTPUT elec only'!T41/'INPUT elec only'!T41</f>
        <v>0.29791535060012636</v>
      </c>
      <c r="U41" s="75">
        <f>'OUTPUT elec only'!U41/'INPUT elec only'!U41</f>
        <v>0.2983251231527093</v>
      </c>
      <c r="V41" s="75" t="e">
        <f>'OUTPUT elec only'!V41/'INPUT elec only'!V41</f>
        <v>#DIV/0!</v>
      </c>
      <c r="W41" s="75" t="e">
        <f>'OUTPUT elec only'!W41/'INPUT elec only'!W41</f>
        <v>#DIV/0!</v>
      </c>
      <c r="X41" s="75" t="e">
        <f>'OUTPUT elec only'!X41/'INPUT elec only'!X41</f>
        <v>#DIV/0!</v>
      </c>
      <c r="Y41" s="75" t="e">
        <f>'OUTPUT elec only'!Y41/'INPUT elec only'!Y41</f>
        <v>#DIV/0!</v>
      </c>
      <c r="Z41" s="75" t="e">
        <f>'OUTPUT elec only'!Z41/'INPUT elec only'!Z41</f>
        <v>#DIV/0!</v>
      </c>
      <c r="AA41" s="75" t="e">
        <f>'OUTPUT elec only'!AA41/'INPUT elec only'!AA41</f>
        <v>#DIV/0!</v>
      </c>
      <c r="AB41" s="75" t="e">
        <f>'OUTPUT elec only'!AB41/'INPUT elec only'!AB41</f>
        <v>#DIV/0!</v>
      </c>
      <c r="AC41" s="75" t="e">
        <f>'OUTPUT elec only'!AC41/'INPUT elec only'!AC41</f>
        <v>#DIV/0!</v>
      </c>
      <c r="AD41" s="75" t="e">
        <f>'OUTPUT elec only'!AD41/'INPUT elec only'!AD41</f>
        <v>#DIV/0!</v>
      </c>
      <c r="AE41" s="75" t="e">
        <f>'OUTPUT elec only'!AE41/'INPUT elec only'!AE41</f>
        <v>#DIV/0!</v>
      </c>
    </row>
    <row r="42" ht="12"/>
    <row r="43" spans="1:2" ht="12">
      <c r="A43" s="27" t="s">
        <v>133</v>
      </c>
      <c r="B43" s="27" t="s">
        <v>135</v>
      </c>
    </row>
    <row r="44" spans="1:2" ht="12">
      <c r="A44" s="27" t="s">
        <v>134</v>
      </c>
      <c r="B44" s="27" t="s">
        <v>172</v>
      </c>
    </row>
    <row r="45" spans="1:2" ht="12">
      <c r="A45" s="27" t="s">
        <v>4</v>
      </c>
      <c r="B45" s="29" t="s">
        <v>177</v>
      </c>
    </row>
    <row r="46" spans="1:2" ht="12">
      <c r="A46" s="27" t="s">
        <v>6</v>
      </c>
      <c r="B46" s="29" t="s">
        <v>20</v>
      </c>
    </row>
    <row r="47" spans="1:2" ht="12">
      <c r="A47" s="27" t="s">
        <v>8</v>
      </c>
      <c r="B47" s="27" t="s">
        <v>166</v>
      </c>
    </row>
    <row r="48" ht="12"/>
    <row r="49" spans="1:31" ht="12">
      <c r="A49" s="71"/>
      <c r="B49" s="71" t="s">
        <v>42</v>
      </c>
      <c r="C49" s="71" t="s">
        <v>43</v>
      </c>
      <c r="D49" s="71" t="s">
        <v>44</v>
      </c>
      <c r="E49" s="71" t="s">
        <v>45</v>
      </c>
      <c r="F49" s="71" t="s">
        <v>46</v>
      </c>
      <c r="G49" s="71" t="s">
        <v>47</v>
      </c>
      <c r="H49" s="71" t="s">
        <v>48</v>
      </c>
      <c r="I49" s="71" t="s">
        <v>49</v>
      </c>
      <c r="J49" s="71" t="s">
        <v>50</v>
      </c>
      <c r="K49" s="71" t="s">
        <v>51</v>
      </c>
      <c r="L49" s="71" t="s">
        <v>52</v>
      </c>
      <c r="M49" s="71" t="s">
        <v>53</v>
      </c>
      <c r="N49" s="71" t="s">
        <v>54</v>
      </c>
      <c r="O49" s="71" t="s">
        <v>55</v>
      </c>
      <c r="P49" s="71" t="s">
        <v>56</v>
      </c>
      <c r="Q49" s="71" t="s">
        <v>57</v>
      </c>
      <c r="R49" s="71" t="s">
        <v>58</v>
      </c>
      <c r="S49" s="71" t="s">
        <v>59</v>
      </c>
      <c r="T49" s="71" t="s">
        <v>60</v>
      </c>
      <c r="U49" s="71" t="s">
        <v>61</v>
      </c>
      <c r="V49" s="71" t="s">
        <v>62</v>
      </c>
      <c r="W49" s="71" t="s">
        <v>63</v>
      </c>
      <c r="X49" s="71" t="s">
        <v>64</v>
      </c>
      <c r="Y49" s="71" t="s">
        <v>65</v>
      </c>
      <c r="Z49" s="71" t="s">
        <v>66</v>
      </c>
      <c r="AA49" s="71" t="s">
        <v>67</v>
      </c>
      <c r="AB49" s="71" t="s">
        <v>68</v>
      </c>
      <c r="AC49" s="71" t="s">
        <v>38</v>
      </c>
      <c r="AD49" s="71" t="s">
        <v>69</v>
      </c>
      <c r="AE49" s="71" t="s">
        <v>244</v>
      </c>
    </row>
    <row r="50" spans="1:31" ht="12">
      <c r="A50" s="71" t="s">
        <v>202</v>
      </c>
      <c r="B50" s="74">
        <f>'OUTPUT elec only'!B50/'INPUT elec only'!B50</f>
        <v>0.35734915778217735</v>
      </c>
      <c r="C50" s="74">
        <f>'OUTPUT elec only'!C50/'INPUT elec only'!C50</f>
        <v>0.3523008469943057</v>
      </c>
      <c r="D50" s="74">
        <f>'OUTPUT elec only'!D50/'INPUT elec only'!D50</f>
        <v>0.33582486836104314</v>
      </c>
      <c r="E50" s="74">
        <f>'OUTPUT elec only'!E50/'INPUT elec only'!E50</f>
        <v>0.3527111206341196</v>
      </c>
      <c r="F50" s="74">
        <f>'OUTPUT elec only'!F50/'INPUT elec only'!F50</f>
        <v>0.3384337127739241</v>
      </c>
      <c r="G50" s="74">
        <f>'OUTPUT elec only'!G50/'INPUT elec only'!G50</f>
        <v>0.3615610144026656</v>
      </c>
      <c r="H50" s="74">
        <f>'OUTPUT elec only'!H50/'INPUT elec only'!H50</f>
        <v>0.37248189020015116</v>
      </c>
      <c r="I50" s="74">
        <f>'OUTPUT elec only'!I50/'INPUT elec only'!I50</f>
        <v>0.3814479324982968</v>
      </c>
      <c r="J50" s="74">
        <f>'OUTPUT elec only'!J50/'INPUT elec only'!J50</f>
        <v>0.3990964405492358</v>
      </c>
      <c r="K50" s="74">
        <f>'OUTPUT elec only'!K50/'INPUT elec only'!K50</f>
        <v>0.40426181081293217</v>
      </c>
      <c r="L50" s="74">
        <f>'OUTPUT elec only'!L50/'INPUT elec only'!L50</f>
        <v>0.4146563441876957</v>
      </c>
      <c r="M50" s="74">
        <f>'OUTPUT elec only'!M50/'INPUT elec only'!M50</f>
        <v>0.409646976068549</v>
      </c>
      <c r="N50" s="74">
        <f>'OUTPUT elec only'!N50/'INPUT elec only'!N50</f>
        <v>0.4157141411241435</v>
      </c>
      <c r="O50" s="74">
        <f>'OUTPUT elec only'!O50/'INPUT elec only'!O50</f>
        <v>0.4386679487082389</v>
      </c>
      <c r="P50" s="74">
        <f>'OUTPUT elec only'!P50/'INPUT elec only'!P50</f>
        <v>0.4400924009062657</v>
      </c>
      <c r="Q50" s="74">
        <f>'OUTPUT elec only'!Q50/'INPUT elec only'!Q50</f>
        <v>0.44632533341996855</v>
      </c>
      <c r="R50" s="74">
        <f>'OUTPUT elec only'!R50/'INPUT elec only'!R50</f>
        <v>0.4525680060580449</v>
      </c>
      <c r="S50" s="74">
        <f>'OUTPUT elec only'!S50/'INPUT elec only'!S50</f>
        <v>0.4617261774737611</v>
      </c>
      <c r="T50" s="74">
        <f>'OUTPUT elec only'!T50/'INPUT elec only'!T50</f>
        <v>0.4703830679112239</v>
      </c>
      <c r="U50" s="74">
        <f>'OUTPUT elec only'!U50/'INPUT elec only'!U50</f>
        <v>0.4592656318622818</v>
      </c>
      <c r="V50" s="74">
        <f>'OUTPUT elec only'!V50/'INPUT elec only'!V50</f>
        <v>0.4501983253382576</v>
      </c>
      <c r="W50" s="74">
        <f>'OUTPUT elec only'!W50/'INPUT elec only'!W50</f>
        <v>0.4830936612553607</v>
      </c>
      <c r="X50" s="74">
        <f>'OUTPUT elec only'!X50/'INPUT elec only'!X50</f>
        <v>0.47435660953796055</v>
      </c>
      <c r="Y50" s="74">
        <f>'OUTPUT elec only'!Y50/'INPUT elec only'!Y50</f>
        <v>0.46818316704497104</v>
      </c>
      <c r="Z50" s="74">
        <f>'OUTPUT elec only'!Z50/'INPUT elec only'!Z50</f>
        <v>0.4673833974658113</v>
      </c>
      <c r="AA50" s="74">
        <f>'OUTPUT elec only'!AA50/'INPUT elec only'!AA50</f>
        <v>0.4718800463652339</v>
      </c>
      <c r="AB50" s="74">
        <f>'OUTPUT elec only'!AB50/'INPUT elec only'!AB50</f>
        <v>0.482729096911104</v>
      </c>
      <c r="AC50" s="74">
        <f>'OUTPUT elec only'!AC50/'INPUT elec only'!AC50</f>
        <v>0.4807066276508754</v>
      </c>
      <c r="AD50" s="74">
        <f>'OUTPUT elec only'!AD50/'INPUT elec only'!AD50</f>
        <v>0.4698716018381341</v>
      </c>
      <c r="AE50" s="74">
        <f>'OUTPUT elec only'!AE50/'INPUT elec only'!AE50</f>
        <v>0.4782090990861412</v>
      </c>
    </row>
    <row r="51" spans="1:31" ht="12">
      <c r="A51" s="71" t="s">
        <v>11</v>
      </c>
      <c r="B51" s="75" t="e">
        <f>'OUTPUT elec only'!B51/'INPUT elec only'!B51</f>
        <v>#DIV/0!</v>
      </c>
      <c r="C51" s="75" t="e">
        <f>'OUTPUT elec only'!C51/'INPUT elec only'!C51</f>
        <v>#DIV/0!</v>
      </c>
      <c r="D51" s="75" t="e">
        <f>'OUTPUT elec only'!D51/'INPUT elec only'!D51</f>
        <v>#DIV/0!</v>
      </c>
      <c r="E51" s="75" t="e">
        <f>'OUTPUT elec only'!E51/'INPUT elec only'!E51</f>
        <v>#DIV/0!</v>
      </c>
      <c r="F51" s="75" t="e">
        <f>'OUTPUT elec only'!F51/'INPUT elec only'!F51</f>
        <v>#DIV/0!</v>
      </c>
      <c r="G51" s="75" t="e">
        <f>'OUTPUT elec only'!G51/'INPUT elec only'!G51</f>
        <v>#DIV/0!</v>
      </c>
      <c r="H51" s="75" t="e">
        <f>'OUTPUT elec only'!H51/'INPUT elec only'!H51</f>
        <v>#DIV/0!</v>
      </c>
      <c r="I51" s="75" t="e">
        <f>'OUTPUT elec only'!I51/'INPUT elec only'!I51</f>
        <v>#DIV/0!</v>
      </c>
      <c r="J51" s="75" t="e">
        <f>'OUTPUT elec only'!J51/'INPUT elec only'!J51</f>
        <v>#DIV/0!</v>
      </c>
      <c r="K51" s="75" t="e">
        <f>'OUTPUT elec only'!K51/'INPUT elec only'!K51</f>
        <v>#DIV/0!</v>
      </c>
      <c r="L51" s="75">
        <f>'OUTPUT elec only'!L51/'INPUT elec only'!L51</f>
        <v>0.27341772151898736</v>
      </c>
      <c r="M51" s="75">
        <f>'OUTPUT elec only'!M51/'INPUT elec only'!M51</f>
        <v>0.2867647058823529</v>
      </c>
      <c r="N51" s="75">
        <f>'OUTPUT elec only'!N51/'INPUT elec only'!N51</f>
        <v>0.28993288590604027</v>
      </c>
      <c r="O51" s="75">
        <f>'OUTPUT elec only'!O51/'INPUT elec only'!O51</f>
        <v>0.6545454545454545</v>
      </c>
      <c r="P51" s="75">
        <f>'OUTPUT elec only'!P51/'INPUT elec only'!P51</f>
        <v>0.5142857142857143</v>
      </c>
      <c r="Q51" s="75">
        <f>'OUTPUT elec only'!Q51/'INPUT elec only'!Q51</f>
        <v>0.3724137931034483</v>
      </c>
      <c r="R51" s="75">
        <f>'OUTPUT elec only'!R51/'INPUT elec only'!R51</f>
        <v>0.32359550561797756</v>
      </c>
      <c r="S51" s="75">
        <f>'OUTPUT elec only'!S51/'INPUT elec only'!S51</f>
        <v>0.3170984455958549</v>
      </c>
      <c r="T51" s="75">
        <f>'OUTPUT elec only'!T51/'INPUT elec only'!T51</f>
        <v>0.30337078651685395</v>
      </c>
      <c r="U51" s="75">
        <f>'OUTPUT elec only'!U51/'INPUT elec only'!U51</f>
        <v>0.28085106382978725</v>
      </c>
      <c r="V51" s="75">
        <f>'OUTPUT elec only'!V51/'INPUT elec only'!V51</f>
        <v>0.2846511627906977</v>
      </c>
      <c r="W51" s="75">
        <f>'OUTPUT elec only'!W51/'INPUT elec only'!W51</f>
        <v>0.28965517241379307</v>
      </c>
      <c r="X51" s="75">
        <f>'OUTPUT elec only'!X51/'INPUT elec only'!X51</f>
        <v>0.29793103448275865</v>
      </c>
      <c r="Y51" s="75">
        <f>'OUTPUT elec only'!Y51/'INPUT elec only'!Y51</f>
        <v>0.2680851063829787</v>
      </c>
      <c r="Z51" s="75">
        <f>'OUTPUT elec only'!Z51/'INPUT elec only'!Z51</f>
        <v>0.31764705882352945</v>
      </c>
      <c r="AA51" s="75">
        <f>'OUTPUT elec only'!AA51/'INPUT elec only'!AA51</f>
        <v>0.2938775510204082</v>
      </c>
      <c r="AB51" s="75">
        <f>'OUTPUT elec only'!AB51/'INPUT elec only'!AB51</f>
        <v>0.2647058823529412</v>
      </c>
      <c r="AC51" s="75">
        <f>'OUTPUT elec only'!AC51/'INPUT elec only'!AC51</f>
        <v>0.27620353854194013</v>
      </c>
      <c r="AD51" s="75">
        <f>'OUTPUT elec only'!AD51/'INPUT elec only'!AD51</f>
        <v>0.2946468161938515</v>
      </c>
      <c r="AE51" s="75">
        <f>'OUTPUT elec only'!AE51/'INPUT elec only'!AE51</f>
        <v>0.2909629216436122</v>
      </c>
    </row>
    <row r="52" spans="1:31" ht="12">
      <c r="A52" s="71" t="s">
        <v>12</v>
      </c>
      <c r="B52" s="75">
        <f>'OUTPUT elec only'!B52/'INPUT elec only'!B52</f>
        <v>0.3329479768786127</v>
      </c>
      <c r="C52" s="75">
        <f>'OUTPUT elec only'!C52/'INPUT elec only'!C52</f>
        <v>0.34285714285714286</v>
      </c>
      <c r="D52" s="75">
        <f>'OUTPUT elec only'!D52/'INPUT elec only'!D52</f>
        <v>0.33962264150943394</v>
      </c>
      <c r="E52" s="75">
        <f>'OUTPUT elec only'!E52/'INPUT elec only'!E52</f>
        <v>0.30638297872340425</v>
      </c>
      <c r="F52" s="75">
        <f>'OUTPUT elec only'!F52/'INPUT elec only'!F52</f>
        <v>0.3146853146853147</v>
      </c>
      <c r="G52" s="75">
        <f>'OUTPUT elec only'!G52/'INPUT elec only'!G52</f>
        <v>0.31846153846153846</v>
      </c>
      <c r="H52" s="75">
        <f>'OUTPUT elec only'!H52/'INPUT elec only'!H52</f>
        <v>0.31973684210526315</v>
      </c>
      <c r="I52" s="75">
        <f>'OUTPUT elec only'!I52/'INPUT elec only'!I52</f>
        <v>0.3817641228939544</v>
      </c>
      <c r="J52" s="75">
        <f>'OUTPUT elec only'!J52/'INPUT elec only'!J52</f>
        <v>0.432749645054425</v>
      </c>
      <c r="K52" s="75">
        <f>'OUTPUT elec only'!K52/'INPUT elec only'!K52</f>
        <v>0.36412213740458016</v>
      </c>
      <c r="L52" s="75">
        <f>'OUTPUT elec only'!L52/'INPUT elec only'!L52</f>
        <v>0.3612286689419796</v>
      </c>
      <c r="M52" s="75">
        <f>'OUTPUT elec only'!M52/'INPUT elec only'!M52</f>
        <v>0.36074637180373187</v>
      </c>
      <c r="N52" s="75">
        <f>'OUTPUT elec only'!N52/'INPUT elec only'!N52</f>
        <v>0.36056782334384857</v>
      </c>
      <c r="O52" s="75">
        <f>'OUTPUT elec only'!O52/'INPUT elec only'!O52</f>
        <v>0.3558620689655172</v>
      </c>
      <c r="P52" s="75">
        <f>'OUTPUT elec only'!P52/'INPUT elec only'!P52</f>
        <v>0.3054242002781641</v>
      </c>
      <c r="Q52" s="75">
        <f>'OUTPUT elec only'!Q52/'INPUT elec only'!Q52</f>
        <v>0.3037417461482025</v>
      </c>
      <c r="R52" s="75">
        <f>'OUTPUT elec only'!R52/'INPUT elec only'!R52</f>
        <v>0.36053412462908013</v>
      </c>
      <c r="S52" s="75">
        <f>'OUTPUT elec only'!S52/'INPUT elec only'!S52</f>
        <v>0.3333333333333333</v>
      </c>
      <c r="T52" s="75">
        <f>'OUTPUT elec only'!T52/'INPUT elec only'!T52</f>
        <v>0.3477806788511749</v>
      </c>
      <c r="U52" s="75">
        <f>'OUTPUT elec only'!U52/'INPUT elec only'!U52</f>
        <v>0.34105263157894733</v>
      </c>
      <c r="V52" s="75">
        <f>'OUTPUT elec only'!V52/'INPUT elec only'!V52</f>
        <v>0.4315068493150685</v>
      </c>
      <c r="W52" s="75">
        <f>'OUTPUT elec only'!W52/'INPUT elec only'!W52</f>
        <v>0.4969162995594713</v>
      </c>
      <c r="X52" s="75">
        <f>'OUTPUT elec only'!X52/'INPUT elec only'!X52</f>
        <v>0.46652267818574517</v>
      </c>
      <c r="Y52" s="75">
        <f>'OUTPUT elec only'!Y52/'INPUT elec only'!Y52</f>
        <v>0.4133707578463894</v>
      </c>
      <c r="Z52" s="75">
        <f>'OUTPUT elec only'!Z52/'INPUT elec only'!Z52</f>
        <v>0.4063157894736842</v>
      </c>
      <c r="AA52" s="75">
        <f>'OUTPUT elec only'!AA52/'INPUT elec only'!AA52</f>
        <v>0.43353884093711464</v>
      </c>
      <c r="AB52" s="75">
        <f>'OUTPUT elec only'!AB52/'INPUT elec only'!AB52</f>
        <v>0.49966420416386836</v>
      </c>
      <c r="AC52" s="75">
        <f>'OUTPUT elec only'!AC52/'INPUT elec only'!AC52</f>
        <v>0.49776555391158356</v>
      </c>
      <c r="AD52" s="75">
        <f>'OUTPUT elec only'!AD52/'INPUT elec only'!AD52</f>
        <v>0.49843571700229716</v>
      </c>
      <c r="AE52" s="75">
        <f>'OUTPUT elec only'!AE52/'INPUT elec only'!AE52</f>
        <v>0.5101771288042273</v>
      </c>
    </row>
    <row r="53" spans="1:31" ht="12">
      <c r="A53" s="71" t="s">
        <v>26</v>
      </c>
      <c r="B53" s="75">
        <f>'OUTPUT elec only'!B53/'INPUT elec only'!B53</f>
        <v>0.3665049465354054</v>
      </c>
      <c r="C53" s="75">
        <f>'OUTPUT elec only'!C53/'INPUT elec only'!C53</f>
        <v>0.3624105073396858</v>
      </c>
      <c r="D53" s="75">
        <f>'OUTPUT elec only'!D53/'INPUT elec only'!D53</f>
        <v>0.35352033787977416</v>
      </c>
      <c r="E53" s="75">
        <f>'OUTPUT elec only'!E53/'INPUT elec only'!E53</f>
        <v>0.3602641124170801</v>
      </c>
      <c r="F53" s="75">
        <f>'OUTPUT elec only'!F53/'INPUT elec only'!F53</f>
        <v>0.3413885437267015</v>
      </c>
      <c r="G53" s="75">
        <f>'OUTPUT elec only'!G53/'INPUT elec only'!G53</f>
        <v>0.37725807887474405</v>
      </c>
      <c r="H53" s="75">
        <f>'OUTPUT elec only'!H53/'INPUT elec only'!H53</f>
        <v>0.40029607023697006</v>
      </c>
      <c r="I53" s="75">
        <f>'OUTPUT elec only'!I53/'INPUT elec only'!I53</f>
        <v>0.40971107283304625</v>
      </c>
      <c r="J53" s="75">
        <f>'OUTPUT elec only'!J53/'INPUT elec only'!J53</f>
        <v>0.43198168650182733</v>
      </c>
      <c r="K53" s="75">
        <f>'OUTPUT elec only'!K53/'INPUT elec only'!K53</f>
        <v>0.4237172264252777</v>
      </c>
      <c r="L53" s="75">
        <f>'OUTPUT elec only'!L53/'INPUT elec only'!L53</f>
        <v>0.4734499460216497</v>
      </c>
      <c r="M53" s="75">
        <f>'OUTPUT elec only'!M53/'INPUT elec only'!M53</f>
        <v>0.43374545454545455</v>
      </c>
      <c r="N53" s="75">
        <f>'OUTPUT elec only'!N53/'INPUT elec only'!N53</f>
        <v>0.42922909090909095</v>
      </c>
      <c r="O53" s="75">
        <f>'OUTPUT elec only'!O53/'INPUT elec only'!O53</f>
        <v>0.40674474742959327</v>
      </c>
      <c r="P53" s="75">
        <f>'OUTPUT elec only'!P53/'INPUT elec only'!P53</f>
        <v>0.40186782268801197</v>
      </c>
      <c r="Q53" s="75">
        <f>'OUTPUT elec only'!Q53/'INPUT elec only'!Q53</f>
        <v>0.39426987882769626</v>
      </c>
      <c r="R53" s="75">
        <f>'OUTPUT elec only'!R53/'INPUT elec only'!R53</f>
        <v>0.3797880077969685</v>
      </c>
      <c r="S53" s="75">
        <f>'OUTPUT elec only'!S53/'INPUT elec only'!S53</f>
        <v>0.40241981691473344</v>
      </c>
      <c r="T53" s="75">
        <f>'OUTPUT elec only'!T53/'INPUT elec only'!T53</f>
        <v>0.4289820435946953</v>
      </c>
      <c r="U53" s="75">
        <f>'OUTPUT elec only'!U53/'INPUT elec only'!U53</f>
        <v>0.42214413148078067</v>
      </c>
      <c r="V53" s="75">
        <f>'OUTPUT elec only'!V53/'INPUT elec only'!V53</f>
        <v>0.4543937897926526</v>
      </c>
      <c r="W53" s="75">
        <f>'OUTPUT elec only'!W53/'INPUT elec only'!W53</f>
        <v>0.48628311162148563</v>
      </c>
      <c r="X53" s="75">
        <f>'OUTPUT elec only'!X53/'INPUT elec only'!X53</f>
        <v>0.47998289136013683</v>
      </c>
      <c r="Y53" s="75">
        <f>'OUTPUT elec only'!Y53/'INPUT elec only'!Y53</f>
        <v>0.48044417682062907</v>
      </c>
      <c r="Z53" s="75">
        <f>'OUTPUT elec only'!Z53/'INPUT elec only'!Z53</f>
        <v>0.47747292211336806</v>
      </c>
      <c r="AA53" s="75">
        <f>'OUTPUT elec only'!AA53/'INPUT elec only'!AA53</f>
        <v>0.4761252636702904</v>
      </c>
      <c r="AB53" s="75">
        <f>'OUTPUT elec only'!AB53/'INPUT elec only'!AB53</f>
        <v>0.4928555275813722</v>
      </c>
      <c r="AC53" s="75">
        <f>'OUTPUT elec only'!AC53/'INPUT elec only'!AC53</f>
        <v>0.49027778753785933</v>
      </c>
      <c r="AD53" s="75">
        <f>'OUTPUT elec only'!AD53/'INPUT elec only'!AD53</f>
        <v>0.43210988908004044</v>
      </c>
      <c r="AE53" s="75">
        <f>'OUTPUT elec only'!AE53/'INPUT elec only'!AE53</f>
        <v>0.4541225588159639</v>
      </c>
    </row>
    <row r="54" spans="1:31" ht="12">
      <c r="A54" s="71" t="s">
        <v>13</v>
      </c>
      <c r="B54" s="75" t="e">
        <f>'OUTPUT elec only'!B54/'INPUT elec only'!B54</f>
        <v>#DIV/0!</v>
      </c>
      <c r="C54" s="75" t="e">
        <f>'OUTPUT elec only'!C54/'INPUT elec only'!C54</f>
        <v>#DIV/0!</v>
      </c>
      <c r="D54" s="75" t="e">
        <f>'OUTPUT elec only'!D54/'INPUT elec only'!D54</f>
        <v>#DIV/0!</v>
      </c>
      <c r="E54" s="75" t="e">
        <f>'OUTPUT elec only'!E54/'INPUT elec only'!E54</f>
        <v>#DIV/0!</v>
      </c>
      <c r="F54" s="75" t="e">
        <f>'OUTPUT elec only'!F54/'INPUT elec only'!F54</f>
        <v>#DIV/0!</v>
      </c>
      <c r="G54" s="75" t="e">
        <f>'OUTPUT elec only'!G54/'INPUT elec only'!G54</f>
        <v>#DIV/0!</v>
      </c>
      <c r="H54" s="75" t="e">
        <f>'OUTPUT elec only'!H54/'INPUT elec only'!H54</f>
        <v>#DIV/0!</v>
      </c>
      <c r="I54" s="75">
        <f>'OUTPUT elec only'!I54/'INPUT elec only'!I54</f>
        <v>0.38625882352941177</v>
      </c>
      <c r="J54" s="75">
        <f>'OUTPUT elec only'!J54/'INPUT elec only'!J54</f>
        <v>0.3794852384557154</v>
      </c>
      <c r="K54" s="75">
        <f>'OUTPUT elec only'!K54/'INPUT elec only'!K54</f>
        <v>0.35043445409898</v>
      </c>
      <c r="L54" s="75">
        <f>'OUTPUT elec only'!L54/'INPUT elec only'!L54</f>
        <v>0.3584024218239361</v>
      </c>
      <c r="M54" s="75">
        <f>'OUTPUT elec only'!M54/'INPUT elec only'!M54</f>
        <v>0.3763170680918998</v>
      </c>
      <c r="N54" s="75">
        <f>'OUTPUT elec only'!N54/'INPUT elec only'!N54</f>
        <v>0.408049039640376</v>
      </c>
      <c r="O54" s="75">
        <f>'OUTPUT elec only'!O54/'INPUT elec only'!O54</f>
        <v>0.41523193413217674</v>
      </c>
      <c r="P54" s="75">
        <f>'OUTPUT elec only'!P54/'INPUT elec only'!P54</f>
        <v>0.4318614296169797</v>
      </c>
      <c r="Q54" s="75">
        <f>'OUTPUT elec only'!Q54/'INPUT elec only'!Q54</f>
        <v>0.39050814305700815</v>
      </c>
      <c r="R54" s="75">
        <f>'OUTPUT elec only'!R54/'INPUT elec only'!R54</f>
        <v>0.43217077916844177</v>
      </c>
      <c r="S54" s="75">
        <f>'OUTPUT elec only'!S54/'INPUT elec only'!S54</f>
        <v>0.43347780126849894</v>
      </c>
      <c r="T54" s="75">
        <f>'OUTPUT elec only'!T54/'INPUT elec only'!T54</f>
        <v>0.42516464594465053</v>
      </c>
      <c r="U54" s="75">
        <f>'OUTPUT elec only'!U54/'INPUT elec only'!U54</f>
        <v>0.4617737321196359</v>
      </c>
      <c r="V54" s="75">
        <f>'OUTPUT elec only'!V54/'INPUT elec only'!V54</f>
        <v>0.33815895315243866</v>
      </c>
      <c r="W54" s="75">
        <f>'OUTPUT elec only'!W54/'INPUT elec only'!W54</f>
        <v>0.43146915395928476</v>
      </c>
      <c r="X54" s="75">
        <f>'OUTPUT elec only'!X54/'INPUT elec only'!X54</f>
        <v>0.45220767833656916</v>
      </c>
      <c r="Y54" s="75">
        <f>'OUTPUT elec only'!Y54/'INPUT elec only'!Y54</f>
        <v>0.4318578462438454</v>
      </c>
      <c r="Z54" s="75">
        <f>'OUTPUT elec only'!Z54/'INPUT elec only'!Z54</f>
        <v>0.41990903287583786</v>
      </c>
      <c r="AA54" s="75">
        <f>'OUTPUT elec only'!AA54/'INPUT elec only'!AA54</f>
        <v>0.5349711318634479</v>
      </c>
      <c r="AB54" s="75">
        <f>'OUTPUT elec only'!AB54/'INPUT elec only'!AB54</f>
        <v>0.5199658240773543</v>
      </c>
      <c r="AC54" s="75">
        <f>'OUTPUT elec only'!AC54/'INPUT elec only'!AC54</f>
        <v>0.4586053423233372</v>
      </c>
      <c r="AD54" s="75">
        <f>'OUTPUT elec only'!AD54/'INPUT elec only'!AD54</f>
        <v>0.4029038535126521</v>
      </c>
      <c r="AE54" s="75">
        <f>'OUTPUT elec only'!AE54/'INPUT elec only'!AE54</f>
        <v>0.37510323453284794</v>
      </c>
    </row>
    <row r="55" spans="1:31" ht="12">
      <c r="A55" s="71" t="s">
        <v>14</v>
      </c>
      <c r="B55" s="75">
        <f>'OUTPUT elec only'!B55/'INPUT elec only'!B55</f>
        <v>0.2930910829548171</v>
      </c>
      <c r="C55" s="75">
        <f>'OUTPUT elec only'!C55/'INPUT elec only'!C55</f>
        <v>0.29671918939427755</v>
      </c>
      <c r="D55" s="75">
        <f>'OUTPUT elec only'!D55/'INPUT elec only'!D55</f>
        <v>0.3056034233504886</v>
      </c>
      <c r="E55" s="75">
        <f>'OUTPUT elec only'!E55/'INPUT elec only'!E55</f>
        <v>0.3238434371442748</v>
      </c>
      <c r="F55" s="75">
        <f>'OUTPUT elec only'!F55/'INPUT elec only'!F55</f>
        <v>0.32373029369857975</v>
      </c>
      <c r="G55" s="75">
        <f>'OUTPUT elec only'!G55/'INPUT elec only'!G55</f>
        <v>0.3248923853347187</v>
      </c>
      <c r="H55" s="75">
        <f>'OUTPUT elec only'!H55/'INPUT elec only'!H55</f>
        <v>0.33348644924207627</v>
      </c>
      <c r="I55" s="75">
        <f>'OUTPUT elec only'!I55/'INPUT elec only'!I55</f>
        <v>0.36184531437311396</v>
      </c>
      <c r="J55" s="75">
        <f>'OUTPUT elec only'!J55/'INPUT elec only'!J55</f>
        <v>0.3503610108303249</v>
      </c>
      <c r="K55" s="75">
        <f>'OUTPUT elec only'!K55/'INPUT elec only'!K55</f>
        <v>0.35142574295863505</v>
      </c>
      <c r="L55" s="75">
        <f>'OUTPUT elec only'!L55/'INPUT elec only'!L55</f>
        <v>0.3465204779519387</v>
      </c>
      <c r="M55" s="75">
        <f>'OUTPUT elec only'!M55/'INPUT elec only'!M55</f>
        <v>0.34294826959124863</v>
      </c>
      <c r="N55" s="75">
        <f>'OUTPUT elec only'!N55/'INPUT elec only'!N55</f>
        <v>0.35094339622641507</v>
      </c>
      <c r="O55" s="75">
        <f>'OUTPUT elec only'!O55/'INPUT elec only'!O55</f>
        <v>0.3408272746523611</v>
      </c>
      <c r="P55" s="75">
        <f>'OUTPUT elec only'!P55/'INPUT elec only'!P55</f>
        <v>0.33922571219868514</v>
      </c>
      <c r="Q55" s="75">
        <f>'OUTPUT elec only'!Q55/'INPUT elec only'!Q55</f>
        <v>0.32850037304153196</v>
      </c>
      <c r="R55" s="75">
        <f>'OUTPUT elec only'!R55/'INPUT elec only'!R55</f>
        <v>0.3823829193712784</v>
      </c>
      <c r="S55" s="75">
        <f>'OUTPUT elec only'!S55/'INPUT elec only'!S55</f>
        <v>0.3749978584278004</v>
      </c>
      <c r="T55" s="75">
        <f>'OUTPUT elec only'!T55/'INPUT elec only'!T55</f>
        <v>0.365735244708254</v>
      </c>
      <c r="U55" s="75">
        <f>'OUTPUT elec only'!U55/'INPUT elec only'!U55</f>
        <v>0.3578581152624414</v>
      </c>
      <c r="V55" s="75">
        <f>'OUTPUT elec only'!V55/'INPUT elec only'!V55</f>
        <v>0.3665822567492167</v>
      </c>
      <c r="W55" s="75">
        <f>'OUTPUT elec only'!W55/'INPUT elec only'!W55</f>
        <v>0.3963854739108266</v>
      </c>
      <c r="X55" s="75">
        <f>'OUTPUT elec only'!X55/'INPUT elec only'!X55</f>
        <v>0.3942612635288195</v>
      </c>
      <c r="Y55" s="75">
        <f>'OUTPUT elec only'!Y55/'INPUT elec only'!Y55</f>
        <v>0.4660217412984941</v>
      </c>
      <c r="Z55" s="75">
        <f>'OUTPUT elec only'!Z55/'INPUT elec only'!Z55</f>
        <v>0.4616940581542352</v>
      </c>
      <c r="AA55" s="75">
        <f>'OUTPUT elec only'!AA55/'INPUT elec only'!AA55</f>
        <v>0.4854330708661417</v>
      </c>
      <c r="AB55" s="75">
        <f>'OUTPUT elec only'!AB55/'INPUT elec only'!AB55</f>
        <v>0.4981990521327014</v>
      </c>
      <c r="AC55" s="75">
        <f>'OUTPUT elec only'!AC55/'INPUT elec only'!AC55</f>
        <v>0.49329521086490347</v>
      </c>
      <c r="AD55" s="75">
        <f>'OUTPUT elec only'!AD55/'INPUT elec only'!AD55</f>
        <v>0.5007608336089977</v>
      </c>
      <c r="AE55" s="75">
        <f>'OUTPUT elec only'!AE55/'INPUT elec only'!AE55</f>
        <v>0.4812766986378657</v>
      </c>
    </row>
    <row r="56" spans="1:31" ht="12">
      <c r="A56" s="71" t="s">
        <v>15</v>
      </c>
      <c r="B56" s="75" t="e">
        <f>'OUTPUT elec only'!B56/'INPUT elec only'!B56</f>
        <v>#DIV/0!</v>
      </c>
      <c r="C56" s="75" t="e">
        <f>'OUTPUT elec only'!C56/'INPUT elec only'!C56</f>
        <v>#DIV/0!</v>
      </c>
      <c r="D56" s="75" t="e">
        <f>'OUTPUT elec only'!D56/'INPUT elec only'!D56</f>
        <v>#DIV/0!</v>
      </c>
      <c r="E56" s="75" t="e">
        <f>'OUTPUT elec only'!E56/'INPUT elec only'!E56</f>
        <v>#DIV/0!</v>
      </c>
      <c r="F56" s="75" t="e">
        <f>'OUTPUT elec only'!F56/'INPUT elec only'!F56</f>
        <v>#DIV/0!</v>
      </c>
      <c r="G56" s="75" t="e">
        <f>'OUTPUT elec only'!G56/'INPUT elec only'!G56</f>
        <v>#DIV/0!</v>
      </c>
      <c r="H56" s="75" t="e">
        <f>'OUTPUT elec only'!H56/'INPUT elec only'!H56</f>
        <v>#DIV/0!</v>
      </c>
      <c r="I56" s="75" t="e">
        <f>'OUTPUT elec only'!I56/'INPUT elec only'!I56</f>
        <v>#DIV/0!</v>
      </c>
      <c r="J56" s="75" t="e">
        <f>'OUTPUT elec only'!J56/'INPUT elec only'!J56</f>
        <v>#DIV/0!</v>
      </c>
      <c r="K56" s="75" t="e">
        <f>'OUTPUT elec only'!K56/'INPUT elec only'!K56</f>
        <v>#DIV/0!</v>
      </c>
      <c r="L56" s="75" t="e">
        <f>'OUTPUT elec only'!L56/'INPUT elec only'!L56</f>
        <v>#DIV/0!</v>
      </c>
      <c r="M56" s="75" t="e">
        <f>'OUTPUT elec only'!M56/'INPUT elec only'!M56</f>
        <v>#DIV/0!</v>
      </c>
      <c r="N56" s="75" t="e">
        <f>'OUTPUT elec only'!N56/'INPUT elec only'!N56</f>
        <v>#DIV/0!</v>
      </c>
      <c r="O56" s="75" t="e">
        <f>'OUTPUT elec only'!O56/'INPUT elec only'!O56</f>
        <v>#DIV/0!</v>
      </c>
      <c r="P56" s="75">
        <f>'OUTPUT elec only'!P56/'INPUT elec only'!P56</f>
        <v>0.2938775510204082</v>
      </c>
      <c r="Q56" s="75">
        <f>'OUTPUT elec only'!Q56/'INPUT elec only'!Q56</f>
        <v>0.32727272727272727</v>
      </c>
      <c r="R56" s="75" t="e">
        <f>'OUTPUT elec only'!R56/'INPUT elec only'!R56</f>
        <v>#DIV/0!</v>
      </c>
      <c r="S56" s="75" t="e">
        <f>'OUTPUT elec only'!S56/'INPUT elec only'!S56</f>
        <v>#DIV/0!</v>
      </c>
      <c r="T56" s="75" t="e">
        <f>'OUTPUT elec only'!T56/'INPUT elec only'!T56</f>
        <v>#DIV/0!</v>
      </c>
      <c r="U56" s="75" t="e">
        <f>'OUTPUT elec only'!U56/'INPUT elec only'!U56</f>
        <v>#DIV/0!</v>
      </c>
      <c r="V56" s="75" t="e">
        <f>'OUTPUT elec only'!V56/'INPUT elec only'!V56</f>
        <v>#DIV/0!</v>
      </c>
      <c r="W56" s="75" t="e">
        <f>'OUTPUT elec only'!W56/'INPUT elec only'!W56</f>
        <v>#DIV/0!</v>
      </c>
      <c r="X56" s="75" t="e">
        <f>'OUTPUT elec only'!X56/'INPUT elec only'!X56</f>
        <v>#DIV/0!</v>
      </c>
      <c r="Y56" s="75" t="e">
        <f>'OUTPUT elec only'!Y56/'INPUT elec only'!Y56</f>
        <v>#DIV/0!</v>
      </c>
      <c r="Z56" s="75" t="e">
        <f>'OUTPUT elec only'!Z56/'INPUT elec only'!Z56</f>
        <v>#DIV/0!</v>
      </c>
      <c r="AA56" s="75" t="e">
        <f>'OUTPUT elec only'!AA56/'INPUT elec only'!AA56</f>
        <v>#DIV/0!</v>
      </c>
      <c r="AB56" s="75" t="e">
        <f>'OUTPUT elec only'!AB56/'INPUT elec only'!AB56</f>
        <v>#DIV/0!</v>
      </c>
      <c r="AC56" s="75" t="e">
        <f>'OUTPUT elec only'!AC56/'INPUT elec only'!AC56</f>
        <v>#DIV/0!</v>
      </c>
      <c r="AD56" s="75" t="e">
        <f>'OUTPUT elec only'!AD56/'INPUT elec only'!AD56</f>
        <v>#DIV/0!</v>
      </c>
      <c r="AE56" s="75" t="e">
        <f>'OUTPUT elec only'!AE56/'INPUT elec only'!AE56</f>
        <v>#DIV/0!</v>
      </c>
    </row>
    <row r="57" spans="1:31" ht="12">
      <c r="A57" s="71" t="s">
        <v>16</v>
      </c>
      <c r="B57" s="75" t="e">
        <f>'OUTPUT elec only'!B57/'INPUT elec only'!B57</f>
        <v>#DIV/0!</v>
      </c>
      <c r="C57" s="75" t="e">
        <f>'OUTPUT elec only'!C57/'INPUT elec only'!C57</f>
        <v>#DIV/0!</v>
      </c>
      <c r="D57" s="75">
        <f>'OUTPUT elec only'!D57/'INPUT elec only'!D57</f>
        <v>0.19840977959648806</v>
      </c>
      <c r="E57" s="75">
        <f>'OUTPUT elec only'!E57/'INPUT elec only'!E57</f>
        <v>0.30166750884284993</v>
      </c>
      <c r="F57" s="75">
        <f>'OUTPUT elec only'!F57/'INPUT elec only'!F57</f>
        <v>0.19559785841760857</v>
      </c>
      <c r="G57" s="75">
        <f>'OUTPUT elec only'!G57/'INPUT elec only'!G57</f>
        <v>0.29877585479105107</v>
      </c>
      <c r="H57" s="75">
        <f>'OUTPUT elec only'!H57/'INPUT elec only'!H57</f>
        <v>0.29701631083410684</v>
      </c>
      <c r="I57" s="75">
        <f>'OUTPUT elec only'!I57/'INPUT elec only'!I57</f>
        <v>0.30189627419418164</v>
      </c>
      <c r="J57" s="75">
        <f>'OUTPUT elec only'!J57/'INPUT elec only'!J57</f>
        <v>0.30008578781812983</v>
      </c>
      <c r="K57" s="75">
        <f>'OUTPUT elec only'!K57/'INPUT elec only'!K57</f>
        <v>0.3264480771047907</v>
      </c>
      <c r="L57" s="75">
        <f>'OUTPUT elec only'!L57/'INPUT elec only'!L57</f>
        <v>0.3381851862247046</v>
      </c>
      <c r="M57" s="75">
        <f>'OUTPUT elec only'!M57/'INPUT elec only'!M57</f>
        <v>0.3441613369094285</v>
      </c>
      <c r="N57" s="75">
        <f>'OUTPUT elec only'!N57/'INPUT elec only'!N57</f>
        <v>0.35665523027221957</v>
      </c>
      <c r="O57" s="75">
        <f>'OUTPUT elec only'!O57/'INPUT elec only'!O57</f>
        <v>0.3578881627372694</v>
      </c>
      <c r="P57" s="75">
        <f>'OUTPUT elec only'!P57/'INPUT elec only'!P57</f>
        <v>0.33231483870967743</v>
      </c>
      <c r="Q57" s="75">
        <f>'OUTPUT elec only'!Q57/'INPUT elec only'!Q57</f>
        <v>0.3260612350804359</v>
      </c>
      <c r="R57" s="75">
        <f>'OUTPUT elec only'!R57/'INPUT elec only'!R57</f>
        <v>0.33720722470382597</v>
      </c>
      <c r="S57" s="75">
        <f>'OUTPUT elec only'!S57/'INPUT elec only'!S57</f>
        <v>0.3366001397841112</v>
      </c>
      <c r="T57" s="75">
        <f>'OUTPUT elec only'!T57/'INPUT elec only'!T57</f>
        <v>0.33569229900313463</v>
      </c>
      <c r="U57" s="75">
        <f>'OUTPUT elec only'!U57/'INPUT elec only'!U57</f>
        <v>0.33587665546550705</v>
      </c>
      <c r="V57" s="75">
        <f>'OUTPUT elec only'!V57/'INPUT elec only'!V57</f>
        <v>0.32737804093190886</v>
      </c>
      <c r="W57" s="75">
        <f>'OUTPUT elec only'!W57/'INPUT elec only'!W57</f>
        <v>0.3296578486583692</v>
      </c>
      <c r="X57" s="75">
        <f>'OUTPUT elec only'!X57/'INPUT elec only'!X57</f>
        <v>0.32486377975336966</v>
      </c>
      <c r="Y57" s="75">
        <f>'OUTPUT elec only'!Y57/'INPUT elec only'!Y57</f>
        <v>0.3302304563940352</v>
      </c>
      <c r="Z57" s="75">
        <f>'OUTPUT elec only'!Z57/'INPUT elec only'!Z57</f>
        <v>0.34578668238067173</v>
      </c>
      <c r="AA57" s="75">
        <f>'OUTPUT elec only'!AA57/'INPUT elec only'!AA57</f>
        <v>0.3627906976744186</v>
      </c>
      <c r="AB57" s="75">
        <f>'OUTPUT elec only'!AB57/'INPUT elec only'!AB57</f>
        <v>0.4038022813688213</v>
      </c>
      <c r="AC57" s="75">
        <f>'OUTPUT elec only'!AC57/'INPUT elec only'!AC57</f>
        <v>0.30526426593964145</v>
      </c>
      <c r="AD57" s="75">
        <f>'OUTPUT elec only'!AD57/'INPUT elec only'!AD57</f>
        <v>0.2938808410326604</v>
      </c>
      <c r="AE57" s="75">
        <f>'OUTPUT elec only'!AE57/'INPUT elec only'!AE57</f>
        <v>0.28292718167369557</v>
      </c>
    </row>
    <row r="58" spans="1:31" ht="12">
      <c r="A58" s="71" t="s">
        <v>17</v>
      </c>
      <c r="B58" s="75" t="e">
        <f>'OUTPUT elec only'!B58/'INPUT elec only'!B58</f>
        <v>#DIV/0!</v>
      </c>
      <c r="C58" s="75" t="e">
        <f>'OUTPUT elec only'!C58/'INPUT elec only'!C58</f>
        <v>#DIV/0!</v>
      </c>
      <c r="D58" s="75" t="e">
        <f>'OUTPUT elec only'!D58/'INPUT elec only'!D58</f>
        <v>#DIV/0!</v>
      </c>
      <c r="E58" s="75" t="e">
        <f>'OUTPUT elec only'!E58/'INPUT elec only'!E58</f>
        <v>#DIV/0!</v>
      </c>
      <c r="F58" s="75">
        <f>'OUTPUT elec only'!F58/'INPUT elec only'!F58</f>
        <v>0.5142857142857143</v>
      </c>
      <c r="G58" s="75">
        <f>'OUTPUT elec only'!G58/'INPUT elec only'!G58</f>
        <v>0.2482758620689655</v>
      </c>
      <c r="H58" s="75">
        <f>'OUTPUT elec only'!H58/'INPUT elec only'!H58</f>
        <v>0.24269662921348317</v>
      </c>
      <c r="I58" s="75">
        <f>'OUTPUT elec only'!I58/'INPUT elec only'!I58</f>
        <v>0.2311926605504587</v>
      </c>
      <c r="J58" s="75">
        <f>'OUTPUT elec only'!J58/'INPUT elec only'!J58</f>
        <v>0.22122905027932963</v>
      </c>
      <c r="K58" s="75">
        <f>'OUTPUT elec only'!K58/'INPUT elec only'!K58</f>
        <v>0.253125</v>
      </c>
      <c r="L58" s="75">
        <f>'OUTPUT elec only'!L58/'INPUT elec only'!L58</f>
        <v>0.2037735849056604</v>
      </c>
      <c r="M58" s="75">
        <f>'OUTPUT elec only'!M58/'INPUT elec only'!M58</f>
        <v>0.2817391304347826</v>
      </c>
      <c r="N58" s="75">
        <f>'OUTPUT elec only'!N58/'INPUT elec only'!N58</f>
        <v>0.2753541076487252</v>
      </c>
      <c r="O58" s="75">
        <f>'OUTPUT elec only'!O58/'INPUT elec only'!O58</f>
        <v>0.28526148969889065</v>
      </c>
      <c r="P58" s="75">
        <f>'OUTPUT elec only'!P58/'INPUT elec only'!P58</f>
        <v>0.27692307692307694</v>
      </c>
      <c r="Q58" s="75">
        <f>'OUTPUT elec only'!Q58/'INPUT elec only'!Q58</f>
        <v>0.2992665036674817</v>
      </c>
      <c r="R58" s="75">
        <f>'OUTPUT elec only'!R58/'INPUT elec only'!R58</f>
        <v>0.27368421052631575</v>
      </c>
      <c r="S58" s="75">
        <f>'OUTPUT elec only'!S58/'INPUT elec only'!S58</f>
        <v>0.28036117381489845</v>
      </c>
      <c r="T58" s="75">
        <f>'OUTPUT elec only'!T58/'INPUT elec only'!T58</f>
        <v>0.252</v>
      </c>
      <c r="U58" s="75">
        <f>'OUTPUT elec only'!U58/'INPUT elec only'!U58</f>
        <v>0.2360655737704918</v>
      </c>
      <c r="V58" s="75">
        <f>'OUTPUT elec only'!V58/'INPUT elec only'!V58</f>
        <v>0.2181818181818182</v>
      </c>
      <c r="W58" s="75">
        <f>'OUTPUT elec only'!W58/'INPUT elec only'!W58</f>
        <v>0.22978723404255322</v>
      </c>
      <c r="X58" s="75">
        <f>'OUTPUT elec only'!X58/'INPUT elec only'!X58</f>
        <v>0.22300884955752212</v>
      </c>
      <c r="Y58" s="75">
        <f>'OUTPUT elec only'!Y58/'INPUT elec only'!Y58</f>
        <v>0.22857142857142856</v>
      </c>
      <c r="Z58" s="75">
        <f>'OUTPUT elec only'!Z58/'INPUT elec only'!Z58</f>
        <v>0.21686746987951808</v>
      </c>
      <c r="AA58" s="75">
        <f>'OUTPUT elec only'!AA58/'INPUT elec only'!AA58</f>
        <v>0.2290909090909091</v>
      </c>
      <c r="AB58" s="75">
        <f>'OUTPUT elec only'!AB58/'INPUT elec only'!AB58</f>
        <v>0.21176470588235294</v>
      </c>
      <c r="AC58" s="75">
        <f>'OUTPUT elec only'!AC58/'INPUT elec only'!AC58</f>
        <v>0.22623094244366995</v>
      </c>
      <c r="AD58" s="75">
        <f>'OUTPUT elec only'!AD58/'INPUT elec only'!AD58</f>
        <v>0.24062740159813334</v>
      </c>
      <c r="AE58" s="75">
        <f>'OUTPUT elec only'!AE58/'INPUT elec only'!AE58</f>
        <v>0.321298685539507</v>
      </c>
    </row>
    <row r="59" spans="1:31" ht="12">
      <c r="A59" s="71" t="s">
        <v>18</v>
      </c>
      <c r="B59" s="75">
        <f>'OUTPUT elec only'!B59/'INPUT elec only'!B59</f>
        <v>0.20998688237866198</v>
      </c>
      <c r="C59" s="75">
        <f>'OUTPUT elec only'!C59/'INPUT elec only'!C59</f>
        <v>0.20988956322753954</v>
      </c>
      <c r="D59" s="75">
        <f>'OUTPUT elec only'!D59/'INPUT elec only'!D59</f>
        <v>0.20705339485827293</v>
      </c>
      <c r="E59" s="75">
        <f>'OUTPUT elec only'!E59/'INPUT elec only'!E59</f>
        <v>0.20490939044481055</v>
      </c>
      <c r="F59" s="75">
        <f>'OUTPUT elec only'!F59/'INPUT elec only'!F59</f>
        <v>0.20498823529411764</v>
      </c>
      <c r="G59" s="75">
        <f>'OUTPUT elec only'!G59/'INPUT elec only'!G59</f>
        <v>0.20500411731171217</v>
      </c>
      <c r="H59" s="75">
        <f>'OUTPUT elec only'!H59/'INPUT elec only'!H59</f>
        <v>0.20389903550174432</v>
      </c>
      <c r="I59" s="75">
        <f>'OUTPUT elec only'!I59/'INPUT elec only'!I59</f>
        <v>0.206443146775146</v>
      </c>
      <c r="J59" s="75">
        <f>'OUTPUT elec only'!J59/'INPUT elec only'!J59</f>
        <v>0.20172413793103447</v>
      </c>
      <c r="K59" s="75">
        <f>'OUTPUT elec only'!K59/'INPUT elec only'!K59</f>
        <v>0.1981651376146789</v>
      </c>
      <c r="L59" s="75">
        <f>'OUTPUT elec only'!L59/'INPUT elec only'!L59</f>
        <v>0.2075254166229955</v>
      </c>
      <c r="M59" s="75">
        <f>'OUTPUT elec only'!M59/'INPUT elec only'!M59</f>
        <v>0.30497237569060776</v>
      </c>
      <c r="N59" s="75" t="e">
        <f>'OUTPUT elec only'!N59/'INPUT elec only'!N59</f>
        <v>#DIV/0!</v>
      </c>
      <c r="O59" s="75" t="e">
        <f>'OUTPUT elec only'!O59/'INPUT elec only'!O59</f>
        <v>#DIV/0!</v>
      </c>
      <c r="P59" s="75" t="e">
        <f>'OUTPUT elec only'!P59/'INPUT elec only'!P59</f>
        <v>#DIV/0!</v>
      </c>
      <c r="Q59" s="75" t="e">
        <f>'OUTPUT elec only'!Q59/'INPUT elec only'!Q59</f>
        <v>#DIV/0!</v>
      </c>
      <c r="R59" s="75" t="e">
        <f>'OUTPUT elec only'!R59/'INPUT elec only'!R59</f>
        <v>#DIV/0!</v>
      </c>
      <c r="S59" s="75" t="e">
        <f>'OUTPUT elec only'!S59/'INPUT elec only'!S59</f>
        <v>#DIV/0!</v>
      </c>
      <c r="T59" s="75" t="e">
        <f>'OUTPUT elec only'!T59/'INPUT elec only'!T59</f>
        <v>#DIV/0!</v>
      </c>
      <c r="U59" s="75">
        <f>'OUTPUT elec only'!U59/'INPUT elec only'!U59</f>
        <v>0.39194783101786224</v>
      </c>
      <c r="V59" s="75">
        <f>'OUTPUT elec only'!V59/'INPUT elec only'!V59</f>
        <v>0.31388186281803304</v>
      </c>
      <c r="W59" s="75">
        <f>'OUTPUT elec only'!W59/'INPUT elec only'!W59</f>
        <v>0.45547794851327084</v>
      </c>
      <c r="X59" s="75">
        <f>'OUTPUT elec only'!X59/'INPUT elec only'!X59</f>
        <v>0.43236667138209084</v>
      </c>
      <c r="Y59" s="75">
        <f>'OUTPUT elec only'!Y59/'INPUT elec only'!Y59</f>
        <v>0.3879310344827586</v>
      </c>
      <c r="Z59" s="75">
        <f>'OUTPUT elec only'!Z59/'INPUT elec only'!Z59</f>
        <v>0.35580800908832716</v>
      </c>
      <c r="AA59" s="75">
        <f>'OUTPUT elec only'!AA59/'INPUT elec only'!AA59</f>
        <v>0.35802825021620066</v>
      </c>
      <c r="AB59" s="75">
        <f>'OUTPUT elec only'!AB59/'INPUT elec only'!AB59</f>
        <v>0.35772357723577236</v>
      </c>
      <c r="AC59" s="75">
        <f>'OUTPUT elec only'!AC59/'INPUT elec only'!AC59</f>
        <v>0.3346518987341772</v>
      </c>
      <c r="AD59" s="75">
        <f>'OUTPUT elec only'!AD59/'INPUT elec only'!AD59</f>
        <v>0.40887616320687187</v>
      </c>
      <c r="AE59" s="75">
        <f>'OUTPUT elec only'!AE59/'INPUT elec only'!AE59</f>
        <v>0.47745122252408007</v>
      </c>
    </row>
    <row r="60" ht="12"/>
    <row r="61" ht="31.5" customHeight="1" thickBot="1"/>
    <row r="62" spans="1:4" ht="39.6" customHeight="1">
      <c r="A62" s="76" t="s">
        <v>202</v>
      </c>
      <c r="B62" s="191" t="s">
        <v>178</v>
      </c>
      <c r="C62" s="192"/>
      <c r="D62" s="193"/>
    </row>
    <row r="63" spans="1:4" ht="36">
      <c r="A63" s="77"/>
      <c r="B63" s="79" t="s">
        <v>19</v>
      </c>
      <c r="C63" s="78" t="s">
        <v>165</v>
      </c>
      <c r="D63" s="80" t="s">
        <v>20</v>
      </c>
    </row>
    <row r="64" spans="1:4" ht="12">
      <c r="A64" s="81" t="s">
        <v>42</v>
      </c>
      <c r="B64" s="83">
        <v>0.33934042856003627</v>
      </c>
      <c r="C64" s="82">
        <v>0.39054091227978793</v>
      </c>
      <c r="D64" s="84">
        <v>0.35734915778217735</v>
      </c>
    </row>
    <row r="65" spans="1:4" ht="12">
      <c r="A65" s="81" t="s">
        <v>43</v>
      </c>
      <c r="B65" s="83">
        <v>0.3321793963429262</v>
      </c>
      <c r="C65" s="82">
        <v>0.39365373086026884</v>
      </c>
      <c r="D65" s="84">
        <v>0.3523008469943057</v>
      </c>
    </row>
    <row r="66" spans="1:4" ht="12">
      <c r="A66" s="81" t="s">
        <v>44</v>
      </c>
      <c r="B66" s="83">
        <v>0.3391773487564362</v>
      </c>
      <c r="C66" s="82">
        <v>0.38796937640228224</v>
      </c>
      <c r="D66" s="84">
        <v>0.33582486836104314</v>
      </c>
    </row>
    <row r="67" spans="1:4" ht="12">
      <c r="A67" s="81" t="s">
        <v>45</v>
      </c>
      <c r="B67" s="83">
        <v>0.33671157463090173</v>
      </c>
      <c r="C67" s="82">
        <v>0.39276026198713615</v>
      </c>
      <c r="D67" s="84">
        <v>0.3527111206341196</v>
      </c>
    </row>
    <row r="68" spans="1:4" ht="12">
      <c r="A68" s="81" t="s">
        <v>46</v>
      </c>
      <c r="B68" s="83">
        <v>0.3388764274806929</v>
      </c>
      <c r="C68" s="82">
        <v>0.3893366738739721</v>
      </c>
      <c r="D68" s="84">
        <v>0.3384337127739241</v>
      </c>
    </row>
    <row r="69" spans="1:4" ht="12">
      <c r="A69" s="81" t="s">
        <v>47</v>
      </c>
      <c r="B69" s="83">
        <v>0.339577805601147</v>
      </c>
      <c r="C69" s="82">
        <v>0.3915748067126256</v>
      </c>
      <c r="D69" s="84">
        <v>0.3615610144026656</v>
      </c>
    </row>
    <row r="70" spans="1:4" ht="12">
      <c r="A70" s="81" t="s">
        <v>48</v>
      </c>
      <c r="B70" s="83">
        <v>0.34823914823914826</v>
      </c>
      <c r="C70" s="82">
        <v>0.3922168238498075</v>
      </c>
      <c r="D70" s="84">
        <v>0.37248189020015116</v>
      </c>
    </row>
    <row r="71" spans="1:4" ht="12">
      <c r="A71" s="81" t="s">
        <v>49</v>
      </c>
      <c r="B71" s="83">
        <v>0.3543706986404738</v>
      </c>
      <c r="C71" s="82">
        <v>0.38552432862767666</v>
      </c>
      <c r="D71" s="84">
        <v>0.3814479324982968</v>
      </c>
    </row>
    <row r="72" spans="1:4" ht="12">
      <c r="A72" s="81" t="s">
        <v>50</v>
      </c>
      <c r="B72" s="83">
        <v>0.3563358893967438</v>
      </c>
      <c r="C72" s="82">
        <v>0.3951292801087764</v>
      </c>
      <c r="D72" s="84">
        <v>0.3990964405492358</v>
      </c>
    </row>
    <row r="73" spans="1:4" ht="12">
      <c r="A73" s="81" t="s">
        <v>51</v>
      </c>
      <c r="B73" s="83">
        <v>0.3612945996496232</v>
      </c>
      <c r="C73" s="82">
        <v>0.39184312544694944</v>
      </c>
      <c r="D73" s="84">
        <v>0.40426181081293217</v>
      </c>
    </row>
    <row r="74" spans="1:4" ht="12">
      <c r="A74" s="81" t="s">
        <v>52</v>
      </c>
      <c r="B74" s="83">
        <v>0.370588512148253</v>
      </c>
      <c r="C74" s="82">
        <v>0.3930092073682419</v>
      </c>
      <c r="D74" s="84">
        <v>0.4146563441876957</v>
      </c>
    </row>
    <row r="75" spans="1:4" ht="12">
      <c r="A75" s="81" t="s">
        <v>53</v>
      </c>
      <c r="B75" s="83">
        <v>0.3598720520963507</v>
      </c>
      <c r="C75" s="82">
        <v>0.39054530445350677</v>
      </c>
      <c r="D75" s="84">
        <v>0.409646976068549</v>
      </c>
    </row>
    <row r="76" spans="1:4" ht="12">
      <c r="A76" s="81" t="s">
        <v>54</v>
      </c>
      <c r="B76" s="83">
        <v>0.3685787007248564</v>
      </c>
      <c r="C76" s="82">
        <v>0.3881095061661423</v>
      </c>
      <c r="D76" s="84">
        <v>0.4157141411241435</v>
      </c>
    </row>
    <row r="77" spans="1:4" ht="12">
      <c r="A77" s="81" t="s">
        <v>55</v>
      </c>
      <c r="B77" s="83">
        <v>0.36219782270243794</v>
      </c>
      <c r="C77" s="82">
        <v>0.39623232915630385</v>
      </c>
      <c r="D77" s="84">
        <v>0.4386679487082389</v>
      </c>
    </row>
    <row r="78" spans="1:4" ht="12">
      <c r="A78" s="81" t="s">
        <v>56</v>
      </c>
      <c r="B78" s="83">
        <v>0.36012729576770247</v>
      </c>
      <c r="C78" s="82">
        <v>0.3952003303180209</v>
      </c>
      <c r="D78" s="84">
        <v>0.4400924009062657</v>
      </c>
    </row>
    <row r="79" spans="1:4" ht="12">
      <c r="A79" s="81" t="s">
        <v>57</v>
      </c>
      <c r="B79" s="83">
        <v>0.36254740274801023</v>
      </c>
      <c r="C79" s="82">
        <v>0.3928697617441488</v>
      </c>
      <c r="D79" s="84">
        <v>0.44632533341996855</v>
      </c>
    </row>
    <row r="80" spans="1:4" ht="12">
      <c r="A80" s="81" t="s">
        <v>58</v>
      </c>
      <c r="B80" s="83">
        <v>0.3581403325279789</v>
      </c>
      <c r="C80" s="82">
        <v>0.3758715126588327</v>
      </c>
      <c r="D80" s="84">
        <v>0.4525680060580449</v>
      </c>
    </row>
    <row r="81" spans="1:4" ht="12">
      <c r="A81" s="81" t="s">
        <v>59</v>
      </c>
      <c r="B81" s="83">
        <v>0.3586427228229095</v>
      </c>
      <c r="C81" s="82">
        <v>0.3823863940275866</v>
      </c>
      <c r="D81" s="84">
        <v>0.4617261774737611</v>
      </c>
    </row>
    <row r="82" spans="1:4" ht="12">
      <c r="A82" s="81" t="s">
        <v>60</v>
      </c>
      <c r="B82" s="83">
        <v>0.36032411769191597</v>
      </c>
      <c r="C82" s="82">
        <v>0.3852202463702813</v>
      </c>
      <c r="D82" s="84">
        <v>0.4703830679112239</v>
      </c>
    </row>
    <row r="83" spans="1:4" ht="12">
      <c r="A83" s="81" t="s">
        <v>61</v>
      </c>
      <c r="B83" s="83">
        <v>0.36346168857187955</v>
      </c>
      <c r="C83" s="82">
        <v>0.3875377937379309</v>
      </c>
      <c r="D83" s="84">
        <v>0.4592656318622818</v>
      </c>
    </row>
    <row r="84" spans="1:17" ht="12">
      <c r="A84" s="81" t="s">
        <v>62</v>
      </c>
      <c r="B84" s="83">
        <v>0.3659903698502822</v>
      </c>
      <c r="C84" s="82">
        <v>0.39282629718173095</v>
      </c>
      <c r="D84" s="84">
        <v>0.4501983253382576</v>
      </c>
      <c r="G84" s="85" t="s">
        <v>241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1:17" ht="12">
      <c r="A85" s="81" t="s">
        <v>63</v>
      </c>
      <c r="B85" s="83">
        <v>0.36500147732463456</v>
      </c>
      <c r="C85" s="82">
        <v>0.39069580599877207</v>
      </c>
      <c r="D85" s="84">
        <v>0.4830936612553607</v>
      </c>
      <c r="G85" s="85" t="s">
        <v>255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</row>
    <row r="86" spans="1:17" ht="12">
      <c r="A86" s="81" t="s">
        <v>64</v>
      </c>
      <c r="B86" s="83">
        <v>0.36881299540314266</v>
      </c>
      <c r="C86" s="82">
        <v>0.3892249648136174</v>
      </c>
      <c r="D86" s="84">
        <v>0.47435660953796055</v>
      </c>
      <c r="G86" s="55" t="s">
        <v>179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</row>
    <row r="87" spans="1:17" ht="12">
      <c r="A87" s="81" t="s">
        <v>65</v>
      </c>
      <c r="B87" s="83">
        <v>0.3730690921831647</v>
      </c>
      <c r="C87" s="82">
        <v>0.3895779300435087</v>
      </c>
      <c r="D87" s="84">
        <v>0.46818316704497104</v>
      </c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</row>
    <row r="88" spans="1:14" ht="12">
      <c r="A88" s="81" t="s">
        <v>66</v>
      </c>
      <c r="B88" s="83">
        <v>0.3770075662727125</v>
      </c>
      <c r="C88" s="82">
        <v>0.39234784410349616</v>
      </c>
      <c r="D88" s="84">
        <v>0.4673833974658113</v>
      </c>
      <c r="H88" s="55"/>
      <c r="I88" s="55"/>
      <c r="J88" s="55"/>
      <c r="K88" s="55"/>
      <c r="L88" s="55"/>
      <c r="M88" s="55"/>
      <c r="N88" s="55"/>
    </row>
    <row r="89" spans="1:4" ht="12">
      <c r="A89" s="81" t="s">
        <v>67</v>
      </c>
      <c r="B89" s="83">
        <v>0.3733674666601495</v>
      </c>
      <c r="C89" s="82">
        <v>0.39974845843528745</v>
      </c>
      <c r="D89" s="84">
        <v>0.4718800463652339</v>
      </c>
    </row>
    <row r="90" spans="1:4" ht="12">
      <c r="A90" s="81" t="s">
        <v>68</v>
      </c>
      <c r="B90" s="83">
        <v>0.3747022809395613</v>
      </c>
      <c r="C90" s="82">
        <v>0.4006748255842124</v>
      </c>
      <c r="D90" s="84">
        <v>0.482729096911104</v>
      </c>
    </row>
    <row r="91" spans="1:4" ht="12">
      <c r="A91" s="81" t="s">
        <v>38</v>
      </c>
      <c r="B91" s="83">
        <v>0.3754951767165671</v>
      </c>
      <c r="C91" s="82">
        <v>0.4016193834757349</v>
      </c>
      <c r="D91" s="84">
        <v>0.4807066276508754</v>
      </c>
    </row>
    <row r="92" spans="1:4" ht="12">
      <c r="A92" s="81" t="s">
        <v>69</v>
      </c>
      <c r="B92" s="83">
        <v>0.37551896451932526</v>
      </c>
      <c r="C92" s="82">
        <v>0.403668926039206</v>
      </c>
      <c r="D92" s="84">
        <v>0.4698716018381341</v>
      </c>
    </row>
    <row r="93" spans="1:4" ht="12.75" thickBot="1">
      <c r="A93" s="140" t="s">
        <v>244</v>
      </c>
      <c r="B93" s="141">
        <v>0.37556462405758917</v>
      </c>
      <c r="C93" s="142">
        <v>0.39948157349955177</v>
      </c>
      <c r="D93" s="143">
        <v>0.4782090990861412</v>
      </c>
    </row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8" ht="14.25">
      <c r="S108" s="119"/>
    </row>
    <row r="109" ht="14.25">
      <c r="S109" s="119"/>
    </row>
  </sheetData>
  <mergeCells count="1">
    <mergeCell ref="B62:D6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zoomScale="70" zoomScaleNormal="70" workbookViewId="0" topLeftCell="A1">
      <selection activeCell="L23" sqref="L23"/>
    </sheetView>
  </sheetViews>
  <sheetFormatPr defaultColWidth="8.625" defaultRowHeight="14.25"/>
  <cols>
    <col min="1" max="1" width="8.625" style="26" customWidth="1"/>
    <col min="2" max="30" width="10.375" style="26" bestFit="1" customWidth="1"/>
    <col min="31" max="31" width="12.375" style="26" customWidth="1"/>
    <col min="32" max="16384" width="8.625" style="26" customWidth="1"/>
  </cols>
  <sheetData>
    <row r="1" spans="1:2" ht="14.25">
      <c r="A1" s="69" t="s">
        <v>170</v>
      </c>
      <c r="B1" s="27" t="s">
        <v>171</v>
      </c>
    </row>
    <row r="3" spans="1:2" ht="14.25">
      <c r="A3" s="27" t="s">
        <v>0</v>
      </c>
      <c r="B3" s="4">
        <v>44371.458344907405</v>
      </c>
    </row>
    <row r="4" spans="1:2" ht="14.25">
      <c r="A4" s="27" t="s">
        <v>1</v>
      </c>
      <c r="B4" s="4">
        <v>44404.43858796296</v>
      </c>
    </row>
    <row r="5" spans="1:2" ht="14.25">
      <c r="A5" s="27" t="s">
        <v>2</v>
      </c>
      <c r="B5" s="27" t="s">
        <v>3</v>
      </c>
    </row>
    <row r="7" spans="1:2" ht="14.25">
      <c r="A7" s="27" t="s">
        <v>133</v>
      </c>
      <c r="B7" s="27" t="s">
        <v>135</v>
      </c>
    </row>
    <row r="8" spans="1:2" ht="14.25">
      <c r="A8" s="27" t="s">
        <v>134</v>
      </c>
      <c r="B8" s="27" t="s">
        <v>172</v>
      </c>
    </row>
    <row r="9" spans="1:2" ht="14.25">
      <c r="A9" s="27" t="s">
        <v>4</v>
      </c>
      <c r="B9" s="27" t="s">
        <v>173</v>
      </c>
    </row>
    <row r="10" spans="1:2" ht="14.25">
      <c r="A10" s="27" t="s">
        <v>6</v>
      </c>
      <c r="B10" s="29" t="s">
        <v>165</v>
      </c>
    </row>
    <row r="11" spans="1:2" ht="14.25">
      <c r="A11" s="27" t="s">
        <v>8</v>
      </c>
      <c r="B11" s="27" t="s">
        <v>166</v>
      </c>
    </row>
    <row r="13" spans="1:31" ht="14.25">
      <c r="A13" s="28" t="s">
        <v>10</v>
      </c>
      <c r="B13" s="28" t="s">
        <v>42</v>
      </c>
      <c r="C13" s="28" t="s">
        <v>43</v>
      </c>
      <c r="D13" s="28" t="s">
        <v>44</v>
      </c>
      <c r="E13" s="28" t="s">
        <v>45</v>
      </c>
      <c r="F13" s="28" t="s">
        <v>46</v>
      </c>
      <c r="G13" s="28" t="s">
        <v>47</v>
      </c>
      <c r="H13" s="28" t="s">
        <v>48</v>
      </c>
      <c r="I13" s="28" t="s">
        <v>49</v>
      </c>
      <c r="J13" s="28" t="s">
        <v>50</v>
      </c>
      <c r="K13" s="28" t="s">
        <v>51</v>
      </c>
      <c r="L13" s="28" t="s">
        <v>52</v>
      </c>
      <c r="M13" s="28" t="s">
        <v>53</v>
      </c>
      <c r="N13" s="28" t="s">
        <v>54</v>
      </c>
      <c r="O13" s="28" t="s">
        <v>55</v>
      </c>
      <c r="P13" s="28" t="s">
        <v>56</v>
      </c>
      <c r="Q13" s="28" t="s">
        <v>57</v>
      </c>
      <c r="R13" s="28" t="s">
        <v>58</v>
      </c>
      <c r="S13" s="28" t="s">
        <v>59</v>
      </c>
      <c r="T13" s="28" t="s">
        <v>60</v>
      </c>
      <c r="U13" s="28" t="s">
        <v>61</v>
      </c>
      <c r="V13" s="28" t="s">
        <v>62</v>
      </c>
      <c r="W13" s="28" t="s">
        <v>63</v>
      </c>
      <c r="X13" s="28" t="s">
        <v>64</v>
      </c>
      <c r="Y13" s="28" t="s">
        <v>65</v>
      </c>
      <c r="Z13" s="28" t="s">
        <v>66</v>
      </c>
      <c r="AA13" s="28" t="s">
        <v>67</v>
      </c>
      <c r="AB13" s="28" t="s">
        <v>68</v>
      </c>
      <c r="AC13" s="28" t="s">
        <v>38</v>
      </c>
      <c r="AD13" s="28" t="s">
        <v>69</v>
      </c>
      <c r="AE13" s="28" t="s">
        <v>244</v>
      </c>
    </row>
    <row r="14" spans="1:31" ht="14.25">
      <c r="A14" s="28" t="s">
        <v>70</v>
      </c>
      <c r="B14" s="70">
        <v>1843053</v>
      </c>
      <c r="C14" s="70">
        <v>1928188</v>
      </c>
      <c r="D14" s="70">
        <v>1892005</v>
      </c>
      <c r="E14" s="70">
        <v>1698404</v>
      </c>
      <c r="F14" s="70">
        <v>1797713</v>
      </c>
      <c r="G14" s="70">
        <v>1900538</v>
      </c>
      <c r="H14" s="70">
        <v>2058851</v>
      </c>
      <c r="I14" s="70">
        <v>2012259</v>
      </c>
      <c r="J14" s="70">
        <v>2312266</v>
      </c>
      <c r="K14" s="70">
        <v>2391210</v>
      </c>
      <c r="L14" s="70">
        <v>2556105</v>
      </c>
      <c r="M14" s="70">
        <v>2485749</v>
      </c>
      <c r="N14" s="70">
        <v>2636089</v>
      </c>
      <c r="O14" s="70">
        <v>2528671</v>
      </c>
      <c r="P14" s="70">
        <v>2447551.598</v>
      </c>
      <c r="Q14" s="70">
        <v>2391324.776</v>
      </c>
      <c r="R14" s="70">
        <v>2510205.076</v>
      </c>
      <c r="S14" s="70">
        <v>2500329.397</v>
      </c>
      <c r="T14" s="70">
        <v>2133443.763</v>
      </c>
      <c r="U14" s="70">
        <v>1934733.874</v>
      </c>
      <c r="V14" s="70">
        <v>1952474.441</v>
      </c>
      <c r="W14" s="70">
        <v>1990529.174</v>
      </c>
      <c r="X14" s="70">
        <v>2222753.354</v>
      </c>
      <c r="Y14" s="70">
        <v>2382770.189</v>
      </c>
      <c r="Z14" s="70">
        <v>2133556.454</v>
      </c>
      <c r="AA14" s="70">
        <v>2316277.235</v>
      </c>
      <c r="AB14" s="70">
        <v>2015241.022</v>
      </c>
      <c r="AC14" s="70">
        <v>1800904.754</v>
      </c>
      <c r="AD14" s="70">
        <v>1549257.123</v>
      </c>
      <c r="AE14" s="70">
        <v>911453.021</v>
      </c>
    </row>
    <row r="15" spans="1:31" ht="14.25">
      <c r="A15" s="28" t="s">
        <v>11</v>
      </c>
      <c r="B15" s="70">
        <v>0</v>
      </c>
      <c r="C15" s="70">
        <v>0</v>
      </c>
      <c r="D15" s="70">
        <v>14620</v>
      </c>
      <c r="E15" s="70">
        <v>10149</v>
      </c>
      <c r="F15" s="70">
        <v>3115</v>
      </c>
      <c r="G15" s="70">
        <v>6155</v>
      </c>
      <c r="H15" s="70">
        <v>7813</v>
      </c>
      <c r="I15" s="70">
        <v>26970</v>
      </c>
      <c r="J15" s="70">
        <v>26578</v>
      </c>
      <c r="K15" s="70">
        <v>21026</v>
      </c>
      <c r="L15" s="70">
        <v>17032</v>
      </c>
      <c r="M15" s="70">
        <v>31602</v>
      </c>
      <c r="N15" s="70">
        <v>25874</v>
      </c>
      <c r="O15" s="70">
        <v>30446</v>
      </c>
      <c r="P15" s="70">
        <v>1054</v>
      </c>
      <c r="Q15" s="70">
        <v>2734</v>
      </c>
      <c r="R15" s="70">
        <v>1571</v>
      </c>
      <c r="S15" s="70">
        <v>4529</v>
      </c>
      <c r="T15" s="70">
        <v>7730</v>
      </c>
      <c r="U15" s="70">
        <v>4961</v>
      </c>
      <c r="V15" s="70">
        <v>2154</v>
      </c>
      <c r="W15" s="70">
        <v>0</v>
      </c>
      <c r="X15" s="70">
        <v>0</v>
      </c>
      <c r="Y15" s="70">
        <v>11</v>
      </c>
      <c r="Z15" s="70">
        <v>422</v>
      </c>
      <c r="AA15" s="70">
        <v>261</v>
      </c>
      <c r="AB15" s="70">
        <v>188</v>
      </c>
      <c r="AC15" s="70">
        <v>136.83</v>
      </c>
      <c r="AD15" s="70">
        <v>427.658</v>
      </c>
      <c r="AE15" s="70">
        <v>249.987</v>
      </c>
    </row>
    <row r="16" spans="1:31" ht="14.25">
      <c r="A16" s="28" t="s">
        <v>12</v>
      </c>
      <c r="B16" s="70">
        <v>41243</v>
      </c>
      <c r="C16" s="70">
        <v>39976</v>
      </c>
      <c r="D16" s="70">
        <v>37821</v>
      </c>
      <c r="E16" s="70">
        <v>39450</v>
      </c>
      <c r="F16" s="70">
        <v>37642</v>
      </c>
      <c r="G16" s="70">
        <v>27478</v>
      </c>
      <c r="H16" s="70">
        <v>43605</v>
      </c>
      <c r="I16" s="70">
        <v>34493</v>
      </c>
      <c r="J16" s="70">
        <v>21594</v>
      </c>
      <c r="K16" s="70">
        <v>39652</v>
      </c>
      <c r="L16" s="70">
        <v>28467</v>
      </c>
      <c r="M16" s="70">
        <v>28137</v>
      </c>
      <c r="N16" s="70">
        <v>27128</v>
      </c>
      <c r="O16" s="70">
        <v>27689</v>
      </c>
      <c r="P16" s="70">
        <v>27250</v>
      </c>
      <c r="Q16" s="70">
        <v>25592</v>
      </c>
      <c r="R16" s="70">
        <v>27260</v>
      </c>
      <c r="S16" s="70">
        <v>39541</v>
      </c>
      <c r="T16" s="70">
        <v>23452</v>
      </c>
      <c r="U16" s="70">
        <v>16082</v>
      </c>
      <c r="V16" s="70">
        <v>38286.442</v>
      </c>
      <c r="W16" s="70">
        <v>36978.787</v>
      </c>
      <c r="X16" s="70">
        <v>29046.205</v>
      </c>
      <c r="Y16" s="70">
        <v>33658.401</v>
      </c>
      <c r="Z16" s="70">
        <v>34322.714</v>
      </c>
      <c r="AA16" s="70">
        <v>39063.526</v>
      </c>
      <c r="AB16" s="70">
        <v>44030.907</v>
      </c>
      <c r="AC16" s="70">
        <v>30527.463</v>
      </c>
      <c r="AD16" s="70">
        <v>24035.508</v>
      </c>
      <c r="AE16" s="70">
        <v>12555.813</v>
      </c>
    </row>
    <row r="17" spans="1:31" ht="14.25">
      <c r="A17" s="28" t="s">
        <v>40</v>
      </c>
      <c r="B17" s="70">
        <v>621004</v>
      </c>
      <c r="C17" s="70">
        <v>687028</v>
      </c>
      <c r="D17" s="70">
        <v>657415</v>
      </c>
      <c r="E17" s="70">
        <v>659011</v>
      </c>
      <c r="F17" s="70">
        <v>640891</v>
      </c>
      <c r="G17" s="70">
        <v>653301</v>
      </c>
      <c r="H17" s="70">
        <v>815275</v>
      </c>
      <c r="I17" s="70">
        <v>761881</v>
      </c>
      <c r="J17" s="70">
        <v>856089</v>
      </c>
      <c r="K17" s="70">
        <v>787348</v>
      </c>
      <c r="L17" s="70">
        <v>863799</v>
      </c>
      <c r="M17" s="70">
        <v>861680</v>
      </c>
      <c r="N17" s="70">
        <v>828843</v>
      </c>
      <c r="O17" s="70">
        <v>645576</v>
      </c>
      <c r="P17" s="70">
        <v>593527</v>
      </c>
      <c r="Q17" s="70">
        <v>623950</v>
      </c>
      <c r="R17" s="70">
        <v>716043</v>
      </c>
      <c r="S17" s="70">
        <v>719701</v>
      </c>
      <c r="T17" s="70">
        <v>631933</v>
      </c>
      <c r="U17" s="70">
        <v>589695</v>
      </c>
      <c r="V17" s="70">
        <v>683970</v>
      </c>
      <c r="W17" s="70">
        <v>637211</v>
      </c>
      <c r="X17" s="70">
        <v>674282</v>
      </c>
      <c r="Y17" s="70">
        <v>928415</v>
      </c>
      <c r="Z17" s="70">
        <v>823666</v>
      </c>
      <c r="AA17" s="70">
        <v>833145</v>
      </c>
      <c r="AB17" s="70">
        <v>762530</v>
      </c>
      <c r="AC17" s="70">
        <v>544202</v>
      </c>
      <c r="AD17" s="70">
        <v>488390</v>
      </c>
      <c r="AE17" s="70">
        <v>363881</v>
      </c>
    </row>
    <row r="18" spans="1:31" ht="14.25">
      <c r="A18" s="28" t="s">
        <v>13</v>
      </c>
      <c r="B18" s="70">
        <v>0</v>
      </c>
      <c r="C18" s="70">
        <v>1561</v>
      </c>
      <c r="D18" s="70">
        <v>14389</v>
      </c>
      <c r="E18" s="70">
        <v>2641</v>
      </c>
      <c r="F18" s="70">
        <v>1743</v>
      </c>
      <c r="G18" s="70">
        <v>3105</v>
      </c>
      <c r="H18" s="70">
        <v>4625</v>
      </c>
      <c r="I18" s="70">
        <v>2711</v>
      </c>
      <c r="J18" s="70">
        <v>455</v>
      </c>
      <c r="K18" s="70">
        <v>122</v>
      </c>
      <c r="L18" s="70">
        <v>152</v>
      </c>
      <c r="M18" s="70">
        <v>54</v>
      </c>
      <c r="N18" s="70">
        <v>272</v>
      </c>
      <c r="O18" s="70">
        <v>1061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4227</v>
      </c>
      <c r="W18" s="70">
        <v>780</v>
      </c>
      <c r="X18" s="70">
        <v>55</v>
      </c>
      <c r="Y18" s="70">
        <v>18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</row>
    <row r="19" spans="1:31" ht="14.25">
      <c r="A19" s="28" t="s">
        <v>14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548</v>
      </c>
      <c r="O19" s="70">
        <v>2264</v>
      </c>
      <c r="P19" s="70">
        <v>2789</v>
      </c>
      <c r="Q19" s="70">
        <v>1728</v>
      </c>
      <c r="R19" s="70">
        <v>2494</v>
      </c>
      <c r="S19" s="70">
        <v>3780</v>
      </c>
      <c r="T19" s="70">
        <v>3632</v>
      </c>
      <c r="U19" s="70">
        <v>3589</v>
      </c>
      <c r="V19" s="70">
        <v>3631</v>
      </c>
      <c r="W19" s="70">
        <v>0</v>
      </c>
      <c r="X19" s="70">
        <v>0</v>
      </c>
      <c r="Y19" s="70">
        <v>0</v>
      </c>
      <c r="Z19" s="70">
        <v>25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</row>
    <row r="20" spans="1:31" ht="14.25">
      <c r="A20" s="28" t="s">
        <v>15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29817</v>
      </c>
      <c r="Q20" s="70">
        <v>30891</v>
      </c>
      <c r="R20" s="70">
        <v>28291</v>
      </c>
      <c r="S20" s="70">
        <v>27225</v>
      </c>
      <c r="T20" s="70">
        <v>29447</v>
      </c>
      <c r="U20" s="70">
        <v>24915</v>
      </c>
      <c r="V20" s="70">
        <v>25914</v>
      </c>
      <c r="W20" s="70">
        <v>30717</v>
      </c>
      <c r="X20" s="70">
        <v>25524</v>
      </c>
      <c r="Y20" s="70">
        <v>28209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</row>
    <row r="21" spans="1:31" ht="14.25">
      <c r="A21" s="28" t="s">
        <v>16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</row>
    <row r="22" spans="1:31" ht="14.25">
      <c r="A22" s="28" t="s">
        <v>17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</row>
    <row r="23" spans="1:31" ht="14.25">
      <c r="A23" s="28" t="s">
        <v>18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</row>
    <row r="25" spans="1:2" ht="14.25">
      <c r="A25" s="27" t="s">
        <v>133</v>
      </c>
      <c r="B25" s="27" t="s">
        <v>135</v>
      </c>
    </row>
    <row r="26" spans="1:2" ht="14.25">
      <c r="A26" s="27" t="s">
        <v>134</v>
      </c>
      <c r="B26" s="27" t="s">
        <v>172</v>
      </c>
    </row>
    <row r="27" spans="1:2" ht="14.25">
      <c r="A27" s="27" t="s">
        <v>4</v>
      </c>
      <c r="B27" s="27" t="s">
        <v>173</v>
      </c>
    </row>
    <row r="28" spans="1:2" ht="14.25">
      <c r="A28" s="27" t="s">
        <v>6</v>
      </c>
      <c r="B28" s="29" t="s">
        <v>19</v>
      </c>
    </row>
    <row r="29" spans="1:2" ht="14.25">
      <c r="A29" s="27" t="s">
        <v>8</v>
      </c>
      <c r="B29" s="27" t="s">
        <v>166</v>
      </c>
    </row>
    <row r="31" spans="1:31" ht="14.25">
      <c r="A31" s="28" t="s">
        <v>10</v>
      </c>
      <c r="B31" s="28" t="s">
        <v>42</v>
      </c>
      <c r="C31" s="28" t="s">
        <v>43</v>
      </c>
      <c r="D31" s="28" t="s">
        <v>44</v>
      </c>
      <c r="E31" s="28" t="s">
        <v>45</v>
      </c>
      <c r="F31" s="28" t="s">
        <v>46</v>
      </c>
      <c r="G31" s="28" t="s">
        <v>47</v>
      </c>
      <c r="H31" s="28" t="s">
        <v>48</v>
      </c>
      <c r="I31" s="28" t="s">
        <v>49</v>
      </c>
      <c r="J31" s="28" t="s">
        <v>50</v>
      </c>
      <c r="K31" s="28" t="s">
        <v>51</v>
      </c>
      <c r="L31" s="28" t="s">
        <v>52</v>
      </c>
      <c r="M31" s="28" t="s">
        <v>53</v>
      </c>
      <c r="N31" s="28" t="s">
        <v>54</v>
      </c>
      <c r="O31" s="28" t="s">
        <v>55</v>
      </c>
      <c r="P31" s="28" t="s">
        <v>56</v>
      </c>
      <c r="Q31" s="28" t="s">
        <v>57</v>
      </c>
      <c r="R31" s="28" t="s">
        <v>58</v>
      </c>
      <c r="S31" s="28" t="s">
        <v>59</v>
      </c>
      <c r="T31" s="28" t="s">
        <v>60</v>
      </c>
      <c r="U31" s="28" t="s">
        <v>61</v>
      </c>
      <c r="V31" s="28" t="s">
        <v>62</v>
      </c>
      <c r="W31" s="28" t="s">
        <v>63</v>
      </c>
      <c r="X31" s="28" t="s">
        <v>64</v>
      </c>
      <c r="Y31" s="28" t="s">
        <v>65</v>
      </c>
      <c r="Z31" s="28" t="s">
        <v>66</v>
      </c>
      <c r="AA31" s="28" t="s">
        <v>67</v>
      </c>
      <c r="AB31" s="28" t="s">
        <v>68</v>
      </c>
      <c r="AC31" s="28" t="s">
        <v>38</v>
      </c>
      <c r="AD31" s="28" t="s">
        <v>69</v>
      </c>
      <c r="AE31" s="28" t="s">
        <v>244</v>
      </c>
    </row>
    <row r="32" spans="1:31" ht="14.25">
      <c r="A32" s="28" t="s">
        <v>70</v>
      </c>
      <c r="B32" s="70">
        <v>2620823</v>
      </c>
      <c r="C32" s="70">
        <v>2509438</v>
      </c>
      <c r="D32" s="70">
        <v>2461675</v>
      </c>
      <c r="E32" s="70">
        <v>2477660</v>
      </c>
      <c r="F32" s="70">
        <v>2463606</v>
      </c>
      <c r="G32" s="70">
        <v>2466352</v>
      </c>
      <c r="H32" s="70">
        <v>2450547</v>
      </c>
      <c r="I32" s="70">
        <v>2377446</v>
      </c>
      <c r="J32" s="70">
        <v>2382570</v>
      </c>
      <c r="K32" s="70">
        <v>2295814</v>
      </c>
      <c r="L32" s="70">
        <v>2485913</v>
      </c>
      <c r="M32" s="70">
        <v>2616690</v>
      </c>
      <c r="N32" s="70">
        <v>2634315</v>
      </c>
      <c r="O32" s="70">
        <v>2572455</v>
      </c>
      <c r="P32" s="70">
        <v>2615955</v>
      </c>
      <c r="Q32" s="70">
        <v>2498523.661</v>
      </c>
      <c r="R32" s="70">
        <v>2485347.617</v>
      </c>
      <c r="S32" s="70">
        <v>2592956</v>
      </c>
      <c r="T32" s="70">
        <v>2439114</v>
      </c>
      <c r="U32" s="70">
        <v>2305996</v>
      </c>
      <c r="V32" s="70">
        <v>2267092.687</v>
      </c>
      <c r="W32" s="70">
        <v>2434546.149</v>
      </c>
      <c r="X32" s="70">
        <v>2480272.543</v>
      </c>
      <c r="Y32" s="70">
        <v>2315538.816</v>
      </c>
      <c r="Z32" s="70">
        <v>2262268.841</v>
      </c>
      <c r="AA32" s="70">
        <v>2242943.397</v>
      </c>
      <c r="AB32" s="70">
        <v>2118776</v>
      </c>
      <c r="AC32" s="70">
        <v>2142967.782</v>
      </c>
      <c r="AD32" s="70">
        <v>2129017.657</v>
      </c>
      <c r="AE32" s="70">
        <v>1726711.981</v>
      </c>
    </row>
    <row r="33" spans="1:31" ht="14.25">
      <c r="A33" s="28" t="s">
        <v>11</v>
      </c>
      <c r="B33" s="70">
        <v>184061</v>
      </c>
      <c r="C33" s="70">
        <v>103328</v>
      </c>
      <c r="D33" s="70">
        <v>119920</v>
      </c>
      <c r="E33" s="70">
        <v>106092</v>
      </c>
      <c r="F33" s="70">
        <v>121065</v>
      </c>
      <c r="G33" s="70">
        <v>134097</v>
      </c>
      <c r="H33" s="70">
        <v>134444</v>
      </c>
      <c r="I33" s="70">
        <v>157603</v>
      </c>
      <c r="J33" s="70">
        <v>153860</v>
      </c>
      <c r="K33" s="70">
        <v>132597</v>
      </c>
      <c r="L33" s="70">
        <v>135330</v>
      </c>
      <c r="M33" s="70">
        <v>150070</v>
      </c>
      <c r="N33" s="70">
        <v>136198</v>
      </c>
      <c r="O33" s="70">
        <v>153674</v>
      </c>
      <c r="P33" s="70">
        <v>149775</v>
      </c>
      <c r="Q33" s="70">
        <v>135804</v>
      </c>
      <c r="R33" s="70">
        <v>138812</v>
      </c>
      <c r="S33" s="70">
        <v>159112</v>
      </c>
      <c r="T33" s="70">
        <v>160265</v>
      </c>
      <c r="U33" s="70">
        <v>156177</v>
      </c>
      <c r="V33" s="70">
        <v>174940</v>
      </c>
      <c r="W33" s="70">
        <v>232212</v>
      </c>
      <c r="X33" s="70">
        <v>200955</v>
      </c>
      <c r="Y33" s="70">
        <v>168866</v>
      </c>
      <c r="Z33" s="70">
        <v>182197</v>
      </c>
      <c r="AA33" s="70">
        <v>217332</v>
      </c>
      <c r="AB33" s="70">
        <v>188158</v>
      </c>
      <c r="AC33" s="70">
        <v>207919.32</v>
      </c>
      <c r="AD33" s="70">
        <v>187756.229</v>
      </c>
      <c r="AE33" s="70">
        <v>168306.681</v>
      </c>
    </row>
    <row r="34" spans="1:31" ht="14.25">
      <c r="A34" s="28" t="s">
        <v>12</v>
      </c>
      <c r="B34" s="70">
        <v>320873</v>
      </c>
      <c r="C34" s="70">
        <v>310982</v>
      </c>
      <c r="D34" s="70">
        <v>294250</v>
      </c>
      <c r="E34" s="70">
        <v>321372</v>
      </c>
      <c r="F34" s="70">
        <v>309415</v>
      </c>
      <c r="G34" s="70">
        <v>324526</v>
      </c>
      <c r="H34" s="70">
        <v>325587</v>
      </c>
      <c r="I34" s="70">
        <v>335289</v>
      </c>
      <c r="J34" s="70">
        <v>350414</v>
      </c>
      <c r="K34" s="70">
        <v>301239</v>
      </c>
      <c r="L34" s="70">
        <v>339292</v>
      </c>
      <c r="M34" s="70">
        <v>335361</v>
      </c>
      <c r="N34" s="70">
        <v>323334</v>
      </c>
      <c r="O34" s="70">
        <v>327458</v>
      </c>
      <c r="P34" s="70">
        <v>324250</v>
      </c>
      <c r="Q34" s="70">
        <v>311254</v>
      </c>
      <c r="R34" s="70">
        <v>316914</v>
      </c>
      <c r="S34" s="70">
        <v>363602</v>
      </c>
      <c r="T34" s="70">
        <v>322015</v>
      </c>
      <c r="U34" s="70">
        <v>294780</v>
      </c>
      <c r="V34" s="70">
        <v>328462.687</v>
      </c>
      <c r="W34" s="70">
        <v>330681.149</v>
      </c>
      <c r="X34" s="70">
        <v>319327.543</v>
      </c>
      <c r="Y34" s="70">
        <v>293381.816</v>
      </c>
      <c r="Z34" s="70">
        <v>296846.841</v>
      </c>
      <c r="AA34" s="70">
        <v>298401.397</v>
      </c>
      <c r="AB34" s="70">
        <v>296544</v>
      </c>
      <c r="AC34" s="70">
        <v>307596.706</v>
      </c>
      <c r="AD34" s="70">
        <v>313613.087</v>
      </c>
      <c r="AE34" s="70">
        <v>287610.149</v>
      </c>
    </row>
    <row r="35" spans="1:31" ht="14.25">
      <c r="A35" s="28" t="s">
        <v>40</v>
      </c>
      <c r="B35" s="70">
        <v>1545520</v>
      </c>
      <c r="C35" s="70">
        <v>1472905</v>
      </c>
      <c r="D35" s="70">
        <v>1465065</v>
      </c>
      <c r="E35" s="70">
        <v>1402628</v>
      </c>
      <c r="F35" s="70">
        <v>1396003</v>
      </c>
      <c r="G35" s="70">
        <v>1355528</v>
      </c>
      <c r="H35" s="70">
        <v>1363730</v>
      </c>
      <c r="I35" s="70">
        <v>1329986</v>
      </c>
      <c r="J35" s="70">
        <v>1305153</v>
      </c>
      <c r="K35" s="70">
        <v>1291954</v>
      </c>
      <c r="L35" s="70">
        <v>1399115</v>
      </c>
      <c r="M35" s="70">
        <v>1473252</v>
      </c>
      <c r="N35" s="70">
        <v>1528606</v>
      </c>
      <c r="O35" s="70">
        <v>1444560</v>
      </c>
      <c r="P35" s="70">
        <v>1431659</v>
      </c>
      <c r="Q35" s="70">
        <v>1404003</v>
      </c>
      <c r="R35" s="70">
        <v>1376909</v>
      </c>
      <c r="S35" s="70">
        <v>1419001</v>
      </c>
      <c r="T35" s="70">
        <v>1358872</v>
      </c>
      <c r="U35" s="70">
        <v>1320633</v>
      </c>
      <c r="V35" s="70">
        <v>1295309</v>
      </c>
      <c r="W35" s="70">
        <v>1339539</v>
      </c>
      <c r="X35" s="70">
        <v>1416192</v>
      </c>
      <c r="Y35" s="70">
        <v>1399893</v>
      </c>
      <c r="Z35" s="70">
        <v>1368587</v>
      </c>
      <c r="AA35" s="70">
        <v>1354750</v>
      </c>
      <c r="AB35" s="70">
        <v>1310249</v>
      </c>
      <c r="AC35" s="70">
        <v>1296626</v>
      </c>
      <c r="AD35" s="70">
        <v>1273157</v>
      </c>
      <c r="AE35" s="70">
        <v>982486</v>
      </c>
    </row>
    <row r="36" spans="1:31" ht="14.25">
      <c r="A36" s="28" t="s">
        <v>13</v>
      </c>
      <c r="B36" s="70">
        <v>288477</v>
      </c>
      <c r="C36" s="70">
        <v>274245</v>
      </c>
      <c r="D36" s="70">
        <v>286163</v>
      </c>
      <c r="E36" s="70">
        <v>297116</v>
      </c>
      <c r="F36" s="70">
        <v>310830</v>
      </c>
      <c r="G36" s="70">
        <v>322280</v>
      </c>
      <c r="H36" s="70">
        <v>288180</v>
      </c>
      <c r="I36" s="70">
        <v>266472</v>
      </c>
      <c r="J36" s="70">
        <v>277022</v>
      </c>
      <c r="K36" s="70">
        <v>278150</v>
      </c>
      <c r="L36" s="70">
        <v>322097</v>
      </c>
      <c r="M36" s="70">
        <v>331028</v>
      </c>
      <c r="N36" s="70">
        <v>325541</v>
      </c>
      <c r="O36" s="70">
        <v>302721</v>
      </c>
      <c r="P36" s="70">
        <v>314040</v>
      </c>
      <c r="Q36" s="70">
        <v>293196</v>
      </c>
      <c r="R36" s="70">
        <v>256037</v>
      </c>
      <c r="S36" s="70">
        <v>278862</v>
      </c>
      <c r="T36" s="70">
        <v>254819</v>
      </c>
      <c r="U36" s="70">
        <v>271239</v>
      </c>
      <c r="V36" s="70">
        <v>225533</v>
      </c>
      <c r="W36" s="70">
        <v>229076</v>
      </c>
      <c r="X36" s="70">
        <v>226371</v>
      </c>
      <c r="Y36" s="70">
        <v>184986</v>
      </c>
      <c r="Z36" s="70">
        <v>150758</v>
      </c>
      <c r="AA36" s="70">
        <v>144516</v>
      </c>
      <c r="AB36" s="70">
        <v>114297</v>
      </c>
      <c r="AC36" s="70">
        <v>112937.6</v>
      </c>
      <c r="AD36" s="70">
        <v>112765.18</v>
      </c>
      <c r="AE36" s="70">
        <v>62065.794</v>
      </c>
    </row>
    <row r="37" spans="1:31" ht="14.25">
      <c r="A37" s="28" t="s">
        <v>14</v>
      </c>
      <c r="B37" s="70">
        <v>93810</v>
      </c>
      <c r="C37" s="70">
        <v>86057</v>
      </c>
      <c r="D37" s="70">
        <v>96470</v>
      </c>
      <c r="E37" s="70">
        <v>91557</v>
      </c>
      <c r="F37" s="70">
        <v>88840</v>
      </c>
      <c r="G37" s="70">
        <v>91876</v>
      </c>
      <c r="H37" s="70">
        <v>95280</v>
      </c>
      <c r="I37" s="70">
        <v>100463</v>
      </c>
      <c r="J37" s="70">
        <v>101990</v>
      </c>
      <c r="K37" s="70">
        <v>104424</v>
      </c>
      <c r="L37" s="70">
        <v>87353</v>
      </c>
      <c r="M37" s="70">
        <v>95037</v>
      </c>
      <c r="N37" s="70">
        <v>92719</v>
      </c>
      <c r="O37" s="70">
        <v>94667</v>
      </c>
      <c r="P37" s="70">
        <v>86029</v>
      </c>
      <c r="Q37" s="70">
        <v>69429</v>
      </c>
      <c r="R37" s="70">
        <v>65945</v>
      </c>
      <c r="S37" s="70">
        <v>68603</v>
      </c>
      <c r="T37" s="70">
        <v>65675</v>
      </c>
      <c r="U37" s="70">
        <v>60790</v>
      </c>
      <c r="V37" s="70">
        <v>61417</v>
      </c>
      <c r="W37" s="70">
        <v>66634</v>
      </c>
      <c r="X37" s="70">
        <v>65730</v>
      </c>
      <c r="Y37" s="70">
        <v>65056</v>
      </c>
      <c r="Z37" s="70">
        <v>62305</v>
      </c>
      <c r="AA37" s="70">
        <v>58975</v>
      </c>
      <c r="AB37" s="70">
        <v>57131</v>
      </c>
      <c r="AC37" s="70">
        <v>50672</v>
      </c>
      <c r="AD37" s="70">
        <v>46562</v>
      </c>
      <c r="AE37" s="70">
        <v>39715</v>
      </c>
    </row>
    <row r="38" spans="1:31" ht="14.25">
      <c r="A38" s="28" t="s">
        <v>15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71857</v>
      </c>
      <c r="Q38" s="70">
        <v>70420</v>
      </c>
      <c r="R38" s="70">
        <v>72013</v>
      </c>
      <c r="S38" s="70">
        <v>71531</v>
      </c>
      <c r="T38" s="70">
        <v>80586</v>
      </c>
      <c r="U38" s="70">
        <v>19006</v>
      </c>
      <c r="V38" s="70">
        <v>21195</v>
      </c>
      <c r="W38" s="70">
        <v>38030</v>
      </c>
      <c r="X38" s="70">
        <v>77578</v>
      </c>
      <c r="Y38" s="70">
        <v>77553</v>
      </c>
      <c r="Z38" s="70">
        <v>72895</v>
      </c>
      <c r="AA38" s="70">
        <v>21170</v>
      </c>
      <c r="AB38" s="70">
        <v>18023</v>
      </c>
      <c r="AC38" s="70">
        <v>23162.775</v>
      </c>
      <c r="AD38" s="70">
        <v>21862.756</v>
      </c>
      <c r="AE38" s="70">
        <v>21958.488</v>
      </c>
    </row>
    <row r="39" spans="1:31" ht="14.25">
      <c r="A39" s="28" t="s">
        <v>16</v>
      </c>
      <c r="B39" s="70">
        <v>0</v>
      </c>
      <c r="C39" s="70">
        <v>85129</v>
      </c>
      <c r="D39" s="70">
        <v>43045</v>
      </c>
      <c r="E39" s="70">
        <v>92591</v>
      </c>
      <c r="F39" s="70">
        <v>98301</v>
      </c>
      <c r="G39" s="70">
        <v>92026</v>
      </c>
      <c r="H39" s="70">
        <v>97636</v>
      </c>
      <c r="I39" s="70">
        <v>61974</v>
      </c>
      <c r="J39" s="70">
        <v>61916</v>
      </c>
      <c r="K39" s="70">
        <v>69977</v>
      </c>
      <c r="L39" s="70">
        <v>98875</v>
      </c>
      <c r="M39" s="70">
        <v>121845</v>
      </c>
      <c r="N39" s="70">
        <v>121313</v>
      </c>
      <c r="O39" s="70">
        <v>159425</v>
      </c>
      <c r="P39" s="70">
        <v>146767</v>
      </c>
      <c r="Q39" s="70">
        <v>130056</v>
      </c>
      <c r="R39" s="70">
        <v>188376</v>
      </c>
      <c r="S39" s="70">
        <v>174412</v>
      </c>
      <c r="T39" s="70">
        <v>182166</v>
      </c>
      <c r="U39" s="70">
        <v>166968</v>
      </c>
      <c r="V39" s="70">
        <v>154334</v>
      </c>
      <c r="W39" s="70">
        <v>190846</v>
      </c>
      <c r="X39" s="70">
        <v>167752</v>
      </c>
      <c r="Y39" s="70">
        <v>120291</v>
      </c>
      <c r="Z39" s="70">
        <v>127586</v>
      </c>
      <c r="AA39" s="70">
        <v>147799</v>
      </c>
      <c r="AB39" s="70">
        <v>134374</v>
      </c>
      <c r="AC39" s="70">
        <v>144053.381</v>
      </c>
      <c r="AD39" s="70">
        <v>139029.374</v>
      </c>
      <c r="AE39" s="70">
        <v>131122.471</v>
      </c>
    </row>
    <row r="40" spans="1:31" ht="14.25">
      <c r="A40" s="28" t="s">
        <v>17</v>
      </c>
      <c r="B40" s="70">
        <v>4914</v>
      </c>
      <c r="C40" s="70">
        <v>4568</v>
      </c>
      <c r="D40" s="70">
        <v>6141</v>
      </c>
      <c r="E40" s="70">
        <v>5194</v>
      </c>
      <c r="F40" s="70">
        <v>5762</v>
      </c>
      <c r="G40" s="70">
        <v>5803</v>
      </c>
      <c r="H40" s="70">
        <v>5354</v>
      </c>
      <c r="I40" s="70">
        <v>6121</v>
      </c>
      <c r="J40" s="70">
        <v>6819</v>
      </c>
      <c r="K40" s="70">
        <v>5814</v>
      </c>
      <c r="L40" s="70">
        <v>6833</v>
      </c>
      <c r="M40" s="70">
        <v>6497</v>
      </c>
      <c r="N40" s="70">
        <v>7440</v>
      </c>
      <c r="O40" s="70">
        <v>7522</v>
      </c>
      <c r="P40" s="70">
        <v>6847</v>
      </c>
      <c r="Q40" s="70">
        <v>6792</v>
      </c>
      <c r="R40" s="70">
        <v>7537</v>
      </c>
      <c r="S40" s="70">
        <v>7056</v>
      </c>
      <c r="T40" s="70">
        <v>6801</v>
      </c>
      <c r="U40" s="70">
        <v>7268</v>
      </c>
      <c r="V40" s="70">
        <v>5902</v>
      </c>
      <c r="W40" s="70">
        <v>7528</v>
      </c>
      <c r="X40" s="70">
        <v>6367</v>
      </c>
      <c r="Y40" s="70">
        <v>5512</v>
      </c>
      <c r="Z40" s="70">
        <v>1094</v>
      </c>
      <c r="AA40" s="70">
        <v>0</v>
      </c>
      <c r="AB40" s="70">
        <v>0</v>
      </c>
      <c r="AC40" s="70">
        <v>0</v>
      </c>
      <c r="AD40" s="70">
        <v>34272.031</v>
      </c>
      <c r="AE40" s="70">
        <v>33447.398</v>
      </c>
    </row>
    <row r="41" spans="1:31" ht="14.25">
      <c r="A41" s="28" t="s">
        <v>18</v>
      </c>
      <c r="B41" s="70">
        <v>24840</v>
      </c>
      <c r="C41" s="70">
        <v>25975</v>
      </c>
      <c r="D41" s="70">
        <v>24266</v>
      </c>
      <c r="E41" s="70">
        <v>23559</v>
      </c>
      <c r="F41" s="70">
        <v>23083</v>
      </c>
      <c r="G41" s="70">
        <v>26036</v>
      </c>
      <c r="H41" s="70">
        <v>25926</v>
      </c>
      <c r="I41" s="70">
        <v>25926</v>
      </c>
      <c r="J41" s="70">
        <v>23000</v>
      </c>
      <c r="K41" s="70">
        <v>21770</v>
      </c>
      <c r="L41" s="70">
        <v>19990</v>
      </c>
      <c r="M41" s="70">
        <v>21878</v>
      </c>
      <c r="N41" s="70">
        <v>18750</v>
      </c>
      <c r="O41" s="70">
        <v>10936</v>
      </c>
      <c r="P41" s="70">
        <v>10363</v>
      </c>
      <c r="Q41" s="70">
        <v>8775</v>
      </c>
      <c r="R41" s="70">
        <v>8407</v>
      </c>
      <c r="S41" s="70">
        <v>6634</v>
      </c>
      <c r="T41" s="70">
        <v>7915</v>
      </c>
      <c r="U41" s="70">
        <v>9135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</row>
    <row r="43" spans="1:2" ht="14.25">
      <c r="A43" s="27" t="s">
        <v>133</v>
      </c>
      <c r="B43" s="27" t="s">
        <v>135</v>
      </c>
    </row>
    <row r="44" spans="1:2" ht="14.25">
      <c r="A44" s="27" t="s">
        <v>134</v>
      </c>
      <c r="B44" s="27" t="s">
        <v>172</v>
      </c>
    </row>
    <row r="45" spans="1:2" ht="14.25">
      <c r="A45" s="27" t="s">
        <v>4</v>
      </c>
      <c r="B45" s="27" t="s">
        <v>173</v>
      </c>
    </row>
    <row r="46" spans="1:2" ht="14.25">
      <c r="A46" s="27" t="s">
        <v>6</v>
      </c>
      <c r="B46" s="29" t="s">
        <v>20</v>
      </c>
    </row>
    <row r="47" spans="1:2" ht="14.25">
      <c r="A47" s="27" t="s">
        <v>8</v>
      </c>
      <c r="B47" s="27" t="s">
        <v>166</v>
      </c>
    </row>
    <row r="49" spans="1:31" ht="14.25">
      <c r="A49" s="28" t="s">
        <v>10</v>
      </c>
      <c r="B49" s="28" t="s">
        <v>42</v>
      </c>
      <c r="C49" s="28" t="s">
        <v>43</v>
      </c>
      <c r="D49" s="28" t="s">
        <v>44</v>
      </c>
      <c r="E49" s="28" t="s">
        <v>45</v>
      </c>
      <c r="F49" s="28" t="s">
        <v>46</v>
      </c>
      <c r="G49" s="28" t="s">
        <v>47</v>
      </c>
      <c r="H49" s="28" t="s">
        <v>48</v>
      </c>
      <c r="I49" s="28" t="s">
        <v>49</v>
      </c>
      <c r="J49" s="28" t="s">
        <v>50</v>
      </c>
      <c r="K49" s="28" t="s">
        <v>51</v>
      </c>
      <c r="L49" s="28" t="s">
        <v>52</v>
      </c>
      <c r="M49" s="28" t="s">
        <v>53</v>
      </c>
      <c r="N49" s="28" t="s">
        <v>54</v>
      </c>
      <c r="O49" s="28" t="s">
        <v>55</v>
      </c>
      <c r="P49" s="28" t="s">
        <v>56</v>
      </c>
      <c r="Q49" s="28" t="s">
        <v>57</v>
      </c>
      <c r="R49" s="28" t="s">
        <v>58</v>
      </c>
      <c r="S49" s="28" t="s">
        <v>59</v>
      </c>
      <c r="T49" s="28" t="s">
        <v>60</v>
      </c>
      <c r="U49" s="28" t="s">
        <v>61</v>
      </c>
      <c r="V49" s="28" t="s">
        <v>62</v>
      </c>
      <c r="W49" s="28" t="s">
        <v>63</v>
      </c>
      <c r="X49" s="28" t="s">
        <v>64</v>
      </c>
      <c r="Y49" s="28" t="s">
        <v>65</v>
      </c>
      <c r="Z49" s="28" t="s">
        <v>66</v>
      </c>
      <c r="AA49" s="28" t="s">
        <v>67</v>
      </c>
      <c r="AB49" s="28" t="s">
        <v>68</v>
      </c>
      <c r="AC49" s="28" t="s">
        <v>38</v>
      </c>
      <c r="AD49" s="28" t="s">
        <v>69</v>
      </c>
      <c r="AE49" s="28" t="s">
        <v>244</v>
      </c>
    </row>
    <row r="50" spans="1:31" ht="14.25">
      <c r="A50" s="28" t="s">
        <v>70</v>
      </c>
      <c r="B50" s="70">
        <v>755624</v>
      </c>
      <c r="C50" s="70">
        <v>713346</v>
      </c>
      <c r="D50" s="70">
        <v>723570</v>
      </c>
      <c r="E50" s="70">
        <v>709393</v>
      </c>
      <c r="F50" s="70">
        <v>771838</v>
      </c>
      <c r="G50" s="70">
        <v>794714</v>
      </c>
      <c r="H50" s="70">
        <v>887779</v>
      </c>
      <c r="I50" s="70">
        <v>954050</v>
      </c>
      <c r="J50" s="70">
        <v>1171810</v>
      </c>
      <c r="K50" s="70">
        <v>1401470</v>
      </c>
      <c r="L50" s="70">
        <v>1404443</v>
      </c>
      <c r="M50" s="70">
        <v>1453114.603</v>
      </c>
      <c r="N50" s="70">
        <v>1567227.964</v>
      </c>
      <c r="O50" s="70">
        <v>1582460.385</v>
      </c>
      <c r="P50" s="70">
        <v>1715122.139</v>
      </c>
      <c r="Q50" s="70">
        <v>1912695.505</v>
      </c>
      <c r="R50" s="70">
        <v>2054728.895</v>
      </c>
      <c r="S50" s="70">
        <v>2189133.028</v>
      </c>
      <c r="T50" s="70">
        <v>2414690.954</v>
      </c>
      <c r="U50" s="70">
        <v>2185973.407</v>
      </c>
      <c r="V50" s="70">
        <v>2173952.929</v>
      </c>
      <c r="W50" s="70">
        <v>1932229.739</v>
      </c>
      <c r="X50" s="70">
        <v>1448627.008</v>
      </c>
      <c r="Y50" s="70">
        <v>1113921.208</v>
      </c>
      <c r="Z50" s="70">
        <v>912180.046</v>
      </c>
      <c r="AA50" s="70">
        <v>1083672.306</v>
      </c>
      <c r="AB50" s="70">
        <v>1422227.076</v>
      </c>
      <c r="AC50" s="70">
        <v>1732510.465</v>
      </c>
      <c r="AD50" s="70">
        <v>1525507.82</v>
      </c>
      <c r="AE50" s="70">
        <v>2012542.789</v>
      </c>
    </row>
    <row r="51" spans="1:31" ht="14.25">
      <c r="A51" s="28" t="s">
        <v>11</v>
      </c>
      <c r="B51" s="70">
        <v>0</v>
      </c>
      <c r="C51" s="70">
        <v>0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79</v>
      </c>
      <c r="M51" s="70">
        <v>816</v>
      </c>
      <c r="N51" s="70">
        <v>1043</v>
      </c>
      <c r="O51" s="70">
        <v>11</v>
      </c>
      <c r="P51" s="70">
        <v>14</v>
      </c>
      <c r="Q51" s="70">
        <v>58</v>
      </c>
      <c r="R51" s="70">
        <v>89</v>
      </c>
      <c r="S51" s="70">
        <v>193</v>
      </c>
      <c r="T51" s="70">
        <v>178</v>
      </c>
      <c r="U51" s="70">
        <v>141</v>
      </c>
      <c r="V51" s="70">
        <v>215</v>
      </c>
      <c r="W51" s="70">
        <v>174</v>
      </c>
      <c r="X51" s="70">
        <v>145</v>
      </c>
      <c r="Y51" s="70">
        <v>94</v>
      </c>
      <c r="Z51" s="70">
        <v>68</v>
      </c>
      <c r="AA51" s="70">
        <v>49</v>
      </c>
      <c r="AB51" s="70">
        <v>68</v>
      </c>
      <c r="AC51" s="70">
        <v>407.569</v>
      </c>
      <c r="AD51" s="70">
        <v>626.954</v>
      </c>
      <c r="AE51" s="70">
        <v>186.443</v>
      </c>
    </row>
    <row r="52" spans="1:31" ht="14.25">
      <c r="A52" s="28" t="s">
        <v>12</v>
      </c>
      <c r="B52" s="70">
        <v>173</v>
      </c>
      <c r="C52" s="70">
        <v>168</v>
      </c>
      <c r="D52" s="70">
        <v>159</v>
      </c>
      <c r="E52" s="70">
        <v>47</v>
      </c>
      <c r="F52" s="70">
        <v>286</v>
      </c>
      <c r="G52" s="70">
        <v>260</v>
      </c>
      <c r="H52" s="70">
        <v>304</v>
      </c>
      <c r="I52" s="70">
        <v>1009</v>
      </c>
      <c r="J52" s="70">
        <v>2113</v>
      </c>
      <c r="K52" s="70">
        <v>2096</v>
      </c>
      <c r="L52" s="70">
        <v>1465</v>
      </c>
      <c r="M52" s="70">
        <v>1447</v>
      </c>
      <c r="N52" s="70">
        <v>1268</v>
      </c>
      <c r="O52" s="70">
        <v>1305</v>
      </c>
      <c r="P52" s="70">
        <v>1438</v>
      </c>
      <c r="Q52" s="70">
        <v>1363</v>
      </c>
      <c r="R52" s="70">
        <v>1348</v>
      </c>
      <c r="S52" s="70">
        <v>378</v>
      </c>
      <c r="T52" s="70">
        <v>383</v>
      </c>
      <c r="U52" s="70">
        <v>380</v>
      </c>
      <c r="V52" s="70">
        <v>584</v>
      </c>
      <c r="W52" s="70">
        <v>681</v>
      </c>
      <c r="X52" s="70">
        <v>463</v>
      </c>
      <c r="Y52" s="70">
        <v>3919</v>
      </c>
      <c r="Z52" s="70">
        <v>1710</v>
      </c>
      <c r="AA52" s="70">
        <v>4866</v>
      </c>
      <c r="AB52" s="70">
        <v>13401</v>
      </c>
      <c r="AC52" s="70">
        <v>12529.951</v>
      </c>
      <c r="AD52" s="70">
        <v>13012.671</v>
      </c>
      <c r="AE52" s="70">
        <v>26422.58</v>
      </c>
    </row>
    <row r="53" spans="1:31" ht="14.25">
      <c r="A53" s="28" t="s">
        <v>40</v>
      </c>
      <c r="B53" s="70">
        <v>247547</v>
      </c>
      <c r="C53" s="70">
        <v>232980</v>
      </c>
      <c r="D53" s="70">
        <v>198177</v>
      </c>
      <c r="E53" s="70">
        <v>194917</v>
      </c>
      <c r="F53" s="70">
        <v>228556</v>
      </c>
      <c r="G53" s="70">
        <v>224660</v>
      </c>
      <c r="H53" s="70">
        <v>263451</v>
      </c>
      <c r="I53" s="70">
        <v>276921</v>
      </c>
      <c r="J53" s="70">
        <v>298796</v>
      </c>
      <c r="K53" s="70">
        <v>316833</v>
      </c>
      <c r="L53" s="70">
        <v>274184</v>
      </c>
      <c r="M53" s="70">
        <v>330000</v>
      </c>
      <c r="N53" s="70">
        <v>330000</v>
      </c>
      <c r="O53" s="70">
        <v>167775</v>
      </c>
      <c r="P53" s="70">
        <v>152477</v>
      </c>
      <c r="Q53" s="70">
        <v>202439</v>
      </c>
      <c r="R53" s="70">
        <v>206234</v>
      </c>
      <c r="S53" s="70">
        <v>225141</v>
      </c>
      <c r="T53" s="70">
        <v>281181</v>
      </c>
      <c r="U53" s="70">
        <v>240461</v>
      </c>
      <c r="V53" s="70">
        <v>264339</v>
      </c>
      <c r="W53" s="70">
        <v>232509</v>
      </c>
      <c r="X53" s="70">
        <v>168336</v>
      </c>
      <c r="Y53" s="70">
        <v>112928</v>
      </c>
      <c r="Z53" s="70">
        <v>69614</v>
      </c>
      <c r="AA53" s="70">
        <v>61630</v>
      </c>
      <c r="AB53" s="70">
        <v>132662</v>
      </c>
      <c r="AC53" s="70">
        <v>142303</v>
      </c>
      <c r="AD53" s="70">
        <v>149387</v>
      </c>
      <c r="AE53" s="70">
        <v>202156</v>
      </c>
    </row>
    <row r="54" spans="1:31" ht="14.25">
      <c r="A54" s="28" t="s">
        <v>13</v>
      </c>
      <c r="B54" s="70">
        <v>0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2125</v>
      </c>
      <c r="J54" s="70">
        <v>15852</v>
      </c>
      <c r="K54" s="70">
        <v>39705</v>
      </c>
      <c r="L54" s="70">
        <v>58138</v>
      </c>
      <c r="M54" s="70">
        <v>57628</v>
      </c>
      <c r="N54" s="70">
        <v>61175</v>
      </c>
      <c r="O54" s="70">
        <v>68015</v>
      </c>
      <c r="P54" s="70">
        <v>73782</v>
      </c>
      <c r="Q54" s="70">
        <v>73621</v>
      </c>
      <c r="R54" s="70">
        <v>86849</v>
      </c>
      <c r="S54" s="70">
        <v>113520</v>
      </c>
      <c r="T54" s="70">
        <v>112666</v>
      </c>
      <c r="U54" s="70">
        <v>76900</v>
      </c>
      <c r="V54" s="70">
        <v>88265</v>
      </c>
      <c r="W54" s="70">
        <v>103352</v>
      </c>
      <c r="X54" s="70">
        <v>95802</v>
      </c>
      <c r="Y54" s="70">
        <v>82052</v>
      </c>
      <c r="Z54" s="70">
        <v>50128</v>
      </c>
      <c r="AA54" s="70">
        <v>51614</v>
      </c>
      <c r="AB54" s="70">
        <v>95974</v>
      </c>
      <c r="AC54" s="70">
        <v>123152.486</v>
      </c>
      <c r="AD54" s="70">
        <v>115952.13</v>
      </c>
      <c r="AE54" s="70">
        <v>126914.896</v>
      </c>
    </row>
    <row r="55" spans="1:31" ht="14.25">
      <c r="A55" s="28" t="s">
        <v>14</v>
      </c>
      <c r="B55" s="70">
        <v>37647</v>
      </c>
      <c r="C55" s="70">
        <v>44806</v>
      </c>
      <c r="D55" s="70">
        <v>34586</v>
      </c>
      <c r="E55" s="70">
        <v>34261</v>
      </c>
      <c r="F55" s="70">
        <v>43514</v>
      </c>
      <c r="G55" s="70">
        <v>47159</v>
      </c>
      <c r="H55" s="70">
        <v>58779</v>
      </c>
      <c r="I55" s="70">
        <v>48382</v>
      </c>
      <c r="J55" s="70">
        <v>46536</v>
      </c>
      <c r="K55" s="70">
        <v>51517</v>
      </c>
      <c r="L55" s="70">
        <v>37577</v>
      </c>
      <c r="M55" s="70">
        <v>35743</v>
      </c>
      <c r="N55" s="70">
        <v>48654</v>
      </c>
      <c r="O55" s="70">
        <v>56668</v>
      </c>
      <c r="P55" s="70">
        <v>50653</v>
      </c>
      <c r="Q55" s="70">
        <v>48252</v>
      </c>
      <c r="R55" s="70">
        <v>55923</v>
      </c>
      <c r="S55" s="70">
        <v>70042</v>
      </c>
      <c r="T55" s="70">
        <v>71432</v>
      </c>
      <c r="U55" s="70">
        <v>39666</v>
      </c>
      <c r="V55" s="70">
        <v>46598</v>
      </c>
      <c r="W55" s="70">
        <v>35302</v>
      </c>
      <c r="X55" s="70">
        <v>35757</v>
      </c>
      <c r="Y55" s="70">
        <v>10027</v>
      </c>
      <c r="Z55" s="70">
        <v>7119</v>
      </c>
      <c r="AA55" s="70">
        <v>12192</v>
      </c>
      <c r="AB55" s="70">
        <v>20045</v>
      </c>
      <c r="AC55" s="70">
        <v>27980</v>
      </c>
      <c r="AD55" s="70">
        <v>24184</v>
      </c>
      <c r="AE55" s="70">
        <v>37221</v>
      </c>
    </row>
    <row r="56" spans="1:31" ht="14.25">
      <c r="A56" s="28" t="s">
        <v>15</v>
      </c>
      <c r="B56" s="70">
        <v>0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49</v>
      </c>
      <c r="Q56" s="70">
        <v>66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</row>
    <row r="57" spans="1:31" ht="14.25">
      <c r="A57" s="28" t="s">
        <v>16</v>
      </c>
      <c r="B57" s="70">
        <v>0</v>
      </c>
      <c r="C57" s="70">
        <v>0</v>
      </c>
      <c r="D57" s="70">
        <v>77222</v>
      </c>
      <c r="E57" s="70">
        <v>47496</v>
      </c>
      <c r="F57" s="70">
        <v>65559</v>
      </c>
      <c r="G57" s="70">
        <v>42642</v>
      </c>
      <c r="H57" s="70">
        <v>45246</v>
      </c>
      <c r="I57" s="70">
        <v>25471</v>
      </c>
      <c r="J57" s="70">
        <v>20982</v>
      </c>
      <c r="K57" s="70">
        <v>31749</v>
      </c>
      <c r="L57" s="70">
        <v>35629</v>
      </c>
      <c r="M57" s="70">
        <v>38776</v>
      </c>
      <c r="N57" s="70">
        <v>39931</v>
      </c>
      <c r="O57" s="70">
        <v>44833</v>
      </c>
      <c r="P57" s="70">
        <v>38750</v>
      </c>
      <c r="Q57" s="70">
        <v>28905</v>
      </c>
      <c r="R57" s="70">
        <v>51490</v>
      </c>
      <c r="S57" s="70">
        <v>51508</v>
      </c>
      <c r="T57" s="70">
        <v>35411</v>
      </c>
      <c r="U57" s="70">
        <v>20236</v>
      </c>
      <c r="V57" s="70">
        <v>15538</v>
      </c>
      <c r="W57" s="70">
        <v>21131</v>
      </c>
      <c r="X57" s="70">
        <v>10461</v>
      </c>
      <c r="Y57" s="70">
        <v>2213</v>
      </c>
      <c r="Z57" s="70">
        <v>1697</v>
      </c>
      <c r="AA57" s="70">
        <v>1548</v>
      </c>
      <c r="AB57" s="70">
        <v>1052</v>
      </c>
      <c r="AC57" s="70">
        <v>949.99</v>
      </c>
      <c r="AD57" s="70">
        <v>657.525</v>
      </c>
      <c r="AE57" s="70">
        <v>1467.268</v>
      </c>
    </row>
    <row r="58" spans="1:31" ht="14.25">
      <c r="A58" s="28" t="s">
        <v>17</v>
      </c>
      <c r="B58" s="70">
        <v>0</v>
      </c>
      <c r="C58" s="70">
        <v>0</v>
      </c>
      <c r="D58" s="70">
        <v>0</v>
      </c>
      <c r="E58" s="70">
        <v>0</v>
      </c>
      <c r="F58" s="70">
        <v>7</v>
      </c>
      <c r="G58" s="70">
        <v>58</v>
      </c>
      <c r="H58" s="70">
        <v>89</v>
      </c>
      <c r="I58" s="70">
        <v>109</v>
      </c>
      <c r="J58" s="70">
        <v>179</v>
      </c>
      <c r="K58" s="70">
        <v>128</v>
      </c>
      <c r="L58" s="70">
        <v>53</v>
      </c>
      <c r="M58" s="70">
        <v>460</v>
      </c>
      <c r="N58" s="70">
        <v>353</v>
      </c>
      <c r="O58" s="70">
        <v>1262</v>
      </c>
      <c r="P58" s="70">
        <v>520</v>
      </c>
      <c r="Q58" s="70">
        <v>409</v>
      </c>
      <c r="R58" s="70">
        <v>171</v>
      </c>
      <c r="S58" s="70">
        <v>886</v>
      </c>
      <c r="T58" s="70">
        <v>200</v>
      </c>
      <c r="U58" s="70">
        <v>61</v>
      </c>
      <c r="V58" s="70">
        <v>66</v>
      </c>
      <c r="W58" s="70">
        <v>94</v>
      </c>
      <c r="X58" s="70">
        <v>113</v>
      </c>
      <c r="Y58" s="70">
        <v>63</v>
      </c>
      <c r="Z58" s="70">
        <v>83</v>
      </c>
      <c r="AA58" s="70">
        <v>110</v>
      </c>
      <c r="AB58" s="70">
        <v>68</v>
      </c>
      <c r="AC58" s="70">
        <v>139.446</v>
      </c>
      <c r="AD58" s="70">
        <v>108.001</v>
      </c>
      <c r="AE58" s="70">
        <v>280.191</v>
      </c>
    </row>
    <row r="59" spans="1:31" ht="14.25">
      <c r="A59" s="28" t="s">
        <v>18</v>
      </c>
      <c r="B59" s="70">
        <v>11435</v>
      </c>
      <c r="C59" s="70">
        <v>10051</v>
      </c>
      <c r="D59" s="70">
        <v>12136</v>
      </c>
      <c r="E59" s="70">
        <v>12140</v>
      </c>
      <c r="F59" s="70">
        <v>14875</v>
      </c>
      <c r="G59" s="70">
        <v>15787</v>
      </c>
      <c r="H59" s="70">
        <v>14619</v>
      </c>
      <c r="I59" s="70">
        <v>15241</v>
      </c>
      <c r="J59" s="70">
        <v>14384</v>
      </c>
      <c r="K59" s="70">
        <v>11881</v>
      </c>
      <c r="L59" s="70">
        <v>9541</v>
      </c>
      <c r="M59" s="70">
        <v>3801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3527</v>
      </c>
      <c r="V59" s="70">
        <v>6721</v>
      </c>
      <c r="W59" s="70">
        <v>10022</v>
      </c>
      <c r="X59" s="70">
        <v>7069</v>
      </c>
      <c r="Y59" s="70">
        <v>4176</v>
      </c>
      <c r="Z59" s="70">
        <v>3521</v>
      </c>
      <c r="AA59" s="70">
        <v>3469</v>
      </c>
      <c r="AB59" s="70">
        <v>3321</v>
      </c>
      <c r="AC59" s="70">
        <v>2528</v>
      </c>
      <c r="AD59" s="70">
        <v>4191</v>
      </c>
      <c r="AE59" s="70">
        <v>12147</v>
      </c>
    </row>
    <row r="61" ht="14.25">
      <c r="A61" s="27" t="s">
        <v>168</v>
      </c>
    </row>
    <row r="62" spans="1:2" ht="14.25">
      <c r="A62" s="27" t="s">
        <v>71</v>
      </c>
      <c r="B62" s="27" t="s">
        <v>169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zoomScale="85" zoomScaleNormal="85" workbookViewId="0" topLeftCell="A1">
      <selection activeCell="B3" sqref="B3:B4"/>
    </sheetView>
  </sheetViews>
  <sheetFormatPr defaultColWidth="8.625" defaultRowHeight="14.25"/>
  <cols>
    <col min="1" max="1" width="8.625" style="26" customWidth="1"/>
    <col min="2" max="10" width="10.875" style="26" bestFit="1" customWidth="1"/>
    <col min="11" max="23" width="12.375" style="26" bestFit="1" customWidth="1"/>
    <col min="24" max="27" width="10.875" style="26" bestFit="1" customWidth="1"/>
    <col min="28" max="30" width="12.375" style="26" bestFit="1" customWidth="1"/>
    <col min="31" max="31" width="12.375" style="26" customWidth="1"/>
    <col min="32" max="16384" width="8.625" style="26" customWidth="1"/>
  </cols>
  <sheetData>
    <row r="1" spans="1:2" ht="14.25">
      <c r="A1" s="69" t="s">
        <v>160</v>
      </c>
      <c r="B1" s="27" t="s">
        <v>161</v>
      </c>
    </row>
    <row r="3" spans="1:2" ht="14.25">
      <c r="A3" s="27" t="s">
        <v>0</v>
      </c>
      <c r="B3" s="4">
        <v>44371.458344907405</v>
      </c>
    </row>
    <row r="4" spans="1:2" ht="14.25">
      <c r="A4" s="27" t="s">
        <v>1</v>
      </c>
      <c r="B4" s="4">
        <v>44404.43858796296</v>
      </c>
    </row>
    <row r="5" spans="1:2" ht="14.25">
      <c r="A5" s="27" t="s">
        <v>2</v>
      </c>
      <c r="B5" s="27" t="s">
        <v>3</v>
      </c>
    </row>
    <row r="7" spans="1:2" ht="14.25">
      <c r="A7" s="27" t="s">
        <v>4</v>
      </c>
      <c r="B7" s="27" t="s">
        <v>162</v>
      </c>
    </row>
    <row r="8" spans="1:2" ht="14.25">
      <c r="A8" s="27"/>
      <c r="B8" s="27" t="s">
        <v>163</v>
      </c>
    </row>
    <row r="9" spans="1:2" ht="14.25">
      <c r="A9" s="27"/>
      <c r="B9" s="27" t="s">
        <v>164</v>
      </c>
    </row>
    <row r="10" spans="1:2" ht="14.25">
      <c r="A10" s="27" t="s">
        <v>6</v>
      </c>
      <c r="B10" s="29" t="s">
        <v>165</v>
      </c>
    </row>
    <row r="11" spans="1:2" ht="14.25">
      <c r="A11" s="27" t="s">
        <v>8</v>
      </c>
      <c r="B11" s="27" t="s">
        <v>166</v>
      </c>
    </row>
    <row r="13" spans="1:31" ht="14.25">
      <c r="A13" s="28" t="s">
        <v>10</v>
      </c>
      <c r="B13" s="28" t="s">
        <v>42</v>
      </c>
      <c r="C13" s="28" t="s">
        <v>43</v>
      </c>
      <c r="D13" s="28" t="s">
        <v>44</v>
      </c>
      <c r="E13" s="28" t="s">
        <v>45</v>
      </c>
      <c r="F13" s="28" t="s">
        <v>46</v>
      </c>
      <c r="G13" s="28" t="s">
        <v>47</v>
      </c>
      <c r="H13" s="28" t="s">
        <v>48</v>
      </c>
      <c r="I13" s="28" t="s">
        <v>49</v>
      </c>
      <c r="J13" s="28" t="s">
        <v>50</v>
      </c>
      <c r="K13" s="28" t="s">
        <v>51</v>
      </c>
      <c r="L13" s="28" t="s">
        <v>52</v>
      </c>
      <c r="M13" s="28" t="s">
        <v>53</v>
      </c>
      <c r="N13" s="28" t="s">
        <v>54</v>
      </c>
      <c r="O13" s="28" t="s">
        <v>55</v>
      </c>
      <c r="P13" s="28" t="s">
        <v>56</v>
      </c>
      <c r="Q13" s="28" t="s">
        <v>57</v>
      </c>
      <c r="R13" s="28" t="s">
        <v>58</v>
      </c>
      <c r="S13" s="28" t="s">
        <v>59</v>
      </c>
      <c r="T13" s="28" t="s">
        <v>60</v>
      </c>
      <c r="U13" s="28" t="s">
        <v>61</v>
      </c>
      <c r="V13" s="28" t="s">
        <v>62</v>
      </c>
      <c r="W13" s="28" t="s">
        <v>63</v>
      </c>
      <c r="X13" s="28" t="s">
        <v>64</v>
      </c>
      <c r="Y13" s="28" t="s">
        <v>65</v>
      </c>
      <c r="Z13" s="28" t="s">
        <v>66</v>
      </c>
      <c r="AA13" s="28" t="s">
        <v>67</v>
      </c>
      <c r="AB13" s="28" t="s">
        <v>68</v>
      </c>
      <c r="AC13" s="28" t="s">
        <v>38</v>
      </c>
      <c r="AD13" s="28" t="s">
        <v>69</v>
      </c>
      <c r="AE13" s="28" t="s">
        <v>244</v>
      </c>
    </row>
    <row r="14" spans="1:31" ht="14.25">
      <c r="A14" s="28" t="s">
        <v>70</v>
      </c>
      <c r="B14" s="70">
        <v>719787.6</v>
      </c>
      <c r="C14" s="70">
        <v>759038.4</v>
      </c>
      <c r="D14" s="70">
        <v>734040</v>
      </c>
      <c r="E14" s="70">
        <v>667065.6</v>
      </c>
      <c r="F14" s="70">
        <v>699915.6</v>
      </c>
      <c r="G14" s="70">
        <v>744202.8</v>
      </c>
      <c r="H14" s="70">
        <v>807516</v>
      </c>
      <c r="I14" s="70">
        <v>775774.8</v>
      </c>
      <c r="J14" s="70">
        <v>913644</v>
      </c>
      <c r="K14" s="70">
        <v>936979.2</v>
      </c>
      <c r="L14" s="70">
        <v>1004572.8</v>
      </c>
      <c r="M14" s="70">
        <v>970797.6</v>
      </c>
      <c r="N14" s="70">
        <v>1023091.2</v>
      </c>
      <c r="O14" s="70">
        <v>1001941.2</v>
      </c>
      <c r="P14" s="70">
        <v>967273.2</v>
      </c>
      <c r="Q14" s="70">
        <v>939479.195</v>
      </c>
      <c r="R14" s="70">
        <v>943514.579</v>
      </c>
      <c r="S14" s="70">
        <v>956091.942</v>
      </c>
      <c r="T14" s="70">
        <v>821845.732</v>
      </c>
      <c r="U14" s="70">
        <v>749782.497</v>
      </c>
      <c r="V14" s="70">
        <v>766983.305</v>
      </c>
      <c r="W14" s="70">
        <v>777691.4</v>
      </c>
      <c r="X14" s="70">
        <v>865151.096</v>
      </c>
      <c r="Y14" s="70">
        <v>928274.678</v>
      </c>
      <c r="Z14" s="70">
        <v>837096.275</v>
      </c>
      <c r="AA14" s="70">
        <v>925928.254</v>
      </c>
      <c r="AB14" s="70">
        <v>807456.345</v>
      </c>
      <c r="AC14" s="70">
        <v>723278.257</v>
      </c>
      <c r="AD14" s="70">
        <v>625386.959</v>
      </c>
      <c r="AE14" s="70">
        <v>364108.687</v>
      </c>
    </row>
    <row r="15" spans="1:31" ht="14.25">
      <c r="A15" s="28" t="s">
        <v>11</v>
      </c>
      <c r="B15" s="70">
        <v>0</v>
      </c>
      <c r="C15" s="70">
        <v>0</v>
      </c>
      <c r="D15" s="70">
        <v>2534.4</v>
      </c>
      <c r="E15" s="70">
        <v>2584.8</v>
      </c>
      <c r="F15" s="70">
        <v>781.2</v>
      </c>
      <c r="G15" s="70">
        <v>1807.2</v>
      </c>
      <c r="H15" s="70">
        <v>2152.8</v>
      </c>
      <c r="I15" s="70">
        <v>8240.4</v>
      </c>
      <c r="J15" s="70">
        <v>8125.2</v>
      </c>
      <c r="K15" s="70">
        <v>6404.4</v>
      </c>
      <c r="L15" s="70">
        <v>5428.8</v>
      </c>
      <c r="M15" s="70">
        <v>10162.8</v>
      </c>
      <c r="N15" s="70">
        <v>8470.8</v>
      </c>
      <c r="O15" s="70">
        <v>9529.2</v>
      </c>
      <c r="P15" s="70">
        <v>280.8</v>
      </c>
      <c r="Q15" s="70">
        <v>846</v>
      </c>
      <c r="R15" s="70">
        <v>493.2</v>
      </c>
      <c r="S15" s="70">
        <v>1440</v>
      </c>
      <c r="T15" s="70">
        <v>2451.6</v>
      </c>
      <c r="U15" s="70">
        <v>1548</v>
      </c>
      <c r="V15" s="70">
        <v>662.4</v>
      </c>
      <c r="W15" s="70">
        <v>0</v>
      </c>
      <c r="X15" s="70">
        <v>0</v>
      </c>
      <c r="Y15" s="70">
        <v>3.6</v>
      </c>
      <c r="Z15" s="70">
        <v>122.4</v>
      </c>
      <c r="AA15" s="70">
        <v>75.6</v>
      </c>
      <c r="AB15" s="70">
        <v>57.6</v>
      </c>
      <c r="AC15" s="70">
        <v>43.97</v>
      </c>
      <c r="AD15" s="70">
        <v>135.882</v>
      </c>
      <c r="AE15" s="70">
        <v>74.246</v>
      </c>
    </row>
    <row r="16" spans="1:31" ht="14.25">
      <c r="A16" s="28" t="s">
        <v>12</v>
      </c>
      <c r="B16" s="70">
        <v>14367.6</v>
      </c>
      <c r="C16" s="70">
        <v>13921.2</v>
      </c>
      <c r="D16" s="70">
        <v>13172.4</v>
      </c>
      <c r="E16" s="70">
        <v>12888</v>
      </c>
      <c r="F16" s="70">
        <v>12326.4</v>
      </c>
      <c r="G16" s="70">
        <v>8841.6</v>
      </c>
      <c r="H16" s="70">
        <v>14270.4</v>
      </c>
      <c r="I16" s="70">
        <v>9072</v>
      </c>
      <c r="J16" s="70">
        <v>7066.8</v>
      </c>
      <c r="K16" s="70">
        <v>12974.4</v>
      </c>
      <c r="L16" s="70">
        <v>10130.4</v>
      </c>
      <c r="M16" s="70">
        <v>10011.6</v>
      </c>
      <c r="N16" s="70">
        <v>9522</v>
      </c>
      <c r="O16" s="70">
        <v>9727.2</v>
      </c>
      <c r="P16" s="70">
        <v>9547.2</v>
      </c>
      <c r="Q16" s="70">
        <v>9072</v>
      </c>
      <c r="R16" s="70">
        <v>9540</v>
      </c>
      <c r="S16" s="70">
        <v>12679.2</v>
      </c>
      <c r="T16" s="70">
        <v>8200.8</v>
      </c>
      <c r="U16" s="70">
        <v>5914.8</v>
      </c>
      <c r="V16" s="70">
        <v>13200.26</v>
      </c>
      <c r="W16" s="70">
        <v>12802.453</v>
      </c>
      <c r="X16" s="70">
        <v>10550.07</v>
      </c>
      <c r="Y16" s="70">
        <v>11924.86</v>
      </c>
      <c r="Z16" s="70">
        <v>12012.952</v>
      </c>
      <c r="AA16" s="70">
        <v>13556.801</v>
      </c>
      <c r="AB16" s="70">
        <v>15322.756</v>
      </c>
      <c r="AC16" s="70">
        <v>11066.429</v>
      </c>
      <c r="AD16" s="70">
        <v>8618.411</v>
      </c>
      <c r="AE16" s="70">
        <v>4633.474</v>
      </c>
    </row>
    <row r="17" spans="1:31" ht="14.25">
      <c r="A17" s="28" t="s">
        <v>40</v>
      </c>
      <c r="B17" s="70">
        <v>246679.2</v>
      </c>
      <c r="C17" s="70">
        <v>272811.6</v>
      </c>
      <c r="D17" s="70">
        <v>260892</v>
      </c>
      <c r="E17" s="70">
        <v>261925.2</v>
      </c>
      <c r="F17" s="70">
        <v>255045.6</v>
      </c>
      <c r="G17" s="70">
        <v>260323.2</v>
      </c>
      <c r="H17" s="70">
        <v>324871.2</v>
      </c>
      <c r="I17" s="70">
        <v>304567.2</v>
      </c>
      <c r="J17" s="70">
        <v>345992.4</v>
      </c>
      <c r="K17" s="70">
        <v>319395.6</v>
      </c>
      <c r="L17" s="70">
        <v>349293.6</v>
      </c>
      <c r="M17" s="70">
        <v>344671.2</v>
      </c>
      <c r="N17" s="70">
        <v>326707.2</v>
      </c>
      <c r="O17" s="70">
        <v>271980</v>
      </c>
      <c r="P17" s="70">
        <v>250232.4</v>
      </c>
      <c r="Q17" s="70">
        <v>256417.2</v>
      </c>
      <c r="R17" s="70">
        <v>285490.8</v>
      </c>
      <c r="S17" s="70">
        <v>284551.2</v>
      </c>
      <c r="T17" s="70">
        <v>255214.8</v>
      </c>
      <c r="U17" s="70">
        <v>234525.6</v>
      </c>
      <c r="V17" s="70">
        <v>273924</v>
      </c>
      <c r="W17" s="70">
        <v>256510.8</v>
      </c>
      <c r="X17" s="70">
        <v>271004.4</v>
      </c>
      <c r="Y17" s="70">
        <v>368596.8</v>
      </c>
      <c r="Z17" s="70">
        <v>330195.6</v>
      </c>
      <c r="AA17" s="70">
        <v>349920</v>
      </c>
      <c r="AB17" s="70">
        <v>318247.2</v>
      </c>
      <c r="AC17" s="70">
        <v>232228.8</v>
      </c>
      <c r="AD17" s="70">
        <v>209091.6</v>
      </c>
      <c r="AE17" s="70">
        <v>151372.8</v>
      </c>
    </row>
    <row r="18" spans="1:31" ht="14.25">
      <c r="A18" s="28" t="s">
        <v>13</v>
      </c>
      <c r="B18" s="70">
        <v>0</v>
      </c>
      <c r="C18" s="70">
        <v>478.8</v>
      </c>
      <c r="D18" s="70">
        <v>4816.8</v>
      </c>
      <c r="E18" s="70">
        <v>770.4</v>
      </c>
      <c r="F18" s="70">
        <v>525.6</v>
      </c>
      <c r="G18" s="70">
        <v>957.6</v>
      </c>
      <c r="H18" s="70">
        <v>1576.8</v>
      </c>
      <c r="I18" s="70">
        <v>1015.2</v>
      </c>
      <c r="J18" s="70">
        <v>162</v>
      </c>
      <c r="K18" s="70">
        <v>43.2</v>
      </c>
      <c r="L18" s="70">
        <v>50.4</v>
      </c>
      <c r="M18" s="70">
        <v>21.6</v>
      </c>
      <c r="N18" s="70">
        <v>72</v>
      </c>
      <c r="O18" s="70">
        <v>280.8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1515.6</v>
      </c>
      <c r="W18" s="70">
        <v>273.6</v>
      </c>
      <c r="X18" s="70">
        <v>18</v>
      </c>
      <c r="Y18" s="70">
        <v>10.8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</row>
    <row r="19" spans="1:31" ht="14.25">
      <c r="A19" s="28" t="s">
        <v>14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169.2</v>
      </c>
      <c r="O19" s="70">
        <v>622.8</v>
      </c>
      <c r="P19" s="70">
        <v>752.4</v>
      </c>
      <c r="Q19" s="70">
        <v>295.2</v>
      </c>
      <c r="R19" s="70">
        <v>414</v>
      </c>
      <c r="S19" s="70">
        <v>964.8</v>
      </c>
      <c r="T19" s="70">
        <v>954</v>
      </c>
      <c r="U19" s="70">
        <v>871.2</v>
      </c>
      <c r="V19" s="70">
        <v>925.2</v>
      </c>
      <c r="W19" s="70">
        <v>0</v>
      </c>
      <c r="X19" s="70">
        <v>0</v>
      </c>
      <c r="Y19" s="70">
        <v>0</v>
      </c>
      <c r="Z19" s="70">
        <v>7.2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</row>
    <row r="20" spans="1:31" ht="14.25">
      <c r="A20" s="28" t="s">
        <v>15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11062.8</v>
      </c>
      <c r="Q20" s="70">
        <v>11534.4</v>
      </c>
      <c r="R20" s="70">
        <v>10634.4</v>
      </c>
      <c r="S20" s="70">
        <v>10144.8</v>
      </c>
      <c r="T20" s="70">
        <v>10810.8</v>
      </c>
      <c r="U20" s="70">
        <v>9165.6</v>
      </c>
      <c r="V20" s="70">
        <v>9633.6</v>
      </c>
      <c r="W20" s="70">
        <v>11102.4</v>
      </c>
      <c r="X20" s="70">
        <v>9288</v>
      </c>
      <c r="Y20" s="70">
        <v>10602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</row>
    <row r="21" spans="1:31" ht="14.25">
      <c r="A21" s="28" t="s">
        <v>16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</row>
    <row r="22" spans="1:31" ht="14.25">
      <c r="A22" s="28" t="s">
        <v>17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</row>
    <row r="23" spans="1:31" ht="14.25">
      <c r="A23" s="28" t="s">
        <v>18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</row>
    <row r="25" spans="1:2" ht="14.25">
      <c r="A25" s="27" t="s">
        <v>4</v>
      </c>
      <c r="B25" s="27" t="s">
        <v>167</v>
      </c>
    </row>
    <row r="26" spans="1:2" ht="14.25">
      <c r="A26" s="27"/>
      <c r="B26" s="27" t="s">
        <v>163</v>
      </c>
    </row>
    <row r="27" spans="1:2" ht="14.25">
      <c r="A27" s="27"/>
      <c r="B27" s="27" t="s">
        <v>164</v>
      </c>
    </row>
    <row r="28" spans="1:2" ht="14.25">
      <c r="A28" s="27" t="s">
        <v>6</v>
      </c>
      <c r="B28" s="29" t="s">
        <v>19</v>
      </c>
    </row>
    <row r="29" spans="1:2" ht="14.25">
      <c r="A29" s="27" t="s">
        <v>8</v>
      </c>
      <c r="B29" s="27" t="s">
        <v>166</v>
      </c>
    </row>
    <row r="31" spans="1:31" ht="14.25">
      <c r="A31" s="28" t="s">
        <v>10</v>
      </c>
      <c r="B31" s="28" t="s">
        <v>42</v>
      </c>
      <c r="C31" s="28" t="s">
        <v>43</v>
      </c>
      <c r="D31" s="28" t="s">
        <v>44</v>
      </c>
      <c r="E31" s="28" t="s">
        <v>45</v>
      </c>
      <c r="F31" s="28" t="s">
        <v>46</v>
      </c>
      <c r="G31" s="28" t="s">
        <v>47</v>
      </c>
      <c r="H31" s="28" t="s">
        <v>48</v>
      </c>
      <c r="I31" s="28" t="s">
        <v>49</v>
      </c>
      <c r="J31" s="28" t="s">
        <v>50</v>
      </c>
      <c r="K31" s="28" t="s">
        <v>51</v>
      </c>
      <c r="L31" s="28" t="s">
        <v>52</v>
      </c>
      <c r="M31" s="28" t="s">
        <v>53</v>
      </c>
      <c r="N31" s="28" t="s">
        <v>54</v>
      </c>
      <c r="O31" s="28" t="s">
        <v>55</v>
      </c>
      <c r="P31" s="28" t="s">
        <v>56</v>
      </c>
      <c r="Q31" s="28" t="s">
        <v>57</v>
      </c>
      <c r="R31" s="28" t="s">
        <v>58</v>
      </c>
      <c r="S31" s="28" t="s">
        <v>59</v>
      </c>
      <c r="T31" s="28" t="s">
        <v>60</v>
      </c>
      <c r="U31" s="28" t="s">
        <v>61</v>
      </c>
      <c r="V31" s="28" t="s">
        <v>62</v>
      </c>
      <c r="W31" s="28" t="s">
        <v>63</v>
      </c>
      <c r="X31" s="28" t="s">
        <v>64</v>
      </c>
      <c r="Y31" s="28" t="s">
        <v>65</v>
      </c>
      <c r="Z31" s="28" t="s">
        <v>66</v>
      </c>
      <c r="AA31" s="28" t="s">
        <v>67</v>
      </c>
      <c r="AB31" s="28" t="s">
        <v>68</v>
      </c>
      <c r="AC31" s="28" t="s">
        <v>38</v>
      </c>
      <c r="AD31" s="28" t="s">
        <v>69</v>
      </c>
      <c r="AE31" s="28" t="s">
        <v>244</v>
      </c>
    </row>
    <row r="32" spans="1:31" ht="14.25">
      <c r="A32" s="28" t="s">
        <v>70</v>
      </c>
      <c r="B32" s="70">
        <v>889351.2</v>
      </c>
      <c r="C32" s="70">
        <v>833583.6</v>
      </c>
      <c r="D32" s="70">
        <v>834944.4</v>
      </c>
      <c r="E32" s="70">
        <v>834256.8</v>
      </c>
      <c r="F32" s="70">
        <v>834858</v>
      </c>
      <c r="G32" s="70">
        <v>837518.4</v>
      </c>
      <c r="H32" s="70">
        <v>853376.4</v>
      </c>
      <c r="I32" s="70">
        <v>842497.2</v>
      </c>
      <c r="J32" s="70">
        <v>848995.2</v>
      </c>
      <c r="K32" s="70">
        <v>829465.2</v>
      </c>
      <c r="L32" s="70">
        <v>921250.8</v>
      </c>
      <c r="M32" s="70">
        <v>941673.6</v>
      </c>
      <c r="N32" s="70">
        <v>970952.4</v>
      </c>
      <c r="O32" s="70">
        <v>931737.6</v>
      </c>
      <c r="P32" s="70">
        <v>942076.8</v>
      </c>
      <c r="Q32" s="70">
        <v>905833.264</v>
      </c>
      <c r="R32" s="70">
        <v>890103.222</v>
      </c>
      <c r="S32" s="70">
        <v>929944.8</v>
      </c>
      <c r="T32" s="70">
        <v>878871.6</v>
      </c>
      <c r="U32" s="70">
        <v>838141.2</v>
      </c>
      <c r="V32" s="70">
        <v>829734.091</v>
      </c>
      <c r="W32" s="70">
        <v>888612.941</v>
      </c>
      <c r="X32" s="70">
        <v>914756.746</v>
      </c>
      <c r="Y32" s="70">
        <v>863855.964</v>
      </c>
      <c r="Z32" s="70">
        <v>852892.47</v>
      </c>
      <c r="AA32" s="70">
        <v>837442.094</v>
      </c>
      <c r="AB32" s="70">
        <v>793910.2</v>
      </c>
      <c r="AC32" s="70">
        <v>804674.066</v>
      </c>
      <c r="AD32" s="70">
        <v>799486.506</v>
      </c>
      <c r="AE32" s="70">
        <v>648491.936</v>
      </c>
    </row>
    <row r="33" spans="1:31" ht="14.25">
      <c r="A33" s="28" t="s">
        <v>11</v>
      </c>
      <c r="B33" s="70">
        <v>51591.6</v>
      </c>
      <c r="C33" s="70">
        <v>39168</v>
      </c>
      <c r="D33" s="70">
        <v>34347.6</v>
      </c>
      <c r="E33" s="70">
        <v>32220</v>
      </c>
      <c r="F33" s="70">
        <v>36370.8</v>
      </c>
      <c r="G33" s="70">
        <v>40471.2</v>
      </c>
      <c r="H33" s="70">
        <v>41986.8</v>
      </c>
      <c r="I33" s="70">
        <v>48132</v>
      </c>
      <c r="J33" s="70">
        <v>47494.8</v>
      </c>
      <c r="K33" s="70">
        <v>43178.4</v>
      </c>
      <c r="L33" s="70">
        <v>45259.2</v>
      </c>
      <c r="M33" s="70">
        <v>48603.6</v>
      </c>
      <c r="N33" s="70">
        <v>43027.2</v>
      </c>
      <c r="O33" s="70">
        <v>47952</v>
      </c>
      <c r="P33" s="70">
        <v>47145.6</v>
      </c>
      <c r="Q33" s="70">
        <v>42022.8</v>
      </c>
      <c r="R33" s="70">
        <v>43599.6</v>
      </c>
      <c r="S33" s="70">
        <v>50590.8</v>
      </c>
      <c r="T33" s="70">
        <v>53794.8</v>
      </c>
      <c r="U33" s="70">
        <v>52333.2</v>
      </c>
      <c r="V33" s="70">
        <v>55861.2</v>
      </c>
      <c r="W33" s="70">
        <v>78660</v>
      </c>
      <c r="X33" s="70">
        <v>67316.4</v>
      </c>
      <c r="Y33" s="70">
        <v>56583.353</v>
      </c>
      <c r="Z33" s="70">
        <v>61995.6</v>
      </c>
      <c r="AA33" s="70">
        <v>73836</v>
      </c>
      <c r="AB33" s="70">
        <v>63410.4</v>
      </c>
      <c r="AC33" s="70">
        <v>69296.796</v>
      </c>
      <c r="AD33" s="70">
        <v>62892.547</v>
      </c>
      <c r="AE33" s="70">
        <v>56750.544</v>
      </c>
    </row>
    <row r="34" spans="1:31" ht="14.25">
      <c r="A34" s="28" t="s">
        <v>12</v>
      </c>
      <c r="B34" s="70">
        <v>116694</v>
      </c>
      <c r="C34" s="70">
        <v>113101.2</v>
      </c>
      <c r="D34" s="70">
        <v>107013.6</v>
      </c>
      <c r="E34" s="70">
        <v>104965.2</v>
      </c>
      <c r="F34" s="70">
        <v>101750.4</v>
      </c>
      <c r="G34" s="70">
        <v>109245.6</v>
      </c>
      <c r="H34" s="70">
        <v>106970.4</v>
      </c>
      <c r="I34" s="70">
        <v>114328.8</v>
      </c>
      <c r="J34" s="70">
        <v>114685.2</v>
      </c>
      <c r="K34" s="70">
        <v>101188.8</v>
      </c>
      <c r="L34" s="70">
        <v>121906.8</v>
      </c>
      <c r="M34" s="70">
        <v>120502.8</v>
      </c>
      <c r="N34" s="70">
        <v>114282</v>
      </c>
      <c r="O34" s="70">
        <v>117792</v>
      </c>
      <c r="P34" s="70">
        <v>113670</v>
      </c>
      <c r="Q34" s="70">
        <v>111758.4</v>
      </c>
      <c r="R34" s="70">
        <v>111150</v>
      </c>
      <c r="S34" s="70">
        <v>126972</v>
      </c>
      <c r="T34" s="70">
        <v>108291.6</v>
      </c>
      <c r="U34" s="70">
        <v>105210</v>
      </c>
      <c r="V34" s="70">
        <v>117301.291</v>
      </c>
      <c r="W34" s="70">
        <v>119188.541</v>
      </c>
      <c r="X34" s="70">
        <v>113141.146</v>
      </c>
      <c r="Y34" s="70">
        <v>102684.211</v>
      </c>
      <c r="Z34" s="70">
        <v>106216.47</v>
      </c>
      <c r="AA34" s="70">
        <v>106307.294</v>
      </c>
      <c r="AB34" s="70">
        <v>108200.2</v>
      </c>
      <c r="AC34" s="70">
        <v>112751.51</v>
      </c>
      <c r="AD34" s="70">
        <v>115413.89</v>
      </c>
      <c r="AE34" s="70">
        <v>106648.942</v>
      </c>
    </row>
    <row r="35" spans="1:31" ht="14.25">
      <c r="A35" s="28" t="s">
        <v>40</v>
      </c>
      <c r="B35" s="70">
        <v>538912.8</v>
      </c>
      <c r="C35" s="70">
        <v>505173.6</v>
      </c>
      <c r="D35" s="70">
        <v>505796.4</v>
      </c>
      <c r="E35" s="70">
        <v>488433.6</v>
      </c>
      <c r="F35" s="70">
        <v>489124.8</v>
      </c>
      <c r="G35" s="70">
        <v>482144.4</v>
      </c>
      <c r="H35" s="70">
        <v>494215.2</v>
      </c>
      <c r="I35" s="70">
        <v>487555.2</v>
      </c>
      <c r="J35" s="70">
        <v>484272</v>
      </c>
      <c r="K35" s="70">
        <v>481921.2</v>
      </c>
      <c r="L35" s="70">
        <v>540694.8</v>
      </c>
      <c r="M35" s="70">
        <v>546400.8</v>
      </c>
      <c r="N35" s="70">
        <v>588330</v>
      </c>
      <c r="O35" s="70">
        <v>542710.8</v>
      </c>
      <c r="P35" s="70">
        <v>540820.8</v>
      </c>
      <c r="Q35" s="70">
        <v>527536.8</v>
      </c>
      <c r="R35" s="70">
        <v>516722.4</v>
      </c>
      <c r="S35" s="70">
        <v>530319.6</v>
      </c>
      <c r="T35" s="70">
        <v>514526.4</v>
      </c>
      <c r="U35" s="70">
        <v>499446</v>
      </c>
      <c r="V35" s="70">
        <v>494517.6</v>
      </c>
      <c r="W35" s="70">
        <v>509590.8</v>
      </c>
      <c r="X35" s="70">
        <v>542667.6</v>
      </c>
      <c r="Y35" s="70">
        <v>546742.8</v>
      </c>
      <c r="Z35" s="70">
        <v>532414.8</v>
      </c>
      <c r="AA35" s="70">
        <v>526104</v>
      </c>
      <c r="AB35" s="70">
        <v>509126.4</v>
      </c>
      <c r="AC35" s="70">
        <v>505850.4</v>
      </c>
      <c r="AD35" s="70">
        <v>497016</v>
      </c>
      <c r="AE35" s="70">
        <v>385534.8</v>
      </c>
    </row>
    <row r="36" spans="1:31" ht="14.25">
      <c r="A36" s="28" t="s">
        <v>13</v>
      </c>
      <c r="B36" s="70">
        <v>90597.6</v>
      </c>
      <c r="C36" s="70">
        <v>84848.4</v>
      </c>
      <c r="D36" s="70">
        <v>90986.4</v>
      </c>
      <c r="E36" s="70">
        <v>99291.6</v>
      </c>
      <c r="F36" s="70">
        <v>105724.8</v>
      </c>
      <c r="G36" s="70">
        <v>102164.4</v>
      </c>
      <c r="H36" s="70">
        <v>103726.8</v>
      </c>
      <c r="I36" s="70">
        <v>99208.8</v>
      </c>
      <c r="J36" s="70">
        <v>106459.2</v>
      </c>
      <c r="K36" s="70">
        <v>105919.2</v>
      </c>
      <c r="L36" s="70">
        <v>114966</v>
      </c>
      <c r="M36" s="70">
        <v>118893.6</v>
      </c>
      <c r="N36" s="70">
        <v>116478</v>
      </c>
      <c r="O36" s="70">
        <v>107121.6</v>
      </c>
      <c r="P36" s="70">
        <v>109573.2</v>
      </c>
      <c r="Q36" s="70">
        <v>102520.8</v>
      </c>
      <c r="R36" s="70">
        <v>88477.2</v>
      </c>
      <c r="S36" s="70">
        <v>99406.8</v>
      </c>
      <c r="T36" s="70">
        <v>89186.4</v>
      </c>
      <c r="U36" s="70">
        <v>96602.4</v>
      </c>
      <c r="V36" s="70">
        <v>79408.8</v>
      </c>
      <c r="W36" s="70">
        <v>80168.4</v>
      </c>
      <c r="X36" s="70">
        <v>79527.6</v>
      </c>
      <c r="Y36" s="70">
        <v>63115.2</v>
      </c>
      <c r="Z36" s="70">
        <v>57186</v>
      </c>
      <c r="AA36" s="70">
        <v>52682.4</v>
      </c>
      <c r="AB36" s="70">
        <v>41666.4</v>
      </c>
      <c r="AC36" s="70">
        <v>40880.196</v>
      </c>
      <c r="AD36" s="70">
        <v>37792.8</v>
      </c>
      <c r="AE36" s="70">
        <v>22233.895</v>
      </c>
    </row>
    <row r="37" spans="1:31" ht="14.25">
      <c r="A37" s="28" t="s">
        <v>14</v>
      </c>
      <c r="B37" s="70">
        <v>28278</v>
      </c>
      <c r="C37" s="70">
        <v>26258.4</v>
      </c>
      <c r="D37" s="70">
        <v>30283.2</v>
      </c>
      <c r="E37" s="70">
        <v>30412.8</v>
      </c>
      <c r="F37" s="70">
        <v>29520</v>
      </c>
      <c r="G37" s="70">
        <v>30628.8</v>
      </c>
      <c r="H37" s="70">
        <v>32594.4</v>
      </c>
      <c r="I37" s="70">
        <v>31399.2</v>
      </c>
      <c r="J37" s="70">
        <v>31863.6</v>
      </c>
      <c r="K37" s="70">
        <v>34092</v>
      </c>
      <c r="L37" s="70">
        <v>29844</v>
      </c>
      <c r="M37" s="70">
        <v>29937.6</v>
      </c>
      <c r="N37" s="70">
        <v>30322.8</v>
      </c>
      <c r="O37" s="70">
        <v>30070.8</v>
      </c>
      <c r="P37" s="70">
        <v>26978.4</v>
      </c>
      <c r="Q37" s="70">
        <v>23083.2</v>
      </c>
      <c r="R37" s="70">
        <v>23029.2</v>
      </c>
      <c r="S37" s="70">
        <v>23774.4</v>
      </c>
      <c r="T37" s="70">
        <v>22629.6</v>
      </c>
      <c r="U37" s="70">
        <v>20656.8</v>
      </c>
      <c r="V37" s="70">
        <v>20926.8</v>
      </c>
      <c r="W37" s="70">
        <v>23058</v>
      </c>
      <c r="X37" s="70">
        <v>22564.8</v>
      </c>
      <c r="Y37" s="70">
        <v>22424.4</v>
      </c>
      <c r="Z37" s="70">
        <v>21344.4</v>
      </c>
      <c r="AA37" s="70">
        <v>20498.4</v>
      </c>
      <c r="AB37" s="70">
        <v>19584</v>
      </c>
      <c r="AC37" s="70">
        <v>16992</v>
      </c>
      <c r="AD37" s="70">
        <v>16200</v>
      </c>
      <c r="AE37" s="70">
        <v>13860</v>
      </c>
    </row>
    <row r="38" spans="1:31" ht="14.25">
      <c r="A38" s="28" t="s">
        <v>15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24375.6</v>
      </c>
      <c r="Q38" s="70">
        <v>24058.8</v>
      </c>
      <c r="R38" s="70">
        <v>24159.6</v>
      </c>
      <c r="S38" s="70">
        <v>24098.4</v>
      </c>
      <c r="T38" s="70">
        <v>28209.6</v>
      </c>
      <c r="U38" s="70">
        <v>7941.6</v>
      </c>
      <c r="V38" s="70">
        <v>9014.4</v>
      </c>
      <c r="W38" s="70">
        <v>15580.8</v>
      </c>
      <c r="X38" s="70">
        <v>31878</v>
      </c>
      <c r="Y38" s="70">
        <v>32194.8</v>
      </c>
      <c r="Z38" s="70">
        <v>30002.4</v>
      </c>
      <c r="AA38" s="70">
        <v>8593.2</v>
      </c>
      <c r="AB38" s="70">
        <v>7606.8</v>
      </c>
      <c r="AC38" s="70">
        <v>9453.341</v>
      </c>
      <c r="AD38" s="70">
        <v>8889.095</v>
      </c>
      <c r="AE38" s="70">
        <v>8755.74</v>
      </c>
    </row>
    <row r="39" spans="1:31" ht="14.25">
      <c r="A39" s="28" t="s">
        <v>16</v>
      </c>
      <c r="B39" s="70">
        <v>0</v>
      </c>
      <c r="C39" s="70">
        <v>7344</v>
      </c>
      <c r="D39" s="70">
        <v>14533.2</v>
      </c>
      <c r="E39" s="70">
        <v>22179.6</v>
      </c>
      <c r="F39" s="70">
        <v>25462.8</v>
      </c>
      <c r="G39" s="70">
        <v>23500.8</v>
      </c>
      <c r="H39" s="70">
        <v>26128.8</v>
      </c>
      <c r="I39" s="70">
        <v>18986.4</v>
      </c>
      <c r="J39" s="70">
        <v>19101.6</v>
      </c>
      <c r="K39" s="70">
        <v>19569.6</v>
      </c>
      <c r="L39" s="70">
        <v>31978.8</v>
      </c>
      <c r="M39" s="70">
        <v>38224.8</v>
      </c>
      <c r="N39" s="70">
        <v>40658.4</v>
      </c>
      <c r="O39" s="70">
        <v>53906.4</v>
      </c>
      <c r="P39" s="70">
        <v>49150.8</v>
      </c>
      <c r="Q39" s="70">
        <v>46778.4</v>
      </c>
      <c r="R39" s="70">
        <v>59493.6</v>
      </c>
      <c r="S39" s="70">
        <v>54554.4</v>
      </c>
      <c r="T39" s="70">
        <v>57488.4</v>
      </c>
      <c r="U39" s="70">
        <v>50677.2</v>
      </c>
      <c r="V39" s="70">
        <v>50641.2</v>
      </c>
      <c r="W39" s="70">
        <v>59688</v>
      </c>
      <c r="X39" s="70">
        <v>55375.2</v>
      </c>
      <c r="Y39" s="70">
        <v>38181.6</v>
      </c>
      <c r="Z39" s="70">
        <v>43383.6</v>
      </c>
      <c r="AA39" s="70">
        <v>49420.8</v>
      </c>
      <c r="AB39" s="70">
        <v>44316</v>
      </c>
      <c r="AC39" s="70">
        <v>49449.823</v>
      </c>
      <c r="AD39" s="70">
        <v>46638.126</v>
      </c>
      <c r="AE39" s="70">
        <v>40195.796</v>
      </c>
    </row>
    <row r="40" spans="1:31" ht="14.25">
      <c r="A40" s="28" t="s">
        <v>17</v>
      </c>
      <c r="B40" s="70">
        <v>1267.2</v>
      </c>
      <c r="C40" s="70">
        <v>1238.4</v>
      </c>
      <c r="D40" s="70">
        <v>2145.6</v>
      </c>
      <c r="E40" s="70">
        <v>2062.8</v>
      </c>
      <c r="F40" s="70">
        <v>2203.2</v>
      </c>
      <c r="G40" s="70">
        <v>2052</v>
      </c>
      <c r="H40" s="70">
        <v>1962</v>
      </c>
      <c r="I40" s="70">
        <v>2419.2</v>
      </c>
      <c r="J40" s="70">
        <v>2556</v>
      </c>
      <c r="K40" s="70">
        <v>2235.6</v>
      </c>
      <c r="L40" s="70">
        <v>2325.6</v>
      </c>
      <c r="M40" s="70">
        <v>2235.6</v>
      </c>
      <c r="N40" s="70">
        <v>2502</v>
      </c>
      <c r="O40" s="70">
        <v>2484</v>
      </c>
      <c r="P40" s="70">
        <v>2336.4</v>
      </c>
      <c r="Q40" s="70">
        <v>2250</v>
      </c>
      <c r="R40" s="70">
        <v>2458.8</v>
      </c>
      <c r="S40" s="70">
        <v>2480.4</v>
      </c>
      <c r="T40" s="70">
        <v>2386.8</v>
      </c>
      <c r="U40" s="70">
        <v>2548.8</v>
      </c>
      <c r="V40" s="70">
        <v>2062.8</v>
      </c>
      <c r="W40" s="70">
        <v>2678.4</v>
      </c>
      <c r="X40" s="70">
        <v>2286</v>
      </c>
      <c r="Y40" s="70">
        <v>1929.6</v>
      </c>
      <c r="Z40" s="70">
        <v>349.2</v>
      </c>
      <c r="AA40" s="70">
        <v>0</v>
      </c>
      <c r="AB40" s="70">
        <v>0</v>
      </c>
      <c r="AC40" s="70">
        <v>0</v>
      </c>
      <c r="AD40" s="70">
        <v>14644.048</v>
      </c>
      <c r="AE40" s="70">
        <v>14512.219</v>
      </c>
    </row>
    <row r="41" spans="1:31" ht="14.25">
      <c r="A41" s="28" t="s">
        <v>18</v>
      </c>
      <c r="B41" s="70">
        <v>8301.6</v>
      </c>
      <c r="C41" s="70">
        <v>6519.6</v>
      </c>
      <c r="D41" s="70">
        <v>6483.6</v>
      </c>
      <c r="E41" s="70">
        <v>6260.4</v>
      </c>
      <c r="F41" s="70">
        <v>6508.8</v>
      </c>
      <c r="G41" s="70">
        <v>7938</v>
      </c>
      <c r="H41" s="70">
        <v>7808.4</v>
      </c>
      <c r="I41" s="70">
        <v>7700.4</v>
      </c>
      <c r="J41" s="70">
        <v>7790.4</v>
      </c>
      <c r="K41" s="70">
        <v>7430.4</v>
      </c>
      <c r="L41" s="70">
        <v>6058.8</v>
      </c>
      <c r="M41" s="70">
        <v>6883.2</v>
      </c>
      <c r="N41" s="70">
        <v>5857.2</v>
      </c>
      <c r="O41" s="70">
        <v>3247.2</v>
      </c>
      <c r="P41" s="70">
        <v>3085.2</v>
      </c>
      <c r="Q41" s="70">
        <v>2563.2</v>
      </c>
      <c r="R41" s="70">
        <v>2494.8</v>
      </c>
      <c r="S41" s="70">
        <v>1983.6</v>
      </c>
      <c r="T41" s="70">
        <v>2358</v>
      </c>
      <c r="U41" s="70">
        <v>2725.2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</row>
    <row r="43" spans="1:2" ht="14.25">
      <c r="A43" s="27" t="s">
        <v>4</v>
      </c>
      <c r="B43" s="27" t="s">
        <v>5</v>
      </c>
    </row>
    <row r="44" spans="1:2" ht="14.25">
      <c r="A44" s="27"/>
      <c r="B44" s="27" t="s">
        <v>163</v>
      </c>
    </row>
    <row r="45" spans="1:2" ht="14.25">
      <c r="A45" s="27"/>
      <c r="B45" s="27" t="s">
        <v>164</v>
      </c>
    </row>
    <row r="46" spans="1:2" ht="14.25">
      <c r="A46" s="27" t="s">
        <v>6</v>
      </c>
      <c r="B46" s="29" t="s">
        <v>20</v>
      </c>
    </row>
    <row r="47" spans="1:2" ht="14.25">
      <c r="A47" s="27" t="s">
        <v>8</v>
      </c>
      <c r="B47" s="27" t="s">
        <v>166</v>
      </c>
    </row>
    <row r="49" spans="1:31" ht="14.25">
      <c r="A49" s="28" t="s">
        <v>10</v>
      </c>
      <c r="B49" s="28" t="s">
        <v>42</v>
      </c>
      <c r="C49" s="28" t="s">
        <v>43</v>
      </c>
      <c r="D49" s="28" t="s">
        <v>44</v>
      </c>
      <c r="E49" s="28" t="s">
        <v>45</v>
      </c>
      <c r="F49" s="28" t="s">
        <v>46</v>
      </c>
      <c r="G49" s="28" t="s">
        <v>47</v>
      </c>
      <c r="H49" s="28" t="s">
        <v>48</v>
      </c>
      <c r="I49" s="28" t="s">
        <v>49</v>
      </c>
      <c r="J49" s="28" t="s">
        <v>50</v>
      </c>
      <c r="K49" s="28" t="s">
        <v>51</v>
      </c>
      <c r="L49" s="28" t="s">
        <v>52</v>
      </c>
      <c r="M49" s="28" t="s">
        <v>53</v>
      </c>
      <c r="N49" s="28" t="s">
        <v>54</v>
      </c>
      <c r="O49" s="28" t="s">
        <v>55</v>
      </c>
      <c r="P49" s="28" t="s">
        <v>56</v>
      </c>
      <c r="Q49" s="28" t="s">
        <v>57</v>
      </c>
      <c r="R49" s="28" t="s">
        <v>58</v>
      </c>
      <c r="S49" s="28" t="s">
        <v>59</v>
      </c>
      <c r="T49" s="28" t="s">
        <v>60</v>
      </c>
      <c r="U49" s="28" t="s">
        <v>61</v>
      </c>
      <c r="V49" s="28" t="s">
        <v>62</v>
      </c>
      <c r="W49" s="28" t="s">
        <v>63</v>
      </c>
      <c r="X49" s="28" t="s">
        <v>64</v>
      </c>
      <c r="Y49" s="28" t="s">
        <v>65</v>
      </c>
      <c r="Z49" s="28" t="s">
        <v>66</v>
      </c>
      <c r="AA49" s="28" t="s">
        <v>67</v>
      </c>
      <c r="AB49" s="28" t="s">
        <v>68</v>
      </c>
      <c r="AC49" s="28" t="s">
        <v>38</v>
      </c>
      <c r="AD49" s="28" t="s">
        <v>69</v>
      </c>
      <c r="AE49" s="28" t="s">
        <v>244</v>
      </c>
    </row>
    <row r="50" spans="1:31" ht="14.25">
      <c r="A50" s="28" t="s">
        <v>70</v>
      </c>
      <c r="B50" s="70">
        <v>270021.6</v>
      </c>
      <c r="C50" s="70">
        <v>251312.4</v>
      </c>
      <c r="D50" s="70">
        <v>242992.8</v>
      </c>
      <c r="E50" s="70">
        <v>250210.8</v>
      </c>
      <c r="F50" s="70">
        <v>261216</v>
      </c>
      <c r="G50" s="70">
        <v>287337.6</v>
      </c>
      <c r="H50" s="70">
        <v>330681.6</v>
      </c>
      <c r="I50" s="70">
        <v>363920.4</v>
      </c>
      <c r="J50" s="70">
        <v>467665.2</v>
      </c>
      <c r="K50" s="70">
        <v>566560.8</v>
      </c>
      <c r="L50" s="70">
        <v>582361.2</v>
      </c>
      <c r="M50" s="70">
        <v>595264.003</v>
      </c>
      <c r="N50" s="70">
        <v>651518.827</v>
      </c>
      <c r="O50" s="70">
        <v>694174.651</v>
      </c>
      <c r="P50" s="70">
        <v>754812.22</v>
      </c>
      <c r="Q50" s="70">
        <v>853684.459</v>
      </c>
      <c r="R50" s="70">
        <v>929904.559</v>
      </c>
      <c r="S50" s="70">
        <v>1010780.025</v>
      </c>
      <c r="T50" s="70">
        <v>1135829.739</v>
      </c>
      <c r="U50" s="70">
        <v>1003942.458</v>
      </c>
      <c r="V50" s="70">
        <v>978709.968</v>
      </c>
      <c r="W50" s="70">
        <v>933447.939</v>
      </c>
      <c r="X50" s="70">
        <v>687165.796</v>
      </c>
      <c r="Y50" s="70">
        <v>521519.159</v>
      </c>
      <c r="Z50" s="70">
        <v>426337.809</v>
      </c>
      <c r="AA50" s="70">
        <v>511363.338</v>
      </c>
      <c r="AB50" s="70">
        <v>686550.392</v>
      </c>
      <c r="AC50" s="70">
        <v>832829.263</v>
      </c>
      <c r="AD50" s="70">
        <v>716792.803</v>
      </c>
      <c r="AE50" s="70">
        <v>962416.274</v>
      </c>
    </row>
    <row r="51" spans="1:31" ht="14.25">
      <c r="A51" s="28" t="s">
        <v>11</v>
      </c>
      <c r="B51" s="70">
        <v>0</v>
      </c>
      <c r="C51" s="70">
        <v>0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21.6</v>
      </c>
      <c r="M51" s="70">
        <v>234</v>
      </c>
      <c r="N51" s="70">
        <v>302.4</v>
      </c>
      <c r="O51" s="70">
        <v>7.2</v>
      </c>
      <c r="P51" s="70">
        <v>7.2</v>
      </c>
      <c r="Q51" s="70">
        <v>21.6</v>
      </c>
      <c r="R51" s="70">
        <v>28.8</v>
      </c>
      <c r="S51" s="70">
        <v>61.2</v>
      </c>
      <c r="T51" s="70">
        <v>54</v>
      </c>
      <c r="U51" s="70">
        <v>39.6</v>
      </c>
      <c r="V51" s="70">
        <v>61.2</v>
      </c>
      <c r="W51" s="70">
        <v>50.4</v>
      </c>
      <c r="X51" s="70">
        <v>43.2</v>
      </c>
      <c r="Y51" s="70">
        <v>25.2</v>
      </c>
      <c r="Z51" s="70">
        <v>21.6</v>
      </c>
      <c r="AA51" s="70">
        <v>14.4</v>
      </c>
      <c r="AB51" s="70">
        <v>18</v>
      </c>
      <c r="AC51" s="70">
        <v>112.572</v>
      </c>
      <c r="AD51" s="70">
        <v>184.73</v>
      </c>
      <c r="AE51" s="70">
        <v>54.248</v>
      </c>
    </row>
    <row r="52" spans="1:31" ht="14.25">
      <c r="A52" s="28" t="s">
        <v>12</v>
      </c>
      <c r="B52" s="70">
        <v>57.6</v>
      </c>
      <c r="C52" s="70">
        <v>57.6</v>
      </c>
      <c r="D52" s="70">
        <v>54</v>
      </c>
      <c r="E52" s="70">
        <v>14.4</v>
      </c>
      <c r="F52" s="70">
        <v>90</v>
      </c>
      <c r="G52" s="70">
        <v>82.8</v>
      </c>
      <c r="H52" s="70">
        <v>97.2</v>
      </c>
      <c r="I52" s="70">
        <v>385.2</v>
      </c>
      <c r="J52" s="70">
        <v>914.4</v>
      </c>
      <c r="K52" s="70">
        <v>763.2</v>
      </c>
      <c r="L52" s="70">
        <v>529.2</v>
      </c>
      <c r="M52" s="70">
        <v>522</v>
      </c>
      <c r="N52" s="70">
        <v>457.2</v>
      </c>
      <c r="O52" s="70">
        <v>464.4</v>
      </c>
      <c r="P52" s="70">
        <v>439.2</v>
      </c>
      <c r="Q52" s="70">
        <v>414</v>
      </c>
      <c r="R52" s="70">
        <v>486</v>
      </c>
      <c r="S52" s="70">
        <v>126</v>
      </c>
      <c r="T52" s="70">
        <v>133.2</v>
      </c>
      <c r="U52" s="70">
        <v>129.6</v>
      </c>
      <c r="V52" s="70">
        <v>252</v>
      </c>
      <c r="W52" s="70">
        <v>338.4</v>
      </c>
      <c r="X52" s="70">
        <v>216</v>
      </c>
      <c r="Y52" s="70">
        <v>1620</v>
      </c>
      <c r="Z52" s="70">
        <v>694.8</v>
      </c>
      <c r="AA52" s="70">
        <v>2109.6</v>
      </c>
      <c r="AB52" s="70">
        <v>6696</v>
      </c>
      <c r="AC52" s="70">
        <v>6236.978</v>
      </c>
      <c r="AD52" s="70">
        <v>6485.98</v>
      </c>
      <c r="AE52" s="70">
        <v>13480.196</v>
      </c>
    </row>
    <row r="53" spans="1:31" ht="14.25">
      <c r="A53" s="28" t="s">
        <v>40</v>
      </c>
      <c r="B53" s="70">
        <v>90727.2</v>
      </c>
      <c r="C53" s="70">
        <v>84434.4</v>
      </c>
      <c r="D53" s="70">
        <v>70059.6</v>
      </c>
      <c r="E53" s="70">
        <v>70221.6</v>
      </c>
      <c r="F53" s="70">
        <v>78026.4</v>
      </c>
      <c r="G53" s="70">
        <v>84754.8</v>
      </c>
      <c r="H53" s="70">
        <v>105458.4</v>
      </c>
      <c r="I53" s="70">
        <v>113457.6</v>
      </c>
      <c r="J53" s="70">
        <v>129074.4</v>
      </c>
      <c r="K53" s="70">
        <v>134247.6</v>
      </c>
      <c r="L53" s="70">
        <v>129812.4</v>
      </c>
      <c r="M53" s="70">
        <v>143136</v>
      </c>
      <c r="N53" s="70">
        <v>141645.6</v>
      </c>
      <c r="O53" s="70">
        <v>68241.6</v>
      </c>
      <c r="P53" s="70">
        <v>61275.6</v>
      </c>
      <c r="Q53" s="70">
        <v>79815.6</v>
      </c>
      <c r="R53" s="70">
        <v>78325.2</v>
      </c>
      <c r="S53" s="70">
        <v>90601.2</v>
      </c>
      <c r="T53" s="70">
        <v>120621.6</v>
      </c>
      <c r="U53" s="70">
        <v>101509.2</v>
      </c>
      <c r="V53" s="70">
        <v>120114</v>
      </c>
      <c r="W53" s="70">
        <v>113065.2</v>
      </c>
      <c r="X53" s="70">
        <v>80798.4</v>
      </c>
      <c r="Y53" s="70">
        <v>54255.6</v>
      </c>
      <c r="Z53" s="70">
        <v>33238.8</v>
      </c>
      <c r="AA53" s="70">
        <v>29343.6</v>
      </c>
      <c r="AB53" s="70">
        <v>65383.2</v>
      </c>
      <c r="AC53" s="70">
        <v>69768</v>
      </c>
      <c r="AD53" s="70">
        <v>64551.6</v>
      </c>
      <c r="AE53" s="70">
        <v>91803.6</v>
      </c>
    </row>
    <row r="54" spans="1:31" ht="14.25">
      <c r="A54" s="28" t="s">
        <v>13</v>
      </c>
      <c r="B54" s="70">
        <v>0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820.8</v>
      </c>
      <c r="J54" s="70">
        <v>6015.6</v>
      </c>
      <c r="K54" s="70">
        <v>13914</v>
      </c>
      <c r="L54" s="70">
        <v>20836.8</v>
      </c>
      <c r="M54" s="70">
        <v>21686.4</v>
      </c>
      <c r="N54" s="70">
        <v>24962.4</v>
      </c>
      <c r="O54" s="70">
        <v>28242</v>
      </c>
      <c r="P54" s="70">
        <v>31863.6</v>
      </c>
      <c r="Q54" s="70">
        <v>28749.6</v>
      </c>
      <c r="R54" s="70">
        <v>37533.6</v>
      </c>
      <c r="S54" s="70">
        <v>49208.4</v>
      </c>
      <c r="T54" s="70">
        <v>47901.6</v>
      </c>
      <c r="U54" s="70">
        <v>35510.4</v>
      </c>
      <c r="V54" s="70">
        <v>29847.6</v>
      </c>
      <c r="W54" s="70">
        <v>44593.2</v>
      </c>
      <c r="X54" s="70">
        <v>43322.4</v>
      </c>
      <c r="Y54" s="70">
        <v>35434.8</v>
      </c>
      <c r="Z54" s="70">
        <v>21049.2</v>
      </c>
      <c r="AA54" s="70">
        <v>27612</v>
      </c>
      <c r="AB54" s="70">
        <v>49903.2</v>
      </c>
      <c r="AC54" s="70">
        <v>56478.388</v>
      </c>
      <c r="AD54" s="70">
        <v>46717.56</v>
      </c>
      <c r="AE54" s="70">
        <v>47606.188</v>
      </c>
    </row>
    <row r="55" spans="1:31" ht="14.25">
      <c r="A55" s="28" t="s">
        <v>14</v>
      </c>
      <c r="B55" s="70">
        <v>11034</v>
      </c>
      <c r="C55" s="70">
        <v>13294.8</v>
      </c>
      <c r="D55" s="70">
        <v>10569.6</v>
      </c>
      <c r="E55" s="70">
        <v>11095.2</v>
      </c>
      <c r="F55" s="70">
        <v>14086.8</v>
      </c>
      <c r="G55" s="70">
        <v>15321.6</v>
      </c>
      <c r="H55" s="70">
        <v>19602</v>
      </c>
      <c r="I55" s="70">
        <v>17506.8</v>
      </c>
      <c r="J55" s="70">
        <v>16304.4</v>
      </c>
      <c r="K55" s="70">
        <v>18104.4</v>
      </c>
      <c r="L55" s="70">
        <v>13021.2</v>
      </c>
      <c r="M55" s="70">
        <v>12258</v>
      </c>
      <c r="N55" s="70">
        <v>17074.8</v>
      </c>
      <c r="O55" s="70">
        <v>19314</v>
      </c>
      <c r="P55" s="70">
        <v>17182.8</v>
      </c>
      <c r="Q55" s="70">
        <v>15850.8</v>
      </c>
      <c r="R55" s="70">
        <v>21384</v>
      </c>
      <c r="S55" s="70">
        <v>26265.6</v>
      </c>
      <c r="T55" s="70">
        <v>26125.2</v>
      </c>
      <c r="U55" s="70">
        <v>14194.8</v>
      </c>
      <c r="V55" s="70">
        <v>17082</v>
      </c>
      <c r="W55" s="70">
        <v>13993.2</v>
      </c>
      <c r="X55" s="70">
        <v>14097.6</v>
      </c>
      <c r="Y55" s="70">
        <v>4672.8</v>
      </c>
      <c r="Z55" s="70">
        <v>3286.8</v>
      </c>
      <c r="AA55" s="70">
        <v>5918.4</v>
      </c>
      <c r="AB55" s="70">
        <v>9986.4</v>
      </c>
      <c r="AC55" s="70">
        <v>13802.4</v>
      </c>
      <c r="AD55" s="70">
        <v>12110.4</v>
      </c>
      <c r="AE55" s="70">
        <v>17913.6</v>
      </c>
    </row>
    <row r="56" spans="1:31" ht="14.25">
      <c r="A56" s="28" t="s">
        <v>15</v>
      </c>
      <c r="B56" s="70">
        <v>0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14.4</v>
      </c>
      <c r="Q56" s="70">
        <v>21.6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</row>
    <row r="57" spans="1:31" ht="14.25">
      <c r="A57" s="28" t="s">
        <v>16</v>
      </c>
      <c r="B57" s="70">
        <v>0</v>
      </c>
      <c r="C57" s="70">
        <v>0</v>
      </c>
      <c r="D57" s="70">
        <v>15321.6</v>
      </c>
      <c r="E57" s="70">
        <v>14328</v>
      </c>
      <c r="F57" s="70">
        <v>12823.2</v>
      </c>
      <c r="G57" s="70">
        <v>12740.4</v>
      </c>
      <c r="H57" s="70">
        <v>13438.8</v>
      </c>
      <c r="I57" s="70">
        <v>7689.6</v>
      </c>
      <c r="J57" s="70">
        <v>6296.4</v>
      </c>
      <c r="K57" s="70">
        <v>10364.4</v>
      </c>
      <c r="L57" s="70">
        <v>12049.2</v>
      </c>
      <c r="M57" s="70">
        <v>13345.2</v>
      </c>
      <c r="N57" s="70">
        <v>14241.6</v>
      </c>
      <c r="O57" s="70">
        <v>16045.2</v>
      </c>
      <c r="P57" s="70">
        <v>12877.2</v>
      </c>
      <c r="Q57" s="70">
        <v>9424.8</v>
      </c>
      <c r="R57" s="70">
        <v>17362.8</v>
      </c>
      <c r="S57" s="70">
        <v>17337.6</v>
      </c>
      <c r="T57" s="70">
        <v>11887.2</v>
      </c>
      <c r="U57" s="70">
        <v>6796.8</v>
      </c>
      <c r="V57" s="70">
        <v>5086.8</v>
      </c>
      <c r="W57" s="70">
        <v>6966</v>
      </c>
      <c r="X57" s="70">
        <v>3398.4</v>
      </c>
      <c r="Y57" s="70">
        <v>730.8</v>
      </c>
      <c r="Z57" s="70">
        <v>586.8</v>
      </c>
      <c r="AA57" s="70">
        <v>561.6</v>
      </c>
      <c r="AB57" s="70">
        <v>424.8</v>
      </c>
      <c r="AC57" s="70">
        <v>289.998</v>
      </c>
      <c r="AD57" s="70">
        <v>193.234</v>
      </c>
      <c r="AE57" s="70">
        <v>415.13</v>
      </c>
    </row>
    <row r="58" spans="1:31" ht="14.25">
      <c r="A58" s="28" t="s">
        <v>17</v>
      </c>
      <c r="B58" s="70">
        <v>0</v>
      </c>
      <c r="C58" s="70">
        <v>0</v>
      </c>
      <c r="D58" s="70">
        <v>0</v>
      </c>
      <c r="E58" s="70">
        <v>0</v>
      </c>
      <c r="F58" s="70">
        <v>3.6</v>
      </c>
      <c r="G58" s="70">
        <v>14.4</v>
      </c>
      <c r="H58" s="70">
        <v>21.6</v>
      </c>
      <c r="I58" s="70">
        <v>25.2</v>
      </c>
      <c r="J58" s="70">
        <v>39.6</v>
      </c>
      <c r="K58" s="70">
        <v>32.4</v>
      </c>
      <c r="L58" s="70">
        <v>10.8</v>
      </c>
      <c r="M58" s="70">
        <v>129.6</v>
      </c>
      <c r="N58" s="70">
        <v>97.2</v>
      </c>
      <c r="O58" s="70">
        <v>360</v>
      </c>
      <c r="P58" s="70">
        <v>144</v>
      </c>
      <c r="Q58" s="70">
        <v>122.4</v>
      </c>
      <c r="R58" s="70">
        <v>46.8</v>
      </c>
      <c r="S58" s="70">
        <v>248.4</v>
      </c>
      <c r="T58" s="70">
        <v>50.4</v>
      </c>
      <c r="U58" s="70">
        <v>14.4</v>
      </c>
      <c r="V58" s="70">
        <v>14.4</v>
      </c>
      <c r="W58" s="70">
        <v>21.6</v>
      </c>
      <c r="X58" s="70">
        <v>25.2</v>
      </c>
      <c r="Y58" s="70">
        <v>14.4</v>
      </c>
      <c r="Z58" s="70">
        <v>18</v>
      </c>
      <c r="AA58" s="70">
        <v>25.2</v>
      </c>
      <c r="AB58" s="70">
        <v>14.4</v>
      </c>
      <c r="AC58" s="70">
        <v>31.547</v>
      </c>
      <c r="AD58" s="70">
        <v>25.988</v>
      </c>
      <c r="AE58" s="70">
        <v>90.025</v>
      </c>
    </row>
    <row r="59" spans="1:31" ht="14.25">
      <c r="A59" s="28" t="s">
        <v>18</v>
      </c>
      <c r="B59" s="70">
        <v>2401.2</v>
      </c>
      <c r="C59" s="70">
        <v>2109.6</v>
      </c>
      <c r="D59" s="70">
        <v>2512.8</v>
      </c>
      <c r="E59" s="70">
        <v>2487.6</v>
      </c>
      <c r="F59" s="70">
        <v>3049.2</v>
      </c>
      <c r="G59" s="70">
        <v>3236.4</v>
      </c>
      <c r="H59" s="70">
        <v>2980.8</v>
      </c>
      <c r="I59" s="70">
        <v>3146.4</v>
      </c>
      <c r="J59" s="70">
        <v>2901.6</v>
      </c>
      <c r="K59" s="70">
        <v>2354.4</v>
      </c>
      <c r="L59" s="70">
        <v>1980</v>
      </c>
      <c r="M59" s="70">
        <v>1159.2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1382.4</v>
      </c>
      <c r="V59" s="70">
        <v>2109.6</v>
      </c>
      <c r="W59" s="70">
        <v>4564.8</v>
      </c>
      <c r="X59" s="70">
        <v>3056.4</v>
      </c>
      <c r="Y59" s="70">
        <v>1620</v>
      </c>
      <c r="Z59" s="70">
        <v>1252.8</v>
      </c>
      <c r="AA59" s="70">
        <v>1242</v>
      </c>
      <c r="AB59" s="70">
        <v>1188</v>
      </c>
      <c r="AC59" s="70">
        <v>846</v>
      </c>
      <c r="AD59" s="70">
        <v>1713.6</v>
      </c>
      <c r="AE59" s="70">
        <v>5799.6</v>
      </c>
    </row>
    <row r="61" ht="14.25">
      <c r="A61" s="27" t="s">
        <v>168</v>
      </c>
    </row>
    <row r="62" spans="1:2" ht="14.25">
      <c r="A62" s="27" t="s">
        <v>71</v>
      </c>
      <c r="B62" s="27" t="s">
        <v>169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ERRARD Audrey (ESTAT-EXT)</dc:creator>
  <cp:keywords/>
  <dc:description/>
  <cp:lastModifiedBy>VERDON Dominique (ESTAT)</cp:lastModifiedBy>
  <dcterms:created xsi:type="dcterms:W3CDTF">2020-07-03T10:03:27Z</dcterms:created>
  <dcterms:modified xsi:type="dcterms:W3CDTF">2021-08-05T07:54:06Z</dcterms:modified>
  <cp:category/>
  <cp:version/>
  <cp:contentType/>
  <cp:contentStatus/>
</cp:coreProperties>
</file>