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8" activeTab="10"/>
  </bookViews>
  <sheets>
    <sheet name="IMPORTS" sheetId="1" r:id="rId1"/>
    <sheet name="EXPORTS" sheetId="2" r:id="rId2"/>
    <sheet name="Fig 1 GDP " sheetId="3" r:id="rId3"/>
    <sheet name="Table 1_Basic ind" sheetId="4" r:id="rId4"/>
    <sheet name="Fig 2" sheetId="5" r:id="rId5"/>
    <sheet name="Fig 3&amp;4_updateGG" sheetId="6" r:id="rId6"/>
    <sheet name="Tab 2&amp;3" sheetId="7" r:id="rId7"/>
    <sheet name="Fig5 services_timeline" sheetId="8" r:id="rId8"/>
    <sheet name="Fig6&amp;7" sheetId="9" r:id="rId9"/>
    <sheet name="Tab4_services_detail 2010" sheetId="10" r:id="rId10"/>
    <sheet name="Fig 8&amp;9_FDI" sheetId="11" r:id="rId11"/>
    <sheet name="for comments" sheetId="12" r:id="rId12"/>
    <sheet name="for comments_2" sheetId="13" r:id="rId13"/>
  </sheets>
  <definedNames>
    <definedName name="_xlnm.Print_Area" localSheetId="11">'for comments'!$A$1:$L$78</definedName>
  </definedNames>
  <calcPr fullCalcOnLoad="1"/>
</workbook>
</file>

<file path=xl/sharedStrings.xml><?xml version="1.0" encoding="utf-8"?>
<sst xmlns="http://schemas.openxmlformats.org/spreadsheetml/2006/main" count="1060" uniqueCount="343">
  <si>
    <t>DS-018995-EU27 Trade Since 1988 By SITC</t>
  </si>
  <si>
    <t/>
  </si>
  <si>
    <t>Extracted on</t>
  </si>
  <si>
    <t>FLOW</t>
  </si>
  <si>
    <t>IMPORT</t>
  </si>
  <si>
    <t>INDICATORS</t>
  </si>
  <si>
    <t>VALUE_IN_EUROS</t>
  </si>
  <si>
    <t>PARTNER</t>
  </si>
  <si>
    <t>CANADA</t>
  </si>
  <si>
    <t>REPORTER</t>
  </si>
  <si>
    <t>EU27 (AT, BE, BG, CY, CZ, DE, DK, EE, ES, FI, FR, GB, GR, HU, IE, IT, LT, LU, LV, MT, NL, PL, PT, RO, SE, SI, SK)</t>
  </si>
  <si>
    <t>PRODUCT/PERIOD</t>
  </si>
  <si>
    <t>FOOD AND LIVE ANIMALS</t>
  </si>
  <si>
    <t>BEVERAGES AND TOBACCO</t>
  </si>
  <si>
    <t>CRUDE MATERIALS, INEDIBLE, EXCEPT FUELS</t>
  </si>
  <si>
    <t>MINERAL FUELS, LUBRICANTS AND RELATED MATERIALS</t>
  </si>
  <si>
    <t>ANIMAL AND VEGETABLE OILS, FATS AND WAXES</t>
  </si>
  <si>
    <t>CHEMICALS AND RELATED PRODUCTS, N.E.S.</t>
  </si>
  <si>
    <t>MANUFACTURED GOODS CLASSIFIED CHIEFLY BY MATERIAL</t>
  </si>
  <si>
    <t>MACHINERY AND TRANSPORT EQUIPMENT</t>
  </si>
  <si>
    <t>MISCELLANEOUS MANUFACTURED ARTICLES</t>
  </si>
  <si>
    <t>COMMODITIES AND TRANSACTIONS NOT CLASSIFIED ELSEWHERE IN THE SITC</t>
  </si>
  <si>
    <t>TOTAL</t>
  </si>
  <si>
    <t>EXPORT</t>
  </si>
  <si>
    <t xml:space="preserve">Imports </t>
  </si>
  <si>
    <t>Exports</t>
  </si>
  <si>
    <t>Trade balance</t>
  </si>
  <si>
    <t xml:space="preserve">EU-27 imports </t>
  </si>
  <si>
    <t>EU-27 exports</t>
  </si>
  <si>
    <t>Beverages &amp; tobacco</t>
  </si>
  <si>
    <t>Crude materials</t>
  </si>
  <si>
    <t>Mineral fuels</t>
  </si>
  <si>
    <t>Animal &amp; vegetable oils</t>
  </si>
  <si>
    <t>Chemicals</t>
  </si>
  <si>
    <t>Manufactured goods</t>
  </si>
  <si>
    <t>Machinery and transport equipment</t>
  </si>
  <si>
    <t>Miscellaneous manuf. articles</t>
  </si>
  <si>
    <t>Not classified</t>
  </si>
  <si>
    <t>Imports</t>
  </si>
  <si>
    <t xml:space="preserve">Exports </t>
  </si>
  <si>
    <t>Food &amp; live animals</t>
  </si>
  <si>
    <t>Other manufactured goods</t>
  </si>
  <si>
    <t>Other goods</t>
  </si>
  <si>
    <t>EU-27 imports</t>
  </si>
  <si>
    <t>LIVE ANIMALS OTHER THAN ANIMALS OF DIVISION 03</t>
  </si>
  <si>
    <t>MEAT AND MEAT PREPARATIONS</t>
  </si>
  <si>
    <t>DAIRY PRODUCTS AND BIRDS' EGGS</t>
  </si>
  <si>
    <t>FISH (NOT MARINE MAMMALS), CRUSTACEANS, MOLLUSCS AND AQUATIC INVERTEBRATES, AND PREPARATIONS THEREOF</t>
  </si>
  <si>
    <t>CEREALS AND CEREAL PREPARATIONS</t>
  </si>
  <si>
    <t>VEGETABLES AND FRUIT</t>
  </si>
  <si>
    <t>SUGARS, SUGAR PREPARATIONS AND HONEY</t>
  </si>
  <si>
    <t>COFFEE, TEA, COCOA, SPICES, AND MANUFACTURES THEREOF</t>
  </si>
  <si>
    <t>FEEDING STUFF FOR ANIMALS (NOT INCLUDING UNMILLED CEREALS)</t>
  </si>
  <si>
    <t>MISCELLANEOUS EDIBLE PRODUCTS AND PREPARATIONS</t>
  </si>
  <si>
    <t>BEVERAGES</t>
  </si>
  <si>
    <t>TOBACCO AND TOBACCO MANUFACTURES</t>
  </si>
  <si>
    <t>ADJUSTMENTS (TRADE BROKEN DOWN AT CHAPTER NC LEVEL ONLY)</t>
  </si>
  <si>
    <t>HIDES, SKINS AND FURSKINS, RAW</t>
  </si>
  <si>
    <t>OIL-SEEDS AND OLEAGINOUS FRUITS</t>
  </si>
  <si>
    <t>CRUDE RUBBER (INCLUDING SYNTHETIC AND RECLAIMED)</t>
  </si>
  <si>
    <t>CORK AND WOOD</t>
  </si>
  <si>
    <t>PULP AND WASTE PAPER</t>
  </si>
  <si>
    <t>TEXTILE FIBRES (OTHER THAN WOOL TOPS AND OTHER COMBED WOOL) AND THEIR WASTES (NOT MANUFACTURED INTO YARN OR FABRIC)</t>
  </si>
  <si>
    <t>CRUDE FERTILIZERS, OTHER THAN THOSE OF DIVISION 56, AND CRUDE MINERALS (EXCLUDING COAL, PETROLEUM AND PRECIOUS STONES)</t>
  </si>
  <si>
    <t>METALLIFEROUS ORES AND METAL SCRAP</t>
  </si>
  <si>
    <t>CRUDE ANIMAL AND VEGETABLE MATERIALS, N.E.S.</t>
  </si>
  <si>
    <t>COAL, COKE AND BRIQUETTES</t>
  </si>
  <si>
    <t>PETROLEUM, PETROLEUM PRODUCTS AND RELATED MATERIALS</t>
  </si>
  <si>
    <t>GAS, NATURAL AND MANUFACTURED</t>
  </si>
  <si>
    <t>ELECTRIC CURRENT</t>
  </si>
  <si>
    <t>CONFIDENTIAL TRADE OF GROUP 39 AND/OR ESTIMATIONS</t>
  </si>
  <si>
    <t>ANIMAL OILS AND FATS</t>
  </si>
  <si>
    <t>FIXED VEGETABLE FATS AND OILS, CRUDE, REFINED OR FRACTIONATED</t>
  </si>
  <si>
    <t>ANIMAL OR VEGETABLE FATS AND OILS, PROCESSED; WAXES OF ANIMAL OR VEGETABLE ORIGIN; INEDIBLE MIXTURES OR PREPARATIONS OF ANIMAL OR VEGETABLE FATS OR OILS, N.E.S.</t>
  </si>
  <si>
    <t>ORGANIC CHEMICALS</t>
  </si>
  <si>
    <t>INORGANIC CHEMICALS</t>
  </si>
  <si>
    <t>DYEING, TANNING AND COLOURING MATERIALS</t>
  </si>
  <si>
    <t>MEDICINAL AND PHARMACEUTICAL PRODUCTS</t>
  </si>
  <si>
    <t>ESSENTIAL OILS AND RESINOIDS AND PERFUME MATERIALS; TOILET, POLISHING AND CLEANSING PREPARATIONS</t>
  </si>
  <si>
    <t>FERTILIZERS (OTHER THAN THOSE OF GROUP 272)</t>
  </si>
  <si>
    <t>PLASTICS IN PRIMARY FORMS</t>
  </si>
  <si>
    <t>PLASTICS IN NON-PRIMARY FORMS</t>
  </si>
  <si>
    <t>CHEMICAL MATERIALS AND PRODUCTS, N.E.S.</t>
  </si>
  <si>
    <t>COMPLETE INDUSTRIAL PLANT APPROPRIATE TO SECTION 6</t>
  </si>
  <si>
    <t>LEATHER, LEATHER MANUFACTURES, N.E.S., AND DRESSED FURSKINS</t>
  </si>
  <si>
    <t>RUBBER MANUFACTURES, N.E.S.</t>
  </si>
  <si>
    <t>CORK AND WOOD MANUFACTURES (EXCLUDING FURNITURE)</t>
  </si>
  <si>
    <t>PAPER, PAPERBOARD AND ARTICLES OF PAPER PULP, OF PAPER OR OF PAPERBOARD</t>
  </si>
  <si>
    <t>TEXTILE YARN, FABRICS, MADE-UP ARTICLES, N.E.S., AND RELATED PRODUCTS</t>
  </si>
  <si>
    <t>NON-METALLIC MINERAL MANUFACTURES, N.E.S.</t>
  </si>
  <si>
    <t>IRON AND STEEL</t>
  </si>
  <si>
    <t>NON-FERROUS METALS</t>
  </si>
  <si>
    <t>MANUFACTURES OF METALS, N.E.S.</t>
  </si>
  <si>
    <t>COMPLETE INDUSTRIAL PLANT APPROPRIATE TO SECTION 7</t>
  </si>
  <si>
    <t>POWER-GENERATING MACHINERY AND EQUIPMENT</t>
  </si>
  <si>
    <t>MACHINERY SPECIALIZED FOR PARTICULAR INDUSTRIES</t>
  </si>
  <si>
    <t>METALWORKING MACHINERY</t>
  </si>
  <si>
    <t>GENERAL INDUSTRIAL MACHINERY AND EQUIPMENT, N.E.S., AND MACHINE PARTS, N.E.S.</t>
  </si>
  <si>
    <t>OFFICE MACHINES AND AUTOMATIC DATA-PROCESSING MACHINES</t>
  </si>
  <si>
    <t>TELECOMMUNICATIONS AND SOUND-RECORDING AND REPRODUCING APPARATUS AND EQUIPMENT</t>
  </si>
  <si>
    <t>ELECTRICAL MACHINERY, APPARATUS AND APPLIANCES, N.E.S., AND ELECTRICAL PARTS THEREOF (INCLUDING NON-ELECTRICAL COUNTERPARTS, N.E.S., OF ELECTRICAL HOUSEHOLD-TYPE EQUIPMENT)</t>
  </si>
  <si>
    <t>ROAD VEHICLES (INCLUDING AIR-CUSHION VEHICLES)</t>
  </si>
  <si>
    <t>OTHER TRANSPORT EQUIPMENT</t>
  </si>
  <si>
    <t>COMPLETE INDUSTRIAL PLANT APPROPRIATE TO SECTION 8</t>
  </si>
  <si>
    <t>PREFABRICATED BUILDINGS; SANITARY, PLUMBING, HEATING AND LIGHTING FIXTURES AND FITTINGS, N.E.S.</t>
  </si>
  <si>
    <t>FURNITURE AND PARTS THEREOF; BEDDING, MATTRESSES, MATTRESS SUPPORTS, CUSHIONS AND SIMILAR STUFFED FURNISHINGS</t>
  </si>
  <si>
    <t>TRAVEL GOODS, HANDBAGS AND SIMILAR CONTAINERS</t>
  </si>
  <si>
    <t>ARTICLES OF APPAREL AND CLOTHING ACCESSORIES</t>
  </si>
  <si>
    <t>FOOTWEAR</t>
  </si>
  <si>
    <t>PROFESSIONAL, SCIENTIFIC AND CONTROLLING INSTRUMENTS AND APPARATUS, N.E.S.</t>
  </si>
  <si>
    <t>PHOTOGRAPHIC APPARATUS, EQUIPMENT AND SUPPLIES AND OPTICAL GOODS, N.E.S.; WATCHES AND CLOCKS</t>
  </si>
  <si>
    <t>MISCELLANEOUS MANUFACTURED ARTICLES, N.E.S.</t>
  </si>
  <si>
    <t>POSTAL PACKAGES NOT CLASSIFIED ACCORDING TO KIND</t>
  </si>
  <si>
    <t>SPECIAL TRANSACTIONS AND COMMODITIES NOT CLASSIFIED ACCORDING TO KIND</t>
  </si>
  <si>
    <t>COMPLETE INDUSTRIAL PLANT NOT ELSEWHERE SPECIFIED</t>
  </si>
  <si>
    <t>CONFIDENTIAL TRADE</t>
  </si>
  <si>
    <t>COIN (OTHER THAN GOLD COIN), NOT BEING LEGAL TENDER</t>
  </si>
  <si>
    <t>GOLD, NON-MONETARY (EXCLUDING GOLD, ORES AND CONCENTRATES)</t>
  </si>
  <si>
    <t>IMPORTS</t>
  </si>
  <si>
    <t>EXPORTS</t>
  </si>
  <si>
    <t>Rank</t>
  </si>
  <si>
    <t>Value            (EUR million)</t>
  </si>
  <si>
    <t>Petroleum, petroleum products (33)</t>
  </si>
  <si>
    <t>Non-ferrous metals (68)</t>
  </si>
  <si>
    <t>Iron and steel (67)</t>
  </si>
  <si>
    <t>Inorganic chemicals (52)</t>
  </si>
  <si>
    <t>Non-metallic mineral manufactures (66)</t>
  </si>
  <si>
    <t>Metalliferous ores &amp; metal scrap (28)</t>
  </si>
  <si>
    <t>Table 2: Top-10 products imported by EU-27 from Canada, 2010</t>
  </si>
  <si>
    <t>Table 3: Top-10 products exported from EU-27 to Canada, 2010</t>
  </si>
  <si>
    <t>% of total imports from Canada</t>
  </si>
  <si>
    <t>Road vehicles (78)</t>
  </si>
  <si>
    <t>Power-generating machinery (71)</t>
  </si>
  <si>
    <t>General industrial machinery (74)</t>
  </si>
  <si>
    <t>Machinery, specialised (72)</t>
  </si>
  <si>
    <t>Electrical machinery &amp; appliances (77)</t>
  </si>
  <si>
    <t>Miscellaneous manuf.  articles (89)</t>
  </si>
  <si>
    <t>Medicinal &amp; pharmaceutical prod. (54)</t>
  </si>
  <si>
    <t xml:space="preserve">General industrial machinery (74) </t>
  </si>
  <si>
    <t>Beverages (11)</t>
  </si>
  <si>
    <t>Other transport equipment (79)</t>
  </si>
  <si>
    <t>Oil seeds and oleaginous fruits (22)</t>
  </si>
  <si>
    <t>Dataset: 1. Gross domestic product</t>
  </si>
  <si>
    <t>Frequency</t>
  </si>
  <si>
    <t>Annual</t>
  </si>
  <si>
    <t>Transaction</t>
  </si>
  <si>
    <t>Time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</si>
  <si>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</si>
  <si>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</si>
  <si>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</si>
  <si>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</si>
  <si>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</si>
  <si>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</si>
  <si>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</si>
  <si>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</si>
  <si>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</si>
  <si>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</si>
  <si>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</si>
  <si>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Country</t>
  </si>
  <si>
    <t>Measure</t>
  </si>
  <si>
    <t>Canada</t>
  </si>
  <si>
    <t>National currency, constant prices, national base year</t>
  </si>
  <si>
    <t>European Union (27 countries)</t>
  </si>
  <si>
    <t>..</t>
  </si>
  <si>
    <t>&lt;?xml version="1.0"?&gt;&lt;WebTableParameter xmlns:xsi="http://www.w3.org/2001/XMLSchema-instance" xmlns:xsd="http://www.w3.org/2001/XMLSchema" xmlns=""&gt;&lt;DataTable Code="SNA_TABLE1" HasMetadata="true"&gt;&lt;Name LocaleIsoCode="en"&gt;1. Gross domestic product&lt;/Name&gt;&lt;Dimension Code="LOCATION" CommonCode="LOCATION" Display="labels"&gt;&lt;Name LocaleIsoCode="en"&gt;Country&lt;/Name&gt;&lt;Member Code="CAN" HasMetadata="true" IsDisplayed="true"&gt;&lt;Name LocaleIsoCode="en"&gt;Canada&lt;/Name&gt;&lt;/Member&gt;&lt;Member Code="EU27" HasMetadata="true"&gt;&lt;Name LocaleIsoCode="en"&gt;European Union (27 countries)&lt;/Name&gt;&lt;/Member&gt;&lt;/Dimension&gt;&lt;Dimension Code="TRANSACT" Display="codesandlabels"&gt;&lt;Name LocaleIsoCode="en"&gt;Transaction&lt;/Name&gt;&lt;Member Code="GDP"&gt;&lt;Name LocaleIsoCode="en"&gt; 1--Gross domestic product&lt;/Name&gt;&lt;ChildMember Code="B1_GA"&gt;&lt;Name LocaleIsoCode="en"&gt;Gross domestic product (output approach)&lt;/Name&gt;&lt;/ChildMember&gt;&lt;/Member&gt;&lt;/Dimension&gt;&lt;Dimension Code="MEASURE" Display="labels"&gt;&lt;Name LocaleIsoCode="en"&gt;Measure&lt;/Name&gt;&lt;Member Code="V"&gt;&lt;Name LocaleIsoCode="en"&gt;National currency, constant prices, national base year&lt;/Name&gt;&lt;/Member&gt;&lt;/Dimension&gt;&lt;Dimension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Code="TRANSACT" /&gt;&lt;/Tabulation&gt;&lt;Tabulation Axis="page"&gt;&lt;Dimension Code="LOCATION" CommonCode="LOCATION" /&gt;&lt;Dimension Code="MEASURE" /&gt;&lt;Dimension Code="FREQUENCY" CommonCode="FREQUENCY"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</si>
  <si>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2011</t>
  </si>
  <si>
    <t>GDP:  1--Gross domestic product</t>
  </si>
  <si>
    <t xml:space="preserve">  B1_GA: Gross domestic product (output approach)</t>
  </si>
  <si>
    <t>data extracted on 23 Jan 2012 14:57 UTC (GMT) from OECD.Stat</t>
  </si>
  <si>
    <t>&lt;?xml version="1.0"?&gt;&lt;WebTableParameter xmlns:xsi="http://www.w3.org/2001/XMLSchema-instance" xmlns:xsd="http://www.w3.org/2001/XMLSchema" xmlns=""&gt;&lt;DataTable Code="SNA_TABLE1" HasMetadata="true"&gt;&lt;Name LocaleIsoCode="en"&gt;1. Gross domestic product&lt;/Name&gt;&lt;Dimension Code="LOCATION" CommonCode="LOCATION" Display="labels"&gt;&lt;Name LocaleIsoCode="en"&gt;Country&lt;/Name&gt;&lt;Member Code="CAN" HasMetadata="true"&gt;&lt;Name LocaleIsoCode="en"&gt;Canada&lt;/Name&gt;&lt;/Member&gt;&lt;Member Code="EU27" HasMetadata="true" IsDisplayed="true"&gt;&lt;Name LocaleIsoCode="en"&gt;European Union (27 countries)&lt;/Name&gt;&lt;/Member&gt;&lt;/Dimension&gt;&lt;Dimension Code="TRANSACT" Display="codesandlabels"&gt;&lt;Name LocaleIsoCode="en"&gt;Transaction&lt;/Name&gt;&lt;Member Code="GDP"&gt;&lt;Name LocaleIsoCode="en"&gt; 1--Gross domestic product&lt;/Name&gt;&lt;ChildMember Code="B1_GA"&gt;&lt;Name LocaleIsoCode="en"&gt;Gross domestic product (output approach)&lt;/Name&gt;&lt;/ChildMember&gt;&lt;/Member&gt;&lt;/Dimension&gt;&lt;Dimension Code="MEASURE" Display="labels"&gt;&lt;Name LocaleIsoCode="en"&gt;Measure&lt;/Name&gt;&lt;Member Code="V"&gt;&lt;Name LocaleIsoCode="en"&gt;National currency, constant prices, national base year&lt;/Name&gt;&lt;/Member&gt;&lt;/Dimension&gt;&lt;Dimension Code="FREQUENCY" CommonCode="FREQUENCY" Display="labels"&gt;&lt;Name LocaleIsoCode="en"&gt;Frequency&lt;/Name&gt;&lt;Member Code="A"&gt;&lt;Name LocaleIsoCode="en"&gt;Annual&lt;/Name&gt;&lt;/Member&gt;&lt;/Dimension&gt;&lt;Dimension Code="TIME" CommonCode="TIME" Display="labels"&gt;&lt;Name LocaleIsoCode="en"&gt;Time&lt;/Name&gt;&lt;Member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LocaleIsoCode="en"&gt;2011&lt;/Name&gt;&lt;/Member&gt;&lt;/Dimension&gt;&lt;WBOSInformations&gt;&lt;TimeDimension WebTreeWasUsed="false"&gt;&lt;StartCodes Annual="2000" /&gt;&lt;/TimeDimension&gt;&lt;/WBOSInformations&gt;&lt;Tabulation Axis="horizontal"&gt;&lt;Dimension Code="TIME" CommonCode="TIME" /&gt;&lt;/Tabulation&gt;&lt;Tabulation Axis="vertical"&gt;&lt;Dimension Code="TRANSACT" /&gt;&lt;/Tabulation&gt;&lt;Tabulation Axis="page"&gt;&lt;Dimension Code="LOCATION" CommonCode="LOCATION" /&gt;&lt;Dimension Code="MEASURE" /&gt;&lt;Dimension Code="FREQUENCY" CommonCode="FREQUENCY" /&gt;&lt;/Tabulation&gt;&lt;Formatting&gt;&lt;Labels LocaleIsoCode="en" /&gt;&lt;Power&gt;0&lt;/Power&gt;&lt;Decimals&gt;1&lt;/Decimals&gt;&lt;SkipEmptyLines&gt;false&lt;/SkipEmptyLines&gt;&lt;FullyFillPage&gt;false&lt;/FullyFillPage&gt;&lt;SkipEmptyCols&gt;false&lt;/SkipEmptyCols&gt;&lt;SkipLineHierarchy&gt;true&lt;/SkipLineHierarchy&gt;&lt;SkipColHierarchy&gt;false&lt;/SkipColHierarchy&gt;&lt;Page&gt;1&lt;/Page&gt;&lt;/Formatting&gt;&lt;/DataTable&gt;&lt;Format&gt;&lt;ShowEmptyAxes&gt;true&lt;/ShowEmptyAxes&gt;&lt;TimeStamp&gt;false&lt;/TimeStamp&gt;&lt;Page&gt;1&lt;/Page&gt;&lt;EnableSort&gt;true&lt;/EnableSort&gt;&lt;IncludeFlagColumn&gt;true&lt;/IncludeFlagColumn&gt;&lt;DoBarChart&gt;false&lt;/DoBarChart&gt;&lt;MaxBarChartLen&gt;65&lt;/MaxBarChartLen&gt;&lt;/Format&gt;&lt;Query&gt;&lt;AbsoluteUri&gt;http://stats.oecd.org//View.aspx?QueryId=&amp;amp;QueryType=Public&amp;amp;Lang=en&lt;/AbsoluteUri&gt;&lt;/Query&gt;&lt;/WebTableParameter&gt;</t>
  </si>
  <si>
    <t>data extracted on 23 Jan 2012 14:58 UTC (GMT) from OECD.Stat</t>
  </si>
  <si>
    <t>EU-27</t>
  </si>
  <si>
    <t xml:space="preserve">Population (in 1000) </t>
  </si>
  <si>
    <t xml:space="preserve">Average annual population growth </t>
  </si>
  <si>
    <t xml:space="preserve">2000-2010, prov. </t>
  </si>
  <si>
    <t xml:space="preserve">Population density (per km²) </t>
  </si>
  <si>
    <t>Life expectancy at birth, Female (years)</t>
  </si>
  <si>
    <t>Life expectancy at birth, Male (years)</t>
  </si>
  <si>
    <t>Infant mortality rate (per 1000 live births)</t>
  </si>
  <si>
    <t>Population under the age of 15 (% of total)</t>
  </si>
  <si>
    <t>Activity and employment indicators</t>
  </si>
  <si>
    <t xml:space="preserve">     Total </t>
  </si>
  <si>
    <t xml:space="preserve">     Women</t>
  </si>
  <si>
    <t xml:space="preserve">     Men</t>
  </si>
  <si>
    <t xml:space="preserve">     Women </t>
  </si>
  <si>
    <t xml:space="preserve">     Men </t>
  </si>
  <si>
    <t xml:space="preserve">Food &amp; non-alcoholic beverages </t>
  </si>
  <si>
    <t>Housing, water, electr., gas &amp; other fuels</t>
  </si>
  <si>
    <t>Selected ICT indicators</t>
  </si>
  <si>
    <t>Mobile cellular subscriptions per 100 inhabitants</t>
  </si>
  <si>
    <t>Households with internet access (%)</t>
  </si>
  <si>
    <t>Internet users per 100 inhabitants</t>
  </si>
  <si>
    <t>Broadband subscriptions per 100 inhabitants</t>
  </si>
  <si>
    <t>Sources:</t>
  </si>
  <si>
    <t>ITU World Telecommunication</t>
  </si>
  <si>
    <t>Table 1: Selected basic indicators for EU-27 and Canada</t>
  </si>
  <si>
    <t xml:space="preserve"> 15 and over </t>
  </si>
  <si>
    <t>Youth unemployment rate (less than 25 years, %)</t>
  </si>
  <si>
    <t>Economic activity rate (age 15 and over, %)*</t>
  </si>
  <si>
    <t>Unemployment rate (age 15 and over, %)*</t>
  </si>
  <si>
    <t>* EU-27 data refer to age group 15 to 64 years</t>
  </si>
  <si>
    <t>EU-27: Eurostat, Canada: Statistics Canada</t>
  </si>
  <si>
    <t>Demographic indicators</t>
  </si>
  <si>
    <t>Household expenditure (% total current exp.)</t>
  </si>
  <si>
    <t>International trade in services (since 2004) [bop_its_det]</t>
  </si>
  <si>
    <t>Last update</t>
  </si>
  <si>
    <t>Source of Data</t>
  </si>
  <si>
    <t>Eurostat</t>
  </si>
  <si>
    <t>CURRENCY</t>
  </si>
  <si>
    <t>Millions of euro (from 1.1.1999)/Millions of ECU (up to 31.12.1998)</t>
  </si>
  <si>
    <t>GEO</t>
  </si>
  <si>
    <t>TIME</t>
  </si>
  <si>
    <t>POST/FLOW</t>
  </si>
  <si>
    <t>Credit</t>
  </si>
  <si>
    <t>Debit</t>
  </si>
  <si>
    <t>Net</t>
  </si>
  <si>
    <t>Current account, Services</t>
  </si>
  <si>
    <t>Current account, Services, Transportation</t>
  </si>
  <si>
    <t>Current account, Services, Transportation, Sea transport</t>
  </si>
  <si>
    <t>Current account, Services, Transportation, Air transport</t>
  </si>
  <si>
    <t>Current account, Services, Transportation, Other transport (other than sea and air)</t>
  </si>
  <si>
    <t>Current account, Services, Travel</t>
  </si>
  <si>
    <t>Current account, Services, Travel, Business travel</t>
  </si>
  <si>
    <t>Current account, Services, Travel, Personal travel</t>
  </si>
  <si>
    <t>Current account, Services, Other services</t>
  </si>
  <si>
    <t>Current account, Services, Other services, Communications services</t>
  </si>
  <si>
    <t>Current account, Services, Other services, Construction services</t>
  </si>
  <si>
    <t>Current account, Services, Other services, Insurance services</t>
  </si>
  <si>
    <t>Current account, Services, Other services, Financial services</t>
  </si>
  <si>
    <t>Current account, Services, Other services, Computer and information services</t>
  </si>
  <si>
    <t>Current account, Services, Other services, Royalties and license fees</t>
  </si>
  <si>
    <t>Current account, Services, Other services, Other business services</t>
  </si>
  <si>
    <t>Current account, Services, Other services, Other business services, Merchanting and other trade-related services</t>
  </si>
  <si>
    <t>Current account, Services, Other services, Other business services, Operational leasing services</t>
  </si>
  <si>
    <t>Current account, Services, Other services, Other business services, Miscellaneous business, professional and technical services</t>
  </si>
  <si>
    <t>Current account, Services, Services not allocated</t>
  </si>
  <si>
    <t>Special values:</t>
  </si>
  <si>
    <t>-</t>
  </si>
  <si>
    <t>not applicable or real zero or zero by default</t>
  </si>
  <si>
    <t>0</t>
  </si>
  <si>
    <t>less than half of the unit used</t>
  </si>
  <si>
    <t>:</t>
  </si>
  <si>
    <t>not available</t>
  </si>
  <si>
    <t>POST/TIME</t>
  </si>
  <si>
    <t>Figure 5: EU-27 trade in services with Canada (EUR million)</t>
  </si>
  <si>
    <t>Transportation</t>
  </si>
  <si>
    <t>Travel</t>
  </si>
  <si>
    <t>Other services</t>
  </si>
  <si>
    <t xml:space="preserve">Other services </t>
  </si>
  <si>
    <t xml:space="preserve">of which </t>
  </si>
  <si>
    <t>Total services</t>
  </si>
  <si>
    <t>Sea transport</t>
  </si>
  <si>
    <t>Air transport</t>
  </si>
  <si>
    <t xml:space="preserve">Other transport </t>
  </si>
  <si>
    <t>Table 4: Trade in services between the EU-27 and Canada, by type of service, 2010 (EUR million)</t>
  </si>
  <si>
    <t>Communication services</t>
  </si>
  <si>
    <t>Construction services</t>
  </si>
  <si>
    <t>Insurance services</t>
  </si>
  <si>
    <t>Financial services</t>
  </si>
  <si>
    <t>Other business services</t>
  </si>
  <si>
    <t>Merchanting &amp; other trade-related serv.</t>
  </si>
  <si>
    <t>Operational leasing services</t>
  </si>
  <si>
    <t>Miscell. business, profess. &amp; techn. serv.</t>
  </si>
  <si>
    <t>Royalties and licence fees</t>
  </si>
  <si>
    <t>Computer and information services</t>
  </si>
  <si>
    <t>Services not allocated</t>
  </si>
  <si>
    <t>Business travel</t>
  </si>
  <si>
    <t>Personal travel</t>
  </si>
  <si>
    <t>EUR million</t>
  </si>
  <si>
    <t>% of total</t>
  </si>
  <si>
    <t>EU direct investments - Main indicators [bop_fdi_main]</t>
  </si>
  <si>
    <t>INDIC_BP</t>
  </si>
  <si>
    <t>Direct investment stocks - Million ECU/EUR</t>
  </si>
  <si>
    <t>Financial account, Direct investment, Abroad</t>
  </si>
  <si>
    <t>Financial account, Direct investment, In the reporting economy</t>
  </si>
  <si>
    <t>Direct investment flows - Million ECU/EUR</t>
  </si>
  <si>
    <t>EU-27 FDI outflows to Canada</t>
  </si>
  <si>
    <t>EU-27 FDI inflows from Canada</t>
  </si>
  <si>
    <t>For Fig 8</t>
  </si>
  <si>
    <t>For Fig 9</t>
  </si>
  <si>
    <t xml:space="preserve">Figure 9: EU-27 outward FDI stocks in Canada and EU-27 inward FDI stocks from Canada (EUR million)  </t>
  </si>
  <si>
    <t>EU-27 outward FDI stocks in Canada</t>
  </si>
  <si>
    <t>EU-27 inward FDI stocks from Canada</t>
  </si>
  <si>
    <t xml:space="preserve">Figure 8: EU-27  FDI outflows to, and EU-27 FDI inflows from Canada (EUR million)  </t>
  </si>
  <si>
    <t xml:space="preserve">Figure 1: Gross Domestic Product (GDP): indexed development 2000-2010 (2000=100) </t>
  </si>
  <si>
    <t>(national currencies, constant prices)</t>
  </si>
  <si>
    <t>Figure 3: EU-27 imports from Canada 2010</t>
  </si>
  <si>
    <t>Figure 4: EU-27 exports to Canada 2010</t>
  </si>
  <si>
    <t>% of total exports            to            Canada</t>
  </si>
  <si>
    <t>Figure 6: Trade in services: value of services exported, by category (EUR million)</t>
  </si>
  <si>
    <t>Figure 7: Trade in services: value of services imported, by category (EUR million)</t>
  </si>
  <si>
    <t>1.1.2011</t>
  </si>
  <si>
    <t>2010, prov.</t>
  </si>
  <si>
    <t>Jan.-Dec. 2010</t>
  </si>
  <si>
    <t>MOTOR CARS AND OTHER MOTOR VEHICLES PRINCIPALLY DESIGNED FOR THE TRANSPORT OF PERSONS (OTHER THAN MOTOR VEHICLES FOR THE TRANSPORT OF TEN OR MORE PERSONS, INCLUDING THE DRIVER), INCLUDING STATION-WAGONS AND RACING CARS</t>
  </si>
  <si>
    <t>MOTOR VEHICLES FOR THE TRANSPORT OF GOODS AND SPECIAL-PURPOSE MOTOR VEHICLES</t>
  </si>
  <si>
    <t>ROAD MOTOR VEHICLES, N.E.S.</t>
  </si>
  <si>
    <t>PARTS AND ACCESSORIES OF THE MOTOR VEHICLES OF GROUPS 722, 781, 782 AND 783</t>
  </si>
  <si>
    <t>MOTOR CYCLES (INCLUDING MOPEDS) AND CYCLES, MOTORIZED AND NON-MOTIRIZED; INVALID CARRIAGES</t>
  </si>
  <si>
    <t>TRAILERS AND SEMI-TRAILERS; OTHER VEHICLES, NOT MECHANICALLY-PROPELLED; SPECIALLY DESIGNED AND EQUIPPED TRANSPORT CONTAINERS</t>
  </si>
  <si>
    <t>RAILWAY VEHICLES (INCLUDING HOVERTRAINS) AND ASSOCIATED EQUIPMENT</t>
  </si>
  <si>
    <t>AIRCRAFT AND ASSOCIATED EQUIPMENT; SPACECRAFT (INCLUDING SATELLITES) AND SPACECRAFT LAUNCH VEHICLES; PARTS THEREOF</t>
  </si>
  <si>
    <t>SHIPS, BOATS (INCLUDING HOVERCRAFT) AND FLOATING STRUCTURES</t>
  </si>
  <si>
    <t>aircraft represent nearly 80% of 'Other transport equipment'</t>
  </si>
  <si>
    <t>2 - EXPORT</t>
  </si>
  <si>
    <t>VALUE_IN_EUROS - VALUE_IN_EUROS</t>
  </si>
  <si>
    <t>CA - CANADA</t>
  </si>
  <si>
    <t>EU27 - EU27 (AT, BE, BG, CY, CZ, DE, DK, EE, ES, FI, FR, GB, GR, HU, IE, IT, LT, LU, LV, MT, NL, PL, PT, RO, SE, SI, SK)</t>
  </si>
  <si>
    <t>Jan.-Dec. 2000</t>
  </si>
  <si>
    <t>Jan.-Dec. 2001</t>
  </si>
  <si>
    <t>Jan.-Dec. 2002</t>
  </si>
  <si>
    <t>Jan.-Dec. 2003</t>
  </si>
  <si>
    <t>Jan.-Dec. 2004</t>
  </si>
  <si>
    <t>Jan.-Dec. 2005</t>
  </si>
  <si>
    <t>Jan.-Dec. 2006</t>
  </si>
  <si>
    <t>Jan.-Dec. 2007</t>
  </si>
  <si>
    <t>Jan.-Dec. 2008</t>
  </si>
  <si>
    <t>Jan.-Dec. 2009</t>
  </si>
  <si>
    <t>share of medicinal prod in total chemicals</t>
  </si>
  <si>
    <t>road vehicles represent 29% of 'Machinery and transport equipment'</t>
  </si>
  <si>
    <t xml:space="preserve">    Product division (SITC code)</t>
  </si>
  <si>
    <t>POST</t>
  </si>
  <si>
    <t>FLOW/PARTNER</t>
  </si>
  <si>
    <t>Extra EU-27</t>
  </si>
  <si>
    <t>2009-2010</t>
  </si>
  <si>
    <t>%</t>
  </si>
  <si>
    <t>2005-2010</t>
  </si>
  <si>
    <t>Balance</t>
  </si>
  <si>
    <t>Other manufac-tured goods</t>
  </si>
  <si>
    <t>502 504</t>
  </si>
  <si>
    <t>34 294</t>
  </si>
  <si>
    <t>1.1.2000-1.1.2011</t>
  </si>
  <si>
    <t>80*</t>
  </si>
  <si>
    <t>79*</t>
  </si>
  <si>
    <t>*Canadian Internet Use Survey</t>
  </si>
  <si>
    <t>Source: Eurostat (EU-27), OECD (Canada)</t>
  </si>
  <si>
    <t>Figure 2: EU-27 and Canada, trade in goods 2000 to 2010 (EUR million)</t>
  </si>
  <si>
    <t>Source: Eurostat - Comext (online data code DS-018995)</t>
  </si>
  <si>
    <r>
      <t>Source</t>
    </r>
    <r>
      <rPr>
        <sz val="9"/>
        <color indexed="8"/>
        <rFont val="Arial"/>
        <family val="2"/>
      </rPr>
      <t xml:space="preserve">: Eurostat - Comext (online data code </t>
    </r>
    <r>
      <rPr>
        <sz val="9"/>
        <color indexed="30"/>
        <rFont val="Arial"/>
        <family val="2"/>
      </rPr>
      <t>DS-018995</t>
    </r>
    <r>
      <rPr>
        <sz val="9"/>
        <color indexed="8"/>
        <rFont val="Arial"/>
        <family val="2"/>
      </rPr>
      <t>)</t>
    </r>
  </si>
  <si>
    <t>Note: figures in brackets refer to SITC (2-digit) product divisions.</t>
  </si>
  <si>
    <r>
      <t>Source</t>
    </r>
    <r>
      <rPr>
        <sz val="9"/>
        <color indexed="8"/>
        <rFont val="Arial"/>
        <family val="2"/>
      </rPr>
      <t xml:space="preserve">: Eurostat (online data code </t>
    </r>
    <r>
      <rPr>
        <sz val="9"/>
        <color indexed="30"/>
        <rFont val="Arial"/>
        <family val="2"/>
      </rPr>
      <t>bop_its_det</t>
    </r>
    <r>
      <rPr>
        <sz val="9"/>
        <color indexed="8"/>
        <rFont val="Arial"/>
        <family val="2"/>
      </rPr>
      <t>)</t>
    </r>
  </si>
  <si>
    <r>
      <t>Source</t>
    </r>
    <r>
      <rPr>
        <sz val="9"/>
        <color indexed="8"/>
        <rFont val="Arial"/>
        <family val="2"/>
      </rPr>
      <t xml:space="preserve">: Eurostat (online data code </t>
    </r>
    <r>
      <rPr>
        <sz val="9"/>
        <color indexed="30"/>
        <rFont val="Arial"/>
        <family val="2"/>
      </rPr>
      <t>bop_its_det</t>
    </r>
    <r>
      <rPr>
        <sz val="9"/>
        <color indexed="8"/>
        <rFont val="Arial"/>
        <family val="2"/>
      </rPr>
      <t xml:space="preserve">) </t>
    </r>
  </si>
  <si>
    <r>
      <t>Source</t>
    </r>
    <r>
      <rPr>
        <sz val="9"/>
        <color indexed="8"/>
        <rFont val="Arial"/>
        <family val="2"/>
      </rPr>
      <t xml:space="preserve">: Eurostat (online data code </t>
    </r>
    <r>
      <rPr>
        <sz val="9"/>
        <color indexed="30"/>
        <rFont val="Arial"/>
        <family val="2"/>
      </rPr>
      <t>bop_fdi_main</t>
    </r>
    <r>
      <rPr>
        <sz val="9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</si>
</sst>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yyyy/mm/dd\ hh:mm:ss"/>
    <numFmt numFmtId="179" formatCode="0.0"/>
    <numFmt numFmtId="180" formatCode="0.0%"/>
    <numFmt numFmtId="181" formatCode="000"/>
    <numFmt numFmtId="182" formatCode="dd\.mm\.yy"/>
    <numFmt numFmtId="183" formatCode="#,##0.000"/>
    <numFmt numFmtId="184" formatCode="#,##0.0"/>
    <numFmt numFmtId="185" formatCode="0.000"/>
    <numFmt numFmtId="186" formatCode="#,##0.0000"/>
    <numFmt numFmtId="187" formatCode="[$-809]dd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\ ###"/>
  </numFmts>
  <fonts count="68">
    <font>
      <sz val="10"/>
      <name val="Arial"/>
      <family val="0"/>
    </font>
    <font>
      <b/>
      <sz val="14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0"/>
      <name val="Arial Narrow"/>
      <family val="2"/>
    </font>
    <font>
      <b/>
      <u val="single"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vertAlign val="superscript"/>
      <sz val="10"/>
      <name val="Verdana"/>
      <family val="2"/>
    </font>
    <font>
      <u val="single"/>
      <sz val="8"/>
      <name val="Verdana"/>
      <family val="2"/>
    </font>
    <font>
      <u val="single"/>
      <sz val="8"/>
      <color indexed="9"/>
      <name val="Verdana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23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9"/>
      <color indexed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0"/>
      <name val="Arial CE"/>
      <family val="0"/>
    </font>
    <font>
      <sz val="8"/>
      <name val="Helvetica"/>
      <family val="0"/>
    </font>
    <font>
      <b/>
      <sz val="8"/>
      <name val="Arial Narrow"/>
      <family val="2"/>
    </font>
    <font>
      <i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13"/>
      <name val="Calibri"/>
      <family val="2"/>
    </font>
    <font>
      <b/>
      <sz val="13"/>
      <color indexed="13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 Italic"/>
      <family val="0"/>
    </font>
    <font>
      <sz val="9"/>
      <color indexed="8"/>
      <name val="Arial"/>
      <family val="2"/>
    </font>
    <font>
      <sz val="9"/>
      <color indexed="30"/>
      <name val="Arial"/>
      <family val="2"/>
    </font>
    <font>
      <sz val="10"/>
      <color indexed="8"/>
      <name val="Calibri"/>
      <family val="2"/>
    </font>
    <font>
      <sz val="8"/>
      <color indexed="9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darkTrellis"/>
    </fill>
    <fill>
      <patternFill patternType="solid">
        <fgColor indexed="44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5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26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3"/>
      </top>
      <bottom style="double">
        <color indexed="4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55"/>
      </top>
      <bottom style="thin">
        <color indexed="55"/>
      </bottom>
    </border>
    <border>
      <left style="thin">
        <color indexed="22"/>
      </left>
      <right style="hair">
        <color indexed="26"/>
      </right>
      <top style="thin">
        <color indexed="22"/>
      </top>
      <bottom style="thin">
        <color indexed="22"/>
      </bottom>
    </border>
    <border>
      <left style="hair">
        <color indexed="26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medium">
        <color indexed="23"/>
      </right>
      <top/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 style="medium">
        <color indexed="23"/>
      </right>
      <top/>
      <bottom style="medium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>
        <color indexed="23"/>
      </right>
      <top style="thin"/>
      <bottom style="thin">
        <color indexed="55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/>
      <top style="medium">
        <color indexed="23"/>
      </top>
      <bottom/>
    </border>
    <border>
      <left/>
      <right>
        <color indexed="63"/>
      </right>
      <top style="medium">
        <color indexed="23"/>
      </top>
      <bottom/>
    </border>
    <border>
      <left style="medium">
        <color indexed="23"/>
      </left>
      <right/>
      <top/>
      <bottom style="medium">
        <color indexed="23"/>
      </bottom>
    </border>
    <border>
      <left/>
      <right>
        <color indexed="63"/>
      </right>
      <top/>
      <bottom style="medium">
        <color indexed="23"/>
      </bottom>
    </border>
    <border>
      <left/>
      <right style="medium">
        <color indexed="23"/>
      </right>
      <top>
        <color indexed="63"/>
      </top>
      <bottom/>
    </border>
    <border>
      <left>
        <color indexed="63"/>
      </left>
      <right/>
      <top style="thin"/>
      <bottom style="thin"/>
    </border>
    <border>
      <left/>
      <right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 style="medium">
        <color indexed="23"/>
      </right>
      <top style="thin"/>
      <bottom style="thin"/>
    </border>
    <border>
      <left style="medium">
        <color indexed="23"/>
      </left>
      <right/>
      <top style="thin"/>
      <bottom style="thin"/>
    </border>
    <border>
      <left/>
      <right>
        <color indexed="63"/>
      </right>
      <top style="thin"/>
      <bottom style="thin"/>
    </border>
    <border>
      <left style="thin">
        <color indexed="2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/>
      <bottom style="medium"/>
    </border>
    <border>
      <left>
        <color indexed="63"/>
      </left>
      <right style="thin">
        <color indexed="23"/>
      </right>
      <top/>
      <bottom style="medium"/>
    </border>
    <border>
      <left/>
      <right/>
      <top style="thin"/>
      <bottom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</borders>
  <cellStyleXfs count="9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49" fontId="33" fillId="0" borderId="1" applyNumberFormat="0" applyFont="0" applyFill="0" applyBorder="0" applyProtection="0">
      <alignment horizontal="left" vertical="center" indent="2"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6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49" fontId="33" fillId="0" borderId="2" applyNumberFormat="0" applyFont="0" applyFill="0" applyBorder="0" applyProtection="0">
      <alignment horizontal="left" vertical="center" indent="5"/>
    </xf>
    <xf numFmtId="0" fontId="43" fillId="2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5" borderId="0" applyNumberFormat="0" applyBorder="0" applyAlignment="0" applyProtection="0"/>
    <xf numFmtId="0" fontId="43" fillId="10" borderId="0" applyNumberFormat="0" applyBorder="0" applyAlignment="0" applyProtection="0"/>
    <xf numFmtId="0" fontId="43" fillId="7" borderId="0" applyNumberFormat="0" applyBorder="0" applyAlignment="0" applyProtection="0"/>
    <xf numFmtId="0" fontId="43" fillId="11" borderId="0" applyNumberFormat="0" applyBorder="0" applyAlignment="0" applyProtection="0"/>
    <xf numFmtId="0" fontId="43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4" fontId="33" fillId="12" borderId="1">
      <alignment horizontal="right" vertical="center"/>
      <protection/>
    </xf>
    <xf numFmtId="0" fontId="44" fillId="13" borderId="0" applyNumberFormat="0" applyBorder="0" applyAlignment="0" applyProtection="0"/>
    <xf numFmtId="4" fontId="34" fillId="0" borderId="3" applyFill="0" applyBorder="0" applyProtection="0">
      <alignment horizontal="right" vertical="center"/>
    </xf>
    <xf numFmtId="0" fontId="45" fillId="9" borderId="4" applyNumberFormat="0" applyAlignment="0" applyProtection="0"/>
    <xf numFmtId="0" fontId="46" fillId="14" borderId="5" applyNumberFormat="0" applyAlignment="0" applyProtection="0"/>
    <xf numFmtId="177" fontId="0" fillId="0" borderId="0" applyNumberFormat="0" applyFont="0" applyFill="0" applyBorder="0" applyAlignment="0" applyProtection="0"/>
    <xf numFmtId="175" fontId="0" fillId="0" borderId="0" applyNumberFormat="0" applyFon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176" fontId="0" fillId="0" borderId="0" applyNumberFormat="0" applyFont="0" applyFill="0" applyBorder="0" applyAlignment="0" applyProtection="0"/>
    <xf numFmtId="174" fontId="0" fillId="0" borderId="0" applyNumberFormat="0" applyFont="0" applyFill="0" applyBorder="0" applyAlignment="0" applyProtection="0"/>
    <xf numFmtId="0" fontId="36" fillId="0" borderId="6">
      <alignment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 horizontal="left" indent="2"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4" borderId="4" applyNumberFormat="0" applyAlignment="0" applyProtection="0"/>
    <xf numFmtId="4" fontId="33" fillId="0" borderId="10">
      <alignment horizontal="right" vertical="center"/>
      <protection/>
    </xf>
    <xf numFmtId="0" fontId="55" fillId="0" borderId="11" applyNumberFormat="0" applyFill="0" applyAlignment="0" applyProtection="0"/>
    <xf numFmtId="0" fontId="38" fillId="0" borderId="0">
      <alignment/>
      <protection/>
    </xf>
    <xf numFmtId="0" fontId="56" fillId="10" borderId="0" applyNumberFormat="0" applyBorder="0" applyAlignment="0" applyProtection="0"/>
    <xf numFmtId="0" fontId="42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4" fontId="33" fillId="0" borderId="1" applyFill="0" applyBorder="0" applyProtection="0">
      <alignment horizontal="right" vertical="center"/>
    </xf>
    <xf numFmtId="49" fontId="34" fillId="0" borderId="1" applyNumberFormat="0" applyFill="0" applyBorder="0" applyProtection="0">
      <alignment horizontal="left" vertical="center"/>
    </xf>
    <xf numFmtId="0" fontId="33" fillId="0" borderId="1" applyNumberFormat="0" applyFill="0" applyAlignment="0" applyProtection="0"/>
    <xf numFmtId="0" fontId="39" fillId="9" borderId="0" applyNumberFormat="0" applyFont="0" applyBorder="0" applyAlignment="0" applyProtection="0"/>
    <xf numFmtId="0" fontId="37" fillId="0" borderId="0" applyNumberFormat="0" applyFont="0" applyFill="0" applyBorder="0" applyAlignment="0">
      <protection locked="0"/>
    </xf>
    <xf numFmtId="0" fontId="0" fillId="2" borderId="12" applyNumberFormat="0" applyFont="0" applyAlignment="0" applyProtection="0"/>
    <xf numFmtId="0" fontId="57" fillId="9" borderId="13" applyNumberFormat="0" applyAlignment="0" applyProtection="0"/>
    <xf numFmtId="186" fontId="33" fillId="15" borderId="1" applyNumberFormat="0" applyFont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0" fontId="33" fillId="14" borderId="1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14" applyNumberFormat="0" applyFill="0" applyAlignment="0" applyProtection="0"/>
    <xf numFmtId="0" fontId="60" fillId="0" borderId="0" applyNumberFormat="0" applyFill="0" applyBorder="0" applyAlignment="0" applyProtection="0"/>
    <xf numFmtId="4" fontId="33" fillId="0" borderId="0">
      <alignment/>
      <protection/>
    </xf>
  </cellStyleXfs>
  <cellXfs count="235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 horizontal="left"/>
    </xf>
    <xf numFmtId="0" fontId="0" fillId="16" borderId="15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/>
    </xf>
    <xf numFmtId="0" fontId="61" fillId="0" borderId="0" xfId="0" applyNumberFormat="1" applyFont="1" applyFill="1" applyBorder="1" applyAlignment="1">
      <alignment/>
    </xf>
    <xf numFmtId="0" fontId="0" fillId="16" borderId="15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16" borderId="15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16" borderId="16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5" fillId="16" borderId="15" xfId="0" applyNumberFormat="1" applyFont="1" applyFill="1" applyBorder="1" applyAlignment="1">
      <alignment horizontal="left"/>
    </xf>
    <xf numFmtId="0" fontId="6" fillId="16" borderId="15" xfId="0" applyNumberFormat="1" applyFont="1" applyFill="1" applyBorder="1" applyAlignment="1">
      <alignment horizontal="center"/>
    </xf>
    <xf numFmtId="0" fontId="2" fillId="0" borderId="0" xfId="71" applyNumberFormat="1" applyFont="1" applyFill="1" applyBorder="1" applyAlignment="1">
      <alignment horizontal="center" vertical="center"/>
    </xf>
    <xf numFmtId="0" fontId="2" fillId="0" borderId="0" xfId="71" applyNumberFormat="1" applyFont="1" applyFill="1" applyBorder="1" applyAlignment="1">
      <alignment horizontal="left" vertical="center"/>
    </xf>
    <xf numFmtId="0" fontId="2" fillId="0" borderId="17" xfId="71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178" fontId="26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0" fontId="0" fillId="10" borderId="15" xfId="0" applyNumberFormat="1" applyFont="1" applyFill="1" applyBorder="1" applyAlignment="1">
      <alignment horizontal="left"/>
    </xf>
    <xf numFmtId="3" fontId="2" fillId="10" borderId="15" xfId="0" applyNumberFormat="1" applyFont="1" applyFill="1" applyBorder="1" applyAlignment="1">
      <alignment/>
    </xf>
    <xf numFmtId="1" fontId="0" fillId="10" borderId="0" xfId="0" applyNumberFormat="1" applyFont="1" applyFill="1" applyBorder="1" applyAlignment="1">
      <alignment horizontal="center"/>
    </xf>
    <xf numFmtId="0" fontId="0" fillId="10" borderId="0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9" fillId="0" borderId="12" xfId="0" applyFont="1" applyBorder="1" applyAlignment="1">
      <alignment horizontal="left" wrapText="1"/>
    </xf>
    <xf numFmtId="0" fontId="14" fillId="10" borderId="12" xfId="0" applyFont="1" applyFill="1" applyBorder="1" applyAlignment="1">
      <alignment wrapText="1"/>
    </xf>
    <xf numFmtId="0" fontId="15" fillId="17" borderId="12" xfId="0" applyFont="1" applyFill="1" applyBorder="1" applyAlignment="1">
      <alignment horizontal="center"/>
    </xf>
    <xf numFmtId="0" fontId="16" fillId="10" borderId="12" xfId="0" applyFont="1" applyFill="1" applyBorder="1" applyAlignment="1">
      <alignment vertical="top" wrapText="1"/>
    </xf>
    <xf numFmtId="0" fontId="17" fillId="0" borderId="18" xfId="0" applyFont="1" applyBorder="1" applyAlignment="1">
      <alignment horizontal="left" wrapText="1"/>
    </xf>
    <xf numFmtId="0" fontId="2" fillId="0" borderId="19" xfId="0" applyNumberFormat="1" applyFont="1" applyBorder="1" applyAlignment="1">
      <alignment horizontal="right"/>
    </xf>
    <xf numFmtId="0" fontId="17" fillId="2" borderId="18" xfId="0" applyFont="1" applyFill="1" applyBorder="1" applyAlignment="1">
      <alignment horizontal="left" wrapText="1"/>
    </xf>
    <xf numFmtId="0" fontId="2" fillId="2" borderId="19" xfId="0" applyNumberFormat="1" applyFont="1" applyFill="1" applyBorder="1" applyAlignment="1">
      <alignment horizontal="right"/>
    </xf>
    <xf numFmtId="0" fontId="18" fillId="0" borderId="0" xfId="0" applyFont="1" applyAlignment="1">
      <alignment horizontal="left"/>
    </xf>
    <xf numFmtId="0" fontId="7" fillId="0" borderId="0" xfId="69" applyFont="1">
      <alignment/>
      <protection/>
    </xf>
    <xf numFmtId="0" fontId="20" fillId="0" borderId="0" xfId="69" applyFont="1">
      <alignment/>
      <protection/>
    </xf>
    <xf numFmtId="0" fontId="7" fillId="0" borderId="0" xfId="69" applyFont="1" applyFill="1" applyAlignment="1">
      <alignment horizontal="center"/>
      <protection/>
    </xf>
    <xf numFmtId="0" fontId="21" fillId="0" borderId="0" xfId="69" applyFont="1" applyBorder="1">
      <alignment/>
      <protection/>
    </xf>
    <xf numFmtId="0" fontId="21" fillId="0" borderId="0" xfId="69" applyFont="1" applyFill="1" applyBorder="1" applyAlignment="1">
      <alignment horizontal="center"/>
      <protection/>
    </xf>
    <xf numFmtId="0" fontId="7" fillId="0" borderId="0" xfId="69" applyFont="1" applyFill="1" applyAlignment="1">
      <alignment/>
      <protection/>
    </xf>
    <xf numFmtId="0" fontId="20" fillId="0" borderId="0" xfId="69" applyFont="1" applyBorder="1">
      <alignment/>
      <protection/>
    </xf>
    <xf numFmtId="0" fontId="4" fillId="0" borderId="0" xfId="69" applyFont="1" applyBorder="1">
      <alignment/>
      <protection/>
    </xf>
    <xf numFmtId="0" fontId="4" fillId="0" borderId="20" xfId="69" applyFont="1" applyBorder="1">
      <alignment/>
      <protection/>
    </xf>
    <xf numFmtId="0" fontId="7" fillId="0" borderId="0" xfId="69" applyFont="1" applyFill="1" applyBorder="1" applyAlignment="1">
      <alignment/>
      <protection/>
    </xf>
    <xf numFmtId="0" fontId="22" fillId="0" borderId="20" xfId="69" applyFont="1" applyBorder="1" applyAlignment="1">
      <alignment horizontal="center"/>
      <protection/>
    </xf>
    <xf numFmtId="0" fontId="22" fillId="0" borderId="0" xfId="69" applyFont="1" applyFill="1" applyBorder="1" applyAlignment="1">
      <alignment horizontal="center"/>
      <protection/>
    </xf>
    <xf numFmtId="179" fontId="2" fillId="0" borderId="0" xfId="0" applyNumberFormat="1" applyFont="1" applyFill="1" applyBorder="1" applyAlignment="1">
      <alignment horizontal="center" vertical="top"/>
    </xf>
    <xf numFmtId="10" fontId="4" fillId="0" borderId="0" xfId="69" applyNumberFormat="1" applyFont="1" applyBorder="1" applyAlignment="1">
      <alignment horizontal="right" indent="1"/>
      <protection/>
    </xf>
    <xf numFmtId="0" fontId="7" fillId="0" borderId="0" xfId="69" applyFont="1" applyFill="1" applyBorder="1" applyAlignment="1">
      <alignment horizontal="center"/>
      <protection/>
    </xf>
    <xf numFmtId="1" fontId="4" fillId="0" borderId="0" xfId="69" applyNumberFormat="1" applyFont="1" applyBorder="1" applyAlignment="1">
      <alignment horizontal="right" indent="1"/>
      <protection/>
    </xf>
    <xf numFmtId="0" fontId="4" fillId="0" borderId="0" xfId="69" applyFont="1" applyFill="1" applyBorder="1" applyAlignment="1">
      <alignment horizontal="right" indent="1"/>
      <protection/>
    </xf>
    <xf numFmtId="2" fontId="2" fillId="0" borderId="0" xfId="0" applyNumberFormat="1" applyFont="1" applyFill="1" applyBorder="1" applyAlignment="1">
      <alignment horizontal="center" vertical="top"/>
    </xf>
    <xf numFmtId="179" fontId="4" fillId="0" borderId="0" xfId="69" applyNumberFormat="1" applyFont="1" applyBorder="1" applyAlignment="1">
      <alignment horizontal="right" indent="1"/>
      <protection/>
    </xf>
    <xf numFmtId="0" fontId="23" fillId="0" borderId="0" xfId="0" applyNumberFormat="1" applyFont="1" applyFill="1" applyBorder="1" applyAlignment="1" applyProtection="1">
      <alignment horizontal="center" vertical="top"/>
      <protection locked="0"/>
    </xf>
    <xf numFmtId="179" fontId="4" fillId="0" borderId="0" xfId="69" applyNumberFormat="1" applyFont="1" applyFill="1" applyBorder="1" applyAlignment="1">
      <alignment horizontal="right" indent="1"/>
      <protection/>
    </xf>
    <xf numFmtId="0" fontId="4" fillId="0" borderId="0" xfId="69" applyFont="1" applyBorder="1" applyAlignment="1">
      <alignment horizontal="right" indent="1"/>
      <protection/>
    </xf>
    <xf numFmtId="180" fontId="4" fillId="0" borderId="0" xfId="69" applyNumberFormat="1" applyFont="1" applyBorder="1" applyAlignment="1">
      <alignment horizontal="right" indent="1"/>
      <protection/>
    </xf>
    <xf numFmtId="0" fontId="24" fillId="0" borderId="21" xfId="69" applyFont="1" applyBorder="1">
      <alignment/>
      <protection/>
    </xf>
    <xf numFmtId="0" fontId="4" fillId="0" borderId="21" xfId="69" applyFont="1" applyBorder="1" applyAlignment="1">
      <alignment horizontal="right" indent="1"/>
      <protection/>
    </xf>
    <xf numFmtId="0" fontId="22" fillId="0" borderId="22" xfId="69" applyFont="1" applyBorder="1" applyAlignment="1">
      <alignment horizontal="center"/>
      <protection/>
    </xf>
    <xf numFmtId="0" fontId="25" fillId="0" borderId="0" xfId="69" applyFont="1" applyAlignment="1">
      <alignment horizontal="center"/>
      <protection/>
    </xf>
    <xf numFmtId="0" fontId="22" fillId="0" borderId="0" xfId="69" applyFont="1" applyBorder="1" applyAlignment="1">
      <alignment horizontal="center"/>
      <protection/>
    </xf>
    <xf numFmtId="0" fontId="26" fillId="0" borderId="0" xfId="69" applyFont="1" applyAlignment="1">
      <alignment horizontal="center"/>
      <protection/>
    </xf>
    <xf numFmtId="0" fontId="0" fillId="0" borderId="0" xfId="69" applyFont="1" applyFill="1" applyBorder="1">
      <alignment/>
      <protection/>
    </xf>
    <xf numFmtId="0" fontId="22" fillId="0" borderId="20" xfId="69" applyFont="1" applyFill="1" applyBorder="1" applyAlignment="1">
      <alignment horizontal="center"/>
      <protection/>
    </xf>
    <xf numFmtId="0" fontId="4" fillId="0" borderId="0" xfId="69" applyFont="1" applyBorder="1" applyAlignment="1">
      <alignment horizontal="left"/>
      <protection/>
    </xf>
    <xf numFmtId="0" fontId="7" fillId="0" borderId="0" xfId="69" applyFont="1" applyFill="1">
      <alignment/>
      <protection/>
    </xf>
    <xf numFmtId="179" fontId="23" fillId="0" borderId="0" xfId="0" applyNumberFormat="1" applyFont="1" applyFill="1" applyBorder="1" applyAlignment="1" applyProtection="1">
      <alignment horizontal="center" vertical="top"/>
      <protection locked="0"/>
    </xf>
    <xf numFmtId="0" fontId="24" fillId="0" borderId="21" xfId="69" applyFont="1" applyBorder="1" applyAlignment="1">
      <alignment horizontal="left"/>
      <protection/>
    </xf>
    <xf numFmtId="0" fontId="20" fillId="0" borderId="0" xfId="69" applyFont="1" applyBorder="1" applyAlignment="1">
      <alignment horizontal="left"/>
      <protection/>
    </xf>
    <xf numFmtId="0" fontId="0" fillId="0" borderId="0" xfId="69" applyFont="1" applyFill="1" applyBorder="1" applyAlignment="1">
      <alignment horizontal="left"/>
      <protection/>
    </xf>
    <xf numFmtId="0" fontId="23" fillId="0" borderId="0" xfId="0" applyFont="1" applyFill="1" applyBorder="1" applyAlignment="1" applyProtection="1">
      <alignment vertical="top"/>
      <protection locked="0"/>
    </xf>
    <xf numFmtId="0" fontId="4" fillId="0" borderId="23" xfId="69" applyFont="1" applyBorder="1" applyAlignment="1">
      <alignment horizontal="left"/>
      <protection/>
    </xf>
    <xf numFmtId="0" fontId="22" fillId="0" borderId="24" xfId="69" applyFont="1" applyBorder="1" applyAlignment="1">
      <alignment horizontal="center"/>
      <protection/>
    </xf>
    <xf numFmtId="0" fontId="7" fillId="0" borderId="0" xfId="69" applyFont="1" applyBorder="1">
      <alignment/>
      <protection/>
    </xf>
    <xf numFmtId="0" fontId="2" fillId="0" borderId="0" xfId="69" applyFont="1" applyFill="1">
      <alignment/>
      <protection/>
    </xf>
    <xf numFmtId="181" fontId="2" fillId="0" borderId="0" xfId="0" applyNumberFormat="1" applyFont="1" applyFill="1" applyBorder="1" applyAlignment="1">
      <alignment vertical="top" wrapText="1"/>
    </xf>
    <xf numFmtId="0" fontId="27" fillId="0" borderId="0" xfId="69" applyFont="1">
      <alignment/>
      <protection/>
    </xf>
    <xf numFmtId="0" fontId="4" fillId="0" borderId="23" xfId="69" applyFont="1" applyBorder="1" applyAlignment="1">
      <alignment horizontal="right" indent="1"/>
      <protection/>
    </xf>
    <xf numFmtId="0" fontId="62" fillId="0" borderId="0" xfId="69" applyFont="1" applyFill="1" applyBorder="1" applyAlignment="1">
      <alignment horizontal="right" indent="1"/>
      <protection/>
    </xf>
    <xf numFmtId="0" fontId="28" fillId="0" borderId="0" xfId="72">
      <alignment/>
      <protection/>
    </xf>
    <xf numFmtId="0" fontId="2" fillId="0" borderId="0" xfId="72" applyNumberFormat="1" applyFont="1" applyFill="1" applyBorder="1" applyAlignment="1">
      <alignment/>
      <protection/>
    </xf>
    <xf numFmtId="0" fontId="2" fillId="16" borderId="15" xfId="72" applyNumberFormat="1" applyFont="1" applyFill="1" applyBorder="1" applyAlignment="1">
      <alignment/>
      <protection/>
    </xf>
    <xf numFmtId="0" fontId="2" fillId="0" borderId="0" xfId="72" applyFont="1">
      <alignment/>
      <protection/>
    </xf>
    <xf numFmtId="0" fontId="23" fillId="0" borderId="0" xfId="72" applyNumberFormat="1" applyFont="1" applyFill="1" applyBorder="1" applyAlignment="1">
      <alignment/>
      <protection/>
    </xf>
    <xf numFmtId="0" fontId="23" fillId="16" borderId="15" xfId="72" applyNumberFormat="1" applyFont="1" applyFill="1" applyBorder="1" applyAlignment="1">
      <alignment/>
      <protection/>
    </xf>
    <xf numFmtId="0" fontId="23" fillId="0" borderId="0" xfId="72" applyFont="1">
      <alignment/>
      <protection/>
    </xf>
    <xf numFmtId="182" fontId="2" fillId="0" borderId="0" xfId="72" applyNumberFormat="1" applyFont="1" applyFill="1" applyBorder="1" applyAlignment="1">
      <alignment/>
      <protection/>
    </xf>
    <xf numFmtId="183" fontId="2" fillId="0" borderId="15" xfId="72" applyNumberFormat="1" applyFont="1" applyFill="1" applyBorder="1" applyAlignment="1">
      <alignment/>
      <protection/>
    </xf>
    <xf numFmtId="0" fontId="2" fillId="18" borderId="0" xfId="72" applyNumberFormat="1" applyFont="1" applyFill="1" applyBorder="1" applyAlignment="1">
      <alignment/>
      <protection/>
    </xf>
    <xf numFmtId="0" fontId="5" fillId="0" borderId="0" xfId="72" applyFont="1">
      <alignment/>
      <protection/>
    </xf>
    <xf numFmtId="183" fontId="2" fillId="0" borderId="0" xfId="72" applyNumberFormat="1" applyFont="1">
      <alignment/>
      <protection/>
    </xf>
    <xf numFmtId="0" fontId="23" fillId="16" borderId="0" xfId="72" applyNumberFormat="1" applyFont="1" applyFill="1" applyBorder="1" applyAlignment="1">
      <alignment/>
      <protection/>
    </xf>
    <xf numFmtId="3" fontId="2" fillId="0" borderId="0" xfId="72" applyNumberFormat="1" applyFont="1" applyBorder="1" applyAlignment="1">
      <alignment horizontal="right" indent="1"/>
      <protection/>
    </xf>
    <xf numFmtId="3" fontId="30" fillId="0" borderId="0" xfId="72" applyNumberFormat="1" applyFont="1" applyBorder="1" applyAlignment="1">
      <alignment horizontal="right" indent="1"/>
      <protection/>
    </xf>
    <xf numFmtId="3" fontId="3" fillId="0" borderId="0" xfId="72" applyNumberFormat="1" applyFont="1" applyBorder="1" applyAlignment="1">
      <alignment horizontal="right" indent="1"/>
      <protection/>
    </xf>
    <xf numFmtId="3" fontId="3" fillId="0" borderId="0" xfId="72" applyNumberFormat="1" applyFont="1" applyFill="1" applyBorder="1" applyAlignment="1">
      <alignment horizontal="right" indent="1"/>
      <protection/>
    </xf>
    <xf numFmtId="3" fontId="29" fillId="0" borderId="0" xfId="72" applyNumberFormat="1" applyFont="1" applyBorder="1" applyAlignment="1">
      <alignment horizontal="right" indent="1"/>
      <protection/>
    </xf>
    <xf numFmtId="0" fontId="29" fillId="0" borderId="0" xfId="72" applyFont="1" applyBorder="1" applyAlignment="1">
      <alignment horizontal="left" indent="2"/>
      <protection/>
    </xf>
    <xf numFmtId="0" fontId="29" fillId="0" borderId="0" xfId="72" applyFont="1" applyBorder="1" applyAlignment="1">
      <alignment horizontal="left" indent="3"/>
      <protection/>
    </xf>
    <xf numFmtId="0" fontId="29" fillId="0" borderId="0" xfId="72" applyFont="1" applyBorder="1" applyAlignment="1">
      <alignment horizontal="left" indent="1"/>
      <protection/>
    </xf>
    <xf numFmtId="3" fontId="3" fillId="0" borderId="25" xfId="72" applyNumberFormat="1" applyFont="1" applyBorder="1" applyAlignment="1">
      <alignment horizontal="right" indent="1"/>
      <protection/>
    </xf>
    <xf numFmtId="3" fontId="3" fillId="0" borderId="26" xfId="72" applyNumberFormat="1" applyFont="1" applyBorder="1" applyAlignment="1">
      <alignment horizontal="right" indent="2"/>
      <protection/>
    </xf>
    <xf numFmtId="3" fontId="29" fillId="0" borderId="25" xfId="72" applyNumberFormat="1" applyFont="1" applyBorder="1" applyAlignment="1">
      <alignment horizontal="right" indent="1"/>
      <protection/>
    </xf>
    <xf numFmtId="3" fontId="29" fillId="0" borderId="26" xfId="72" applyNumberFormat="1" applyFont="1" applyBorder="1" applyAlignment="1">
      <alignment horizontal="right" indent="2"/>
      <protection/>
    </xf>
    <xf numFmtId="3" fontId="2" fillId="0" borderId="25" xfId="72" applyNumberFormat="1" applyFont="1" applyBorder="1" applyAlignment="1">
      <alignment horizontal="right" indent="1"/>
      <protection/>
    </xf>
    <xf numFmtId="3" fontId="2" fillId="0" borderId="26" xfId="72" applyNumberFormat="1" applyFont="1" applyBorder="1" applyAlignment="1">
      <alignment horizontal="right" indent="2"/>
      <protection/>
    </xf>
    <xf numFmtId="182" fontId="0" fillId="0" borderId="0" xfId="0" applyNumberFormat="1" applyFont="1" applyFill="1" applyBorder="1" applyAlignment="1">
      <alignment/>
    </xf>
    <xf numFmtId="0" fontId="0" fillId="16" borderId="15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3" fontId="29" fillId="0" borderId="25" xfId="72" applyNumberFormat="1" applyFont="1" applyFill="1" applyBorder="1" applyAlignment="1">
      <alignment horizontal="right" indent="1"/>
      <protection/>
    </xf>
    <xf numFmtId="3" fontId="2" fillId="0" borderId="25" xfId="72" applyNumberFormat="1" applyFont="1" applyFill="1" applyBorder="1" applyAlignment="1">
      <alignment horizontal="right" indent="1"/>
      <protection/>
    </xf>
    <xf numFmtId="0" fontId="29" fillId="0" borderId="27" xfId="72" applyFont="1" applyBorder="1" applyAlignment="1">
      <alignment horizontal="left" indent="2"/>
      <protection/>
    </xf>
    <xf numFmtId="3" fontId="29" fillId="0" borderId="28" xfId="72" applyNumberFormat="1" applyFont="1" applyFill="1" applyBorder="1" applyAlignment="1">
      <alignment horizontal="right" indent="1"/>
      <protection/>
    </xf>
    <xf numFmtId="3" fontId="29" fillId="0" borderId="29" xfId="72" applyNumberFormat="1" applyFont="1" applyBorder="1" applyAlignment="1">
      <alignment horizontal="right" indent="2"/>
      <protection/>
    </xf>
    <xf numFmtId="3" fontId="29" fillId="0" borderId="28" xfId="72" applyNumberFormat="1" applyFont="1" applyBorder="1" applyAlignment="1">
      <alignment horizontal="right" indent="1"/>
      <protection/>
    </xf>
    <xf numFmtId="3" fontId="29" fillId="0" borderId="27" xfId="72" applyNumberFormat="1" applyFont="1" applyBorder="1" applyAlignment="1">
      <alignment horizontal="right" indent="1"/>
      <protection/>
    </xf>
    <xf numFmtId="3" fontId="2" fillId="0" borderId="29" xfId="72" applyNumberFormat="1" applyFont="1" applyBorder="1" applyAlignment="1">
      <alignment horizontal="right" indent="2"/>
      <protection/>
    </xf>
    <xf numFmtId="0" fontId="29" fillId="0" borderId="27" xfId="72" applyFont="1" applyBorder="1" applyAlignment="1">
      <alignment horizontal="left" indent="3"/>
      <protection/>
    </xf>
    <xf numFmtId="0" fontId="30" fillId="0" borderId="30" xfId="72" applyFont="1" applyBorder="1">
      <alignment/>
      <protection/>
    </xf>
    <xf numFmtId="3" fontId="30" fillId="0" borderId="31" xfId="72" applyNumberFormat="1" applyFont="1" applyBorder="1" applyAlignment="1">
      <alignment horizontal="right" indent="2"/>
      <protection/>
    </xf>
    <xf numFmtId="0" fontId="23" fillId="16" borderId="15" xfId="0" applyNumberFormat="1" applyFont="1" applyFill="1" applyBorder="1" applyAlignment="1">
      <alignment horizontal="left"/>
    </xf>
    <xf numFmtId="0" fontId="40" fillId="0" borderId="15" xfId="0" applyNumberFormat="1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0" fontId="23" fillId="19" borderId="15" xfId="0" applyNumberFormat="1" applyFont="1" applyFill="1" applyBorder="1" applyAlignment="1">
      <alignment horizontal="left"/>
    </xf>
    <xf numFmtId="3" fontId="0" fillId="19" borderId="15" xfId="0" applyNumberFormat="1" applyFont="1" applyFill="1" applyBorder="1" applyAlignment="1">
      <alignment/>
    </xf>
    <xf numFmtId="0" fontId="41" fillId="0" borderId="15" xfId="0" applyNumberFormat="1" applyFont="1" applyFill="1" applyBorder="1" applyAlignment="1">
      <alignment horizontal="left"/>
    </xf>
    <xf numFmtId="3" fontId="31" fillId="0" borderId="15" xfId="0" applyNumberFormat="1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0" fontId="23" fillId="16" borderId="15" xfId="0" applyNumberFormat="1" applyFont="1" applyFill="1" applyBorder="1" applyAlignment="1">
      <alignment horizontal="center"/>
    </xf>
    <xf numFmtId="3" fontId="23" fillId="0" borderId="15" xfId="0" applyNumberFormat="1" applyFont="1" applyFill="1" applyBorder="1" applyAlignment="1">
      <alignment/>
    </xf>
    <xf numFmtId="0" fontId="23" fillId="16" borderId="0" xfId="0" applyNumberFormat="1" applyFont="1" applyFill="1" applyBorder="1" applyAlignment="1">
      <alignment horizontal="left"/>
    </xf>
    <xf numFmtId="179" fontId="5" fillId="0" borderId="0" xfId="0" applyNumberFormat="1" applyFont="1" applyFill="1" applyBorder="1" applyAlignment="1">
      <alignment/>
    </xf>
    <xf numFmtId="0" fontId="3" fillId="0" borderId="17" xfId="71" applyNumberFormat="1" applyFont="1" applyFill="1" applyBorder="1" applyAlignment="1">
      <alignment horizontal="left" vertical="center"/>
    </xf>
    <xf numFmtId="0" fontId="3" fillId="0" borderId="0" xfId="71" applyNumberFormat="1" applyFont="1" applyFill="1" applyBorder="1" applyAlignment="1">
      <alignment horizontal="left" vertical="center"/>
    </xf>
    <xf numFmtId="179" fontId="3" fillId="0" borderId="0" xfId="71" applyNumberFormat="1" applyFont="1" applyFill="1" applyBorder="1" applyAlignment="1">
      <alignment horizontal="right" vertical="center" indent="2"/>
    </xf>
    <xf numFmtId="3" fontId="3" fillId="0" borderId="17" xfId="71" applyNumberFormat="1" applyFont="1" applyFill="1" applyBorder="1" applyAlignment="1">
      <alignment horizontal="right" vertical="center" indent="1"/>
    </xf>
    <xf numFmtId="179" fontId="3" fillId="0" borderId="17" xfId="71" applyNumberFormat="1" applyFont="1" applyFill="1" applyBorder="1" applyAlignment="1">
      <alignment horizontal="right" vertical="center" indent="2"/>
    </xf>
    <xf numFmtId="0" fontId="2" fillId="0" borderId="0" xfId="0" applyFont="1" applyAlignment="1">
      <alignment/>
    </xf>
    <xf numFmtId="182" fontId="2" fillId="0" borderId="0" xfId="0" applyNumberFormat="1" applyFont="1" applyFill="1" applyBorder="1" applyAlignment="1">
      <alignment/>
    </xf>
    <xf numFmtId="0" fontId="2" fillId="16" borderId="15" xfId="0" applyNumberFormat="1" applyFont="1" applyFill="1" applyBorder="1" applyAlignment="1">
      <alignment/>
    </xf>
    <xf numFmtId="183" fontId="2" fillId="0" borderId="15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0" fontId="2" fillId="16" borderId="32" xfId="72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center"/>
    </xf>
    <xf numFmtId="9" fontId="0" fillId="0" borderId="0" xfId="85" applyNumberFormat="1" applyFont="1" applyFill="1" applyBorder="1" applyAlignment="1">
      <alignment/>
    </xf>
    <xf numFmtId="9" fontId="0" fillId="0" borderId="0" xfId="85" applyFont="1" applyFill="1" applyBorder="1" applyAlignment="1">
      <alignment/>
    </xf>
    <xf numFmtId="0" fontId="63" fillId="0" borderId="0" xfId="0" applyNumberFormat="1" applyFont="1" applyFill="1" applyBorder="1" applyAlignment="1">
      <alignment/>
    </xf>
    <xf numFmtId="0" fontId="63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21" fillId="0" borderId="33" xfId="69" applyFont="1" applyFill="1" applyBorder="1" applyAlignment="1">
      <alignment horizontal="center"/>
      <protection/>
    </xf>
    <xf numFmtId="0" fontId="4" fillId="0" borderId="33" xfId="69" applyFont="1" applyBorder="1">
      <alignment/>
      <protection/>
    </xf>
    <xf numFmtId="1" fontId="4" fillId="0" borderId="33" xfId="46" applyNumberFormat="1" applyFont="1" applyBorder="1" applyAlignment="1">
      <alignment horizontal="right" indent="1"/>
    </xf>
    <xf numFmtId="0" fontId="22" fillId="0" borderId="0" xfId="69" applyFont="1" applyBorder="1" applyAlignment="1">
      <alignment horizontal="center"/>
      <protection/>
    </xf>
    <xf numFmtId="180" fontId="4" fillId="0" borderId="33" xfId="69" applyNumberFormat="1" applyFont="1" applyFill="1" applyBorder="1" applyAlignment="1">
      <alignment horizontal="right" indent="1"/>
      <protection/>
    </xf>
    <xf numFmtId="0" fontId="4" fillId="0" borderId="33" xfId="69" applyFont="1" applyFill="1" applyBorder="1" applyAlignment="1">
      <alignment horizontal="right" indent="1"/>
      <protection/>
    </xf>
    <xf numFmtId="179" fontId="4" fillId="0" borderId="33" xfId="69" applyNumberFormat="1" applyFont="1" applyFill="1" applyBorder="1" applyAlignment="1">
      <alignment horizontal="right" indent="1"/>
      <protection/>
    </xf>
    <xf numFmtId="0" fontId="0" fillId="0" borderId="33" xfId="69" applyFont="1" applyFill="1" applyBorder="1" applyAlignment="1">
      <alignment horizontal="right" indent="1"/>
      <protection/>
    </xf>
    <xf numFmtId="0" fontId="4" fillId="0" borderId="34" xfId="69" applyFont="1" applyBorder="1" applyAlignment="1">
      <alignment horizontal="right" indent="1"/>
      <protection/>
    </xf>
    <xf numFmtId="0" fontId="22" fillId="0" borderId="35" xfId="69" applyFont="1" applyBorder="1" applyAlignment="1">
      <alignment horizontal="center"/>
      <protection/>
    </xf>
    <xf numFmtId="0" fontId="4" fillId="0" borderId="33" xfId="69" applyFont="1" applyBorder="1" applyAlignment="1">
      <alignment horizontal="right" indent="1"/>
      <protection/>
    </xf>
    <xf numFmtId="179" fontId="0" fillId="0" borderId="33" xfId="69" applyNumberFormat="1" applyFont="1" applyFill="1" applyBorder="1" applyAlignment="1">
      <alignment horizontal="right" indent="1"/>
      <protection/>
    </xf>
    <xf numFmtId="179" fontId="4" fillId="0" borderId="34" xfId="69" applyNumberFormat="1" applyFont="1" applyFill="1" applyBorder="1" applyAlignment="1">
      <alignment horizontal="right" indent="1"/>
      <protection/>
    </xf>
    <xf numFmtId="1" fontId="4" fillId="0" borderId="33" xfId="69" applyNumberFormat="1" applyFont="1" applyFill="1" applyBorder="1" applyAlignment="1">
      <alignment horizontal="right" indent="1"/>
      <protection/>
    </xf>
    <xf numFmtId="1" fontId="4" fillId="0" borderId="36" xfId="69" applyNumberFormat="1" applyFont="1" applyFill="1" applyBorder="1" applyAlignment="1">
      <alignment horizontal="right" indent="1"/>
      <protection/>
    </xf>
    <xf numFmtId="0" fontId="22" fillId="0" borderId="37" xfId="69" applyFont="1" applyBorder="1" applyAlignment="1">
      <alignment horizontal="center"/>
      <protection/>
    </xf>
    <xf numFmtId="0" fontId="21" fillId="0" borderId="38" xfId="69" applyFont="1" applyFill="1" applyBorder="1" applyAlignment="1">
      <alignment horizontal="center"/>
      <protection/>
    </xf>
    <xf numFmtId="0" fontId="21" fillId="20" borderId="39" xfId="69" applyFont="1" applyFill="1" applyBorder="1">
      <alignment/>
      <protection/>
    </xf>
    <xf numFmtId="0" fontId="3" fillId="0" borderId="40" xfId="71" applyNumberFormat="1" applyFont="1" applyFill="1" applyBorder="1" applyAlignment="1">
      <alignment horizontal="left" vertical="center"/>
    </xf>
    <xf numFmtId="0" fontId="8" fillId="20" borderId="41" xfId="71" applyNumberFormat="1" applyFont="1" applyFill="1" applyBorder="1" applyAlignment="1">
      <alignment horizontal="center" vertical="center"/>
    </xf>
    <xf numFmtId="0" fontId="8" fillId="20" borderId="41" xfId="71" applyNumberFormat="1" applyFont="1" applyFill="1" applyBorder="1" applyAlignment="1">
      <alignment vertical="center"/>
    </xf>
    <xf numFmtId="0" fontId="8" fillId="20" borderId="41" xfId="71" applyNumberFormat="1" applyFont="1" applyFill="1" applyBorder="1" applyAlignment="1">
      <alignment horizontal="center" vertical="center" wrapText="1"/>
    </xf>
    <xf numFmtId="0" fontId="2" fillId="0" borderId="42" xfId="71" applyNumberFormat="1" applyFont="1" applyFill="1" applyBorder="1" applyAlignment="1">
      <alignment horizontal="center" vertical="center"/>
    </xf>
    <xf numFmtId="0" fontId="3" fillId="0" borderId="42" xfId="71" applyNumberFormat="1" applyFont="1" applyFill="1" applyBorder="1" applyAlignment="1">
      <alignment horizontal="left" vertical="center"/>
    </xf>
    <xf numFmtId="3" fontId="3" fillId="0" borderId="42" xfId="0" applyNumberFormat="1" applyFont="1" applyFill="1" applyBorder="1" applyAlignment="1">
      <alignment horizontal="right" vertical="center" indent="1"/>
    </xf>
    <xf numFmtId="179" fontId="3" fillId="0" borderId="42" xfId="71" applyNumberFormat="1" applyFont="1" applyFill="1" applyBorder="1" applyAlignment="1">
      <alignment horizontal="right" vertical="center" indent="2"/>
    </xf>
    <xf numFmtId="192" fontId="3" fillId="0" borderId="0" xfId="71" applyNumberFormat="1" applyFont="1" applyFill="1" applyBorder="1" applyAlignment="1">
      <alignment horizontal="right" vertical="center" indent="1"/>
    </xf>
    <xf numFmtId="192" fontId="3" fillId="0" borderId="17" xfId="71" applyNumberFormat="1" applyFont="1" applyFill="1" applyBorder="1" applyAlignment="1">
      <alignment horizontal="right" vertical="center" indent="1"/>
    </xf>
    <xf numFmtId="0" fontId="13" fillId="21" borderId="43" xfId="0" applyFont="1" applyFill="1" applyBorder="1" applyAlignment="1">
      <alignment horizontal="center" vertical="top" wrapText="1"/>
    </xf>
    <xf numFmtId="0" fontId="13" fillId="21" borderId="44" xfId="0" applyFont="1" applyFill="1" applyBorder="1" applyAlignment="1">
      <alignment horizontal="center" vertical="top" wrapText="1"/>
    </xf>
    <xf numFmtId="0" fontId="10" fillId="22" borderId="43" xfId="0" applyFont="1" applyFill="1" applyBorder="1" applyAlignment="1">
      <alignment horizontal="right" vertical="top" wrapText="1"/>
    </xf>
    <xf numFmtId="0" fontId="10" fillId="22" borderId="44" xfId="0" applyFont="1" applyFill="1" applyBorder="1" applyAlignment="1">
      <alignment horizontal="right" vertical="top" wrapText="1"/>
    </xf>
    <xf numFmtId="0" fontId="19" fillId="22" borderId="43" xfId="0" applyFont="1" applyFill="1" applyBorder="1" applyAlignment="1">
      <alignment vertical="top" wrapText="1"/>
    </xf>
    <xf numFmtId="0" fontId="19" fillId="22" borderId="45" xfId="0" applyFont="1" applyFill="1" applyBorder="1" applyAlignment="1">
      <alignment vertical="top" wrapText="1"/>
    </xf>
    <xf numFmtId="0" fontId="19" fillId="22" borderId="44" xfId="0" applyFont="1" applyFill="1" applyBorder="1" applyAlignment="1">
      <alignment vertical="top" wrapText="1"/>
    </xf>
    <xf numFmtId="0" fontId="11" fillId="22" borderId="43" xfId="0" applyFont="1" applyFill="1" applyBorder="1" applyAlignment="1">
      <alignment vertical="top" wrapText="1"/>
    </xf>
    <xf numFmtId="0" fontId="11" fillId="22" borderId="45" xfId="0" applyFont="1" applyFill="1" applyBorder="1" applyAlignment="1">
      <alignment vertical="top" wrapText="1"/>
    </xf>
    <xf numFmtId="0" fontId="11" fillId="22" borderId="44" xfId="0" applyFont="1" applyFill="1" applyBorder="1" applyAlignment="1">
      <alignment vertical="top" wrapText="1"/>
    </xf>
    <xf numFmtId="0" fontId="12" fillId="21" borderId="43" xfId="0" applyFont="1" applyFill="1" applyBorder="1" applyAlignment="1">
      <alignment horizontal="right" vertical="center" wrapText="1"/>
    </xf>
    <xf numFmtId="0" fontId="12" fillId="21" borderId="44" xfId="0" applyFont="1" applyFill="1" applyBorder="1" applyAlignment="1">
      <alignment horizontal="right" vertical="center" wrapText="1"/>
    </xf>
    <xf numFmtId="0" fontId="15" fillId="17" borderId="43" xfId="0" applyFont="1" applyFill="1" applyBorder="1" applyAlignment="1">
      <alignment horizontal="center"/>
    </xf>
    <xf numFmtId="0" fontId="15" fillId="17" borderId="44" xfId="0" applyFont="1" applyFill="1" applyBorder="1" applyAlignment="1">
      <alignment horizontal="center"/>
    </xf>
    <xf numFmtId="0" fontId="21" fillId="20" borderId="46" xfId="69" applyFont="1" applyFill="1" applyBorder="1" applyAlignment="1">
      <alignment horizontal="center"/>
      <protection/>
    </xf>
    <xf numFmtId="0" fontId="21" fillId="20" borderId="47" xfId="69" applyFont="1" applyFill="1" applyBorder="1" applyAlignment="1">
      <alignment horizontal="center"/>
      <protection/>
    </xf>
    <xf numFmtId="0" fontId="21" fillId="20" borderId="48" xfId="69" applyFont="1" applyFill="1" applyBorder="1" applyAlignment="1">
      <alignment horizontal="center"/>
      <protection/>
    </xf>
    <xf numFmtId="0" fontId="21" fillId="20" borderId="49" xfId="69" applyFont="1" applyFill="1" applyBorder="1" applyAlignment="1">
      <alignment horizontal="center"/>
      <protection/>
    </xf>
    <xf numFmtId="192" fontId="30" fillId="0" borderId="50" xfId="72" applyNumberFormat="1" applyFont="1" applyFill="1" applyBorder="1" applyAlignment="1">
      <alignment horizontal="right" indent="1"/>
      <protection/>
    </xf>
    <xf numFmtId="192" fontId="30" fillId="0" borderId="50" xfId="72" applyNumberFormat="1" applyFont="1" applyBorder="1" applyAlignment="1">
      <alignment horizontal="right" indent="1"/>
      <protection/>
    </xf>
    <xf numFmtId="192" fontId="30" fillId="0" borderId="30" xfId="72" applyNumberFormat="1" applyFont="1" applyBorder="1" applyAlignment="1">
      <alignment horizontal="right" indent="1"/>
      <protection/>
    </xf>
    <xf numFmtId="192" fontId="29" fillId="0" borderId="25" xfId="72" applyNumberFormat="1" applyFont="1" applyFill="1" applyBorder="1" applyAlignment="1">
      <alignment horizontal="right" indent="1"/>
      <protection/>
    </xf>
    <xf numFmtId="192" fontId="29" fillId="0" borderId="25" xfId="72" applyNumberFormat="1" applyFont="1" applyBorder="1" applyAlignment="1">
      <alignment horizontal="right" indent="1"/>
      <protection/>
    </xf>
    <xf numFmtId="192" fontId="2" fillId="0" borderId="27" xfId="72" applyNumberFormat="1" applyFont="1" applyBorder="1" applyAlignment="1">
      <alignment horizontal="right" indent="1"/>
      <protection/>
    </xf>
    <xf numFmtId="192" fontId="2" fillId="0" borderId="28" xfId="72" applyNumberFormat="1" applyFont="1" applyBorder="1" applyAlignment="1">
      <alignment horizontal="right" indent="1"/>
      <protection/>
    </xf>
    <xf numFmtId="192" fontId="2" fillId="0" borderId="28" xfId="72" applyNumberFormat="1" applyFont="1" applyFill="1" applyBorder="1" applyAlignment="1">
      <alignment horizontal="right" indent="1"/>
      <protection/>
    </xf>
    <xf numFmtId="192" fontId="29" fillId="0" borderId="28" xfId="72" applyNumberFormat="1" applyFont="1" applyFill="1" applyBorder="1" applyAlignment="1">
      <alignment horizontal="right" indent="1"/>
      <protection/>
    </xf>
    <xf numFmtId="192" fontId="29" fillId="0" borderId="28" xfId="72" applyNumberFormat="1" applyFont="1" applyBorder="1" applyAlignment="1">
      <alignment horizontal="right" indent="1"/>
      <protection/>
    </xf>
    <xf numFmtId="0" fontId="3" fillId="20" borderId="51" xfId="72" applyFont="1" applyFill="1" applyBorder="1">
      <alignment/>
      <protection/>
    </xf>
    <xf numFmtId="0" fontId="2" fillId="20" borderId="52" xfId="72" applyFont="1" applyFill="1" applyBorder="1" applyAlignment="1">
      <alignment horizontal="center"/>
      <protection/>
    </xf>
    <xf numFmtId="0" fontId="2" fillId="20" borderId="53" xfId="72" applyFont="1" applyFill="1" applyBorder="1" applyAlignment="1">
      <alignment horizontal="center"/>
      <protection/>
    </xf>
    <xf numFmtId="0" fontId="2" fillId="20" borderId="51" xfId="72" applyFont="1" applyFill="1" applyBorder="1" applyAlignment="1">
      <alignment horizontal="center"/>
      <protection/>
    </xf>
    <xf numFmtId="0" fontId="30" fillId="2" borderId="0" xfId="72" applyFont="1" applyFill="1" applyBorder="1" applyAlignment="1">
      <alignment horizontal="left" indent="1"/>
      <protection/>
    </xf>
    <xf numFmtId="192" fontId="30" fillId="2" borderId="25" xfId="72" applyNumberFormat="1" applyFont="1" applyFill="1" applyBorder="1" applyAlignment="1">
      <alignment horizontal="right" indent="1"/>
      <protection/>
    </xf>
    <xf numFmtId="3" fontId="30" fillId="2" borderId="26" xfId="72" applyNumberFormat="1" applyFont="1" applyFill="1" applyBorder="1" applyAlignment="1">
      <alignment horizontal="right" indent="2"/>
      <protection/>
    </xf>
    <xf numFmtId="192" fontId="30" fillId="2" borderId="0" xfId="72" applyNumberFormat="1" applyFont="1" applyFill="1" applyBorder="1" applyAlignment="1">
      <alignment horizontal="right" indent="1"/>
      <protection/>
    </xf>
    <xf numFmtId="192" fontId="6" fillId="2" borderId="25" xfId="72" applyNumberFormat="1" applyFont="1" applyFill="1" applyBorder="1" applyAlignment="1">
      <alignment horizontal="right" indent="1"/>
      <protection/>
    </xf>
    <xf numFmtId="3" fontId="6" fillId="2" borderId="26" xfId="72" applyNumberFormat="1" applyFont="1" applyFill="1" applyBorder="1" applyAlignment="1">
      <alignment horizontal="right" indent="2"/>
      <protection/>
    </xf>
    <xf numFmtId="192" fontId="6" fillId="2" borderId="0" xfId="72" applyNumberFormat="1" applyFont="1" applyFill="1" applyBorder="1" applyAlignment="1">
      <alignment horizontal="right" indent="1"/>
      <protection/>
    </xf>
    <xf numFmtId="0" fontId="30" fillId="2" borderId="6" xfId="72" applyFont="1" applyFill="1" applyBorder="1" applyAlignment="1">
      <alignment horizontal="left" indent="1"/>
      <protection/>
    </xf>
    <xf numFmtId="3" fontId="30" fillId="2" borderId="54" xfId="72" applyNumberFormat="1" applyFont="1" applyFill="1" applyBorder="1" applyAlignment="1">
      <alignment horizontal="right" indent="1"/>
      <protection/>
    </xf>
    <xf numFmtId="3" fontId="30" fillId="2" borderId="55" xfId="72" applyNumberFormat="1" applyFont="1" applyFill="1" applyBorder="1" applyAlignment="1">
      <alignment horizontal="right" indent="2"/>
      <protection/>
    </xf>
    <xf numFmtId="3" fontId="30" fillId="2" borderId="6" xfId="72" applyNumberFormat="1" applyFont="1" applyFill="1" applyBorder="1" applyAlignment="1">
      <alignment horizontal="right" indent="1"/>
      <protection/>
    </xf>
    <xf numFmtId="0" fontId="2" fillId="20" borderId="56" xfId="72" applyFont="1" applyFill="1" applyBorder="1">
      <alignment/>
      <protection/>
    </xf>
    <xf numFmtId="0" fontId="30" fillId="20" borderId="57" xfId="72" applyFont="1" applyFill="1" applyBorder="1" applyAlignment="1">
      <alignment horizontal="center"/>
      <protection/>
    </xf>
    <xf numFmtId="0" fontId="30" fillId="20" borderId="58" xfId="72" applyFont="1" applyFill="1" applyBorder="1" applyAlignment="1">
      <alignment horizontal="center"/>
      <protection/>
    </xf>
    <xf numFmtId="0" fontId="30" fillId="20" borderId="56" xfId="72" applyFont="1" applyFill="1" applyBorder="1" applyAlignment="1">
      <alignment horizontal="center"/>
      <protection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x indented GHG Textfiels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5x indented GHG Textfiels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ggblueCels_1x" xfId="41"/>
    <cellStyle name="Bad" xfId="42"/>
    <cellStyle name="Bold GHG Numbers (0.00)" xfId="43"/>
    <cellStyle name="Calculation" xfId="44"/>
    <cellStyle name="Check Cell" xfId="45"/>
    <cellStyle name="Comma" xfId="46"/>
    <cellStyle name="Comma [0]" xfId="47"/>
    <cellStyle name="Comma0 - Stil2" xfId="48"/>
    <cellStyle name="Comma0 - Stil3" xfId="49"/>
    <cellStyle name="Currency" xfId="50"/>
    <cellStyle name="Currency [0]" xfId="51"/>
    <cellStyle name="Empty_B_border" xfId="52"/>
    <cellStyle name="Explanatory Text" xfId="53"/>
    <cellStyle name="Followed Hyperlink" xfId="54"/>
    <cellStyle name="Good" xfId="55"/>
    <cellStyle name="H1" xfId="56"/>
    <cellStyle name="H3" xfId="57"/>
    <cellStyle name="Heading 1" xfId="58"/>
    <cellStyle name="Heading 2" xfId="59"/>
    <cellStyle name="Heading 3" xfId="60"/>
    <cellStyle name="Heading 4" xfId="61"/>
    <cellStyle name="Headline" xfId="62"/>
    <cellStyle name="Hyperlink" xfId="63"/>
    <cellStyle name="Input" xfId="64"/>
    <cellStyle name="InputCells12_BBorder_CRFReport-template" xfId="65"/>
    <cellStyle name="Linked Cell" xfId="66"/>
    <cellStyle name="Navadno_Table2(I).A-Gs1" xfId="67"/>
    <cellStyle name="Neutral" xfId="68"/>
    <cellStyle name="Normal 2" xfId="69"/>
    <cellStyle name="Normal 2 2" xfId="70"/>
    <cellStyle name="Normal 3" xfId="71"/>
    <cellStyle name="Normal 4" xfId="72"/>
    <cellStyle name="Normal 5" xfId="73"/>
    <cellStyle name="Normal 6" xfId="74"/>
    <cellStyle name="Normal 7" xfId="75"/>
    <cellStyle name="Normal GHG Numbers (0.00)" xfId="76"/>
    <cellStyle name="Normal GHG Textfiels Bold" xfId="77"/>
    <cellStyle name="Normal GHG whole table" xfId="78"/>
    <cellStyle name="Normal GHG-Shade" xfId="79"/>
    <cellStyle name="Not Locked" xfId="80"/>
    <cellStyle name="Note" xfId="81"/>
    <cellStyle name="Output" xfId="82"/>
    <cellStyle name="Pattern" xfId="83"/>
    <cellStyle name="Percent" xfId="84"/>
    <cellStyle name="Percent 2" xfId="85"/>
    <cellStyle name="Shade" xfId="86"/>
    <cellStyle name="Standaard_1990" xfId="87"/>
    <cellStyle name="Standard_CRFReport-template" xfId="88"/>
    <cellStyle name="Title" xfId="89"/>
    <cellStyle name="Total" xfId="90"/>
    <cellStyle name="Warning Text" xfId="91"/>
    <cellStyle name="Обычный_2++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85"/>
          <c:w val="0.9817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'Fig 1 GDP '!$A$25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CC00"/>
              </a:solidFill>
              <a:ln>
                <a:solidFill>
                  <a:srgbClr val="FFCC99"/>
                </a:solidFill>
              </a:ln>
            </c:spPr>
          </c:marker>
          <c:cat>
            <c:numRef>
              <c:f>'Fig 1 GDP 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 1 GDP 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 GDP '!$A$26</c:f>
              <c:strCache>
                <c:ptCount val="1"/>
                <c:pt idx="0">
                  <c:v>EU-27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'Fig 1 GDP 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 1 GDP 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4627297"/>
        <c:axId val="44774762"/>
      </c:line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tickLblSkip val="1"/>
        <c:noMultiLvlLbl val="0"/>
      </c:catAx>
      <c:valAx>
        <c:axId val="44774762"/>
        <c:scaling>
          <c:orientation val="minMax"/>
          <c:max val="125"/>
          <c:min val="9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6925"/>
          <c:y val="0.90825"/>
          <c:w val="0.2585"/>
          <c:h val="0.07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-0.00725"/>
          <c:w val="0.982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2'!$A$25</c:f>
              <c:strCache>
                <c:ptCount val="1"/>
                <c:pt idx="0">
                  <c:v>EU-27 imports </c:v>
                </c:pt>
              </c:strCache>
            </c:strRef>
          </c:tx>
          <c:spPr>
            <a:solidFill>
              <a:srgbClr val="7B87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2'!$B$24:$L$24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 2'!$B$25:$L$25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 2'!$A$26</c:f>
              <c:strCache>
                <c:ptCount val="1"/>
                <c:pt idx="0">
                  <c:v>EU-27 exports</c:v>
                </c:pt>
              </c:strCache>
            </c:strRef>
          </c:tx>
          <c:spPr>
            <a:solidFill>
              <a:srgbClr val="BF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2'!$B$24:$L$24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 2'!$B$26:$L$26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2'!$A$27</c:f>
              <c:strCache>
                <c:ptCount val="1"/>
                <c:pt idx="0">
                  <c:v>Trade balance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2'!$B$24:$L$24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'Fig 2'!$B$27:$L$27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1"/>
        <c:lblOffset val="100"/>
        <c:tickLblSkip val="1"/>
        <c:noMultiLvlLbl val="0"/>
      </c:catAx>
      <c:valAx>
        <c:axId val="287707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025"/>
          <c:y val="0.91675"/>
          <c:w val="0.549"/>
          <c:h val="0.0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1"/>
          <c:y val="0.1565"/>
          <c:w val="0.57875"/>
          <c:h val="0.7685"/>
        </c:manualLayout>
      </c:layout>
      <c:pieChart>
        <c:varyColors val="1"/>
        <c:ser>
          <c:idx val="0"/>
          <c:order val="0"/>
          <c:spPr>
            <a:solidFill>
              <a:srgbClr val="F6E79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6E79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4C79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EE0F1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5A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8BB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ACA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Mineral fuels
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3&amp;4_updateGG'!$D$21:$D$27</c:f>
              <c:strCache/>
            </c:strRef>
          </c:cat>
          <c:val>
            <c:numRef>
              <c:f>'Fig 3&amp;4_updateGG'!$E$21:$E$27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"/>
          <c:y val="0.18825"/>
          <c:w val="0.6885"/>
          <c:h val="0.797"/>
        </c:manualLayout>
      </c:layout>
      <c:pieChart>
        <c:varyColors val="1"/>
        <c:ser>
          <c:idx val="0"/>
          <c:order val="0"/>
          <c:spPr>
            <a:solidFill>
              <a:srgbClr val="F6E79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6E79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54337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EE0F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B5AA3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A6A8AA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B8BBC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D9ACA4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Mineral fuels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 3&amp;4_updateGG'!$D$34:$D$40</c:f>
              <c:strCache/>
            </c:strRef>
          </c:cat>
          <c:val>
            <c:numRef>
              <c:f>'Fig 3&amp;4_updateGG'!$E$34:$E$40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"/>
          <c:w val="0.97925"/>
          <c:h val="0.9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'Fig5 services_timeline'!$A$24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F6E7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 services_timeline'!$B$23:$G$23</c:f>
              <c:strCache/>
            </c:strRef>
          </c:cat>
          <c:val>
            <c:numRef>
              <c:f>'Fig5 services_timeline'!$B$24:$G$24</c:f>
              <c:numCache/>
            </c:numRef>
          </c:val>
        </c:ser>
        <c:ser>
          <c:idx val="1"/>
          <c:order val="1"/>
          <c:tx>
            <c:strRef>
              <c:f>'Fig5 services_timeline'!$A$25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57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 services_timeline'!$B$23:$G$23</c:f>
              <c:strCache/>
            </c:strRef>
          </c:cat>
          <c:val>
            <c:numRef>
              <c:f>'Fig5 services_timeline'!$B$25:$G$25</c:f>
              <c:numCache/>
            </c:numRef>
          </c:val>
        </c:ser>
        <c:ser>
          <c:idx val="2"/>
          <c:order val="2"/>
          <c:tx>
            <c:strRef>
              <c:f>'Fig5 services_timeline'!$A$26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rgbClr val="85433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'Fig5 services_timeline'!$B$23:$G$23</c:f>
              <c:strCache/>
            </c:strRef>
          </c:cat>
          <c:val>
            <c:numRef>
              <c:f>'Fig5 services_timeline'!$B$26:$G$26</c:f>
              <c:numCache/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7925"/>
          <c:y val="0.90325"/>
          <c:w val="0.289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-0.005"/>
          <c:w val="0.964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'Fig6&amp;7'!$A$32</c:f>
              <c:strCache>
                <c:ptCount val="1"/>
                <c:pt idx="0">
                  <c:v>Transportation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'Fig6&amp;7'!$B$31:$G$31</c:f>
              <c:strCache/>
            </c:strRef>
          </c:cat>
          <c:val>
            <c:numRef>
              <c:f>'Fig6&amp;7'!$B$32:$G$32</c:f>
              <c:numCache/>
            </c:numRef>
          </c:val>
          <c:smooth val="0"/>
        </c:ser>
        <c:ser>
          <c:idx val="1"/>
          <c:order val="1"/>
          <c:tx>
            <c:strRef>
              <c:f>'Fig6&amp;7'!$A$33</c:f>
              <c:strCache>
                <c:ptCount val="1"/>
                <c:pt idx="0">
                  <c:v>Travel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'Fig6&amp;7'!$B$31:$G$31</c:f>
              <c:strCache/>
            </c:strRef>
          </c:cat>
          <c:val>
            <c:numRef>
              <c:f>'Fig6&amp;7'!$B$33:$G$33</c:f>
              <c:numCache/>
            </c:numRef>
          </c:val>
          <c:smooth val="0"/>
        </c:ser>
        <c:ser>
          <c:idx val="2"/>
          <c:order val="2"/>
          <c:tx>
            <c:strRef>
              <c:f>'Fig6&amp;7'!$A$34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'Fig6&amp;7'!$B$31:$G$31</c:f>
              <c:strCache/>
            </c:strRef>
          </c:cat>
          <c:val>
            <c:numRef>
              <c:f>'Fig6&amp;7'!$B$34:$G$34</c:f>
              <c:numCache/>
            </c:numRef>
          </c:val>
          <c:smooth val="0"/>
        </c:ser>
        <c:marker val="1"/>
        <c:axId val="17013711"/>
        <c:axId val="18905672"/>
      </c:line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  <c:max val="6500"/>
          <c:min val="15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75"/>
          <c:y val="0.90675"/>
          <c:w val="0.897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-0.005"/>
          <c:w val="0.96475"/>
          <c:h val="0.908"/>
        </c:manualLayout>
      </c:layout>
      <c:lineChart>
        <c:grouping val="standard"/>
        <c:varyColors val="0"/>
        <c:ser>
          <c:idx val="0"/>
          <c:order val="0"/>
          <c:tx>
            <c:strRef>
              <c:f>'Fig6&amp;7'!$A$38</c:f>
              <c:strCache>
                <c:ptCount val="1"/>
                <c:pt idx="0">
                  <c:v>Transportation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'Fig6&amp;7'!$B$37:$G$37</c:f>
              <c:strCache/>
            </c:strRef>
          </c:cat>
          <c:val>
            <c:numRef>
              <c:f>'Fig6&amp;7'!$B$38:$G$38</c:f>
              <c:numCache/>
            </c:numRef>
          </c:val>
          <c:smooth val="0"/>
        </c:ser>
        <c:ser>
          <c:idx val="1"/>
          <c:order val="1"/>
          <c:tx>
            <c:strRef>
              <c:f>'Fig6&amp;7'!$A$39</c:f>
              <c:strCache>
                <c:ptCount val="1"/>
                <c:pt idx="0">
                  <c:v>Travel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'Fig6&amp;7'!$B$37:$G$37</c:f>
              <c:strCache/>
            </c:strRef>
          </c:cat>
          <c:val>
            <c:numRef>
              <c:f>'Fig6&amp;7'!$B$39:$G$39</c:f>
              <c:numCache/>
            </c:numRef>
          </c:val>
          <c:smooth val="0"/>
        </c:ser>
        <c:ser>
          <c:idx val="2"/>
          <c:order val="2"/>
          <c:tx>
            <c:strRef>
              <c:f>'Fig6&amp;7'!$A$40</c:f>
              <c:strCache>
                <c:ptCount val="1"/>
                <c:pt idx="0">
                  <c:v>Other services</c:v>
                </c:pt>
              </c:strCache>
            </c:strRef>
          </c:tx>
          <c:spPr>
            <a:ln w="25400">
              <a:solidFill>
                <a:srgbClr val="BED73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'Fig6&amp;7'!$B$37:$G$37</c:f>
              <c:strCache/>
            </c:strRef>
          </c:cat>
          <c:val>
            <c:numRef>
              <c:f>'Fig6&amp;7'!$B$40:$G$40</c:f>
              <c:numCache/>
            </c:numRef>
          </c:val>
          <c:smooth val="0"/>
        </c:ser>
        <c:marker val="1"/>
        <c:axId val="35933321"/>
        <c:axId val="54964434"/>
      </c:line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  <c:max val="6500"/>
          <c:min val="1500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333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975"/>
          <c:y val="0.90675"/>
          <c:w val="0.89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-0.0055"/>
          <c:w val="0.9785"/>
          <c:h val="0.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8&amp;9_FDI'!$A$42</c:f>
              <c:strCache>
                <c:ptCount val="1"/>
                <c:pt idx="0">
                  <c:v>EU-27 outward FDI stocks in Canada</c:v>
                </c:pt>
              </c:strCache>
            </c:strRef>
          </c:tx>
          <c:spPr>
            <a:solidFill>
              <a:srgbClr val="F6E7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8&amp;9_FDI'!$B$41:$G$41</c:f>
              <c:strCache/>
            </c:strRef>
          </c:cat>
          <c:val>
            <c:numRef>
              <c:f>'Fig 8&amp;9_FDI'!$B$42:$G$42</c:f>
              <c:numCache/>
            </c:numRef>
          </c:val>
        </c:ser>
        <c:ser>
          <c:idx val="1"/>
          <c:order val="1"/>
          <c:tx>
            <c:strRef>
              <c:f>'Fig 8&amp;9_FDI'!$A$43</c:f>
              <c:strCache>
                <c:ptCount val="1"/>
                <c:pt idx="0">
                  <c:v>EU-27 inward FDI stocks from Canada</c:v>
                </c:pt>
              </c:strCache>
            </c:strRef>
          </c:tx>
          <c:spPr>
            <a:solidFill>
              <a:srgbClr val="57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8&amp;9_FDI'!$B$41:$G$41</c:f>
              <c:strCache/>
            </c:strRef>
          </c:cat>
          <c:val>
            <c:numRef>
              <c:f>'Fig 8&amp;9_FDI'!$B$43:$G$43</c:f>
              <c:numCache/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  <c:max val="2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  <c:majorUnit val="25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775"/>
          <c:y val="0.89425"/>
          <c:w val="0.81825"/>
          <c:h val="0.08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055"/>
          <c:w val="0.978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8&amp;9_FDI'!$A$36</c:f>
              <c:strCache>
                <c:ptCount val="1"/>
                <c:pt idx="0">
                  <c:v>EU-27 FDI outflows to Canada</c:v>
                </c:pt>
              </c:strCache>
            </c:strRef>
          </c:tx>
          <c:spPr>
            <a:solidFill>
              <a:srgbClr val="F6E79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8&amp;9_FDI'!$B$35:$G$35</c:f>
              <c:strCache/>
            </c:strRef>
          </c:cat>
          <c:val>
            <c:numRef>
              <c:f>'Fig 8&amp;9_FDI'!$B$36:$G$36</c:f>
              <c:numCache/>
            </c:numRef>
          </c:val>
        </c:ser>
        <c:ser>
          <c:idx val="1"/>
          <c:order val="1"/>
          <c:tx>
            <c:strRef>
              <c:f>'Fig 8&amp;9_FDI'!$A$37</c:f>
              <c:strCache>
                <c:ptCount val="1"/>
                <c:pt idx="0">
                  <c:v>EU-27 FDI inflows from Canada</c:v>
                </c:pt>
              </c:strCache>
            </c:strRef>
          </c:tx>
          <c:spPr>
            <a:solidFill>
              <a:srgbClr val="57894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8&amp;9_FDI'!$B$35:$G$35</c:f>
              <c:strCache/>
            </c:strRef>
          </c:cat>
          <c:val>
            <c:numRef>
              <c:f>'Fig 8&amp;9_FDI'!$B$37:$G$37</c:f>
              <c:numCache/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726022"/>
        <c:crosses val="autoZero"/>
        <c:auto val="1"/>
        <c:lblOffset val="100"/>
        <c:tickLblSkip val="1"/>
        <c:noMultiLvlLbl val="0"/>
      </c:catAx>
      <c:valAx>
        <c:axId val="457260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06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275"/>
          <c:y val="0.8835"/>
          <c:w val="0.693"/>
          <c:h val="0.09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123825</xdr:rowOff>
    </xdr:from>
    <xdr:to>
      <xdr:col>10</xdr:col>
      <xdr:colOff>200025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9050" y="447675"/>
        <a:ext cx="62769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161925</xdr:rowOff>
    </xdr:from>
    <xdr:to>
      <xdr:col>5</xdr:col>
      <xdr:colOff>1028700</xdr:colOff>
      <xdr:row>21</xdr:row>
      <xdr:rowOff>95250</xdr:rowOff>
    </xdr:to>
    <xdr:graphicFrame>
      <xdr:nvGraphicFramePr>
        <xdr:cNvPr id="1" name="Chart 1"/>
        <xdr:cNvGraphicFramePr/>
      </xdr:nvGraphicFramePr>
      <xdr:xfrm>
        <a:off x="28575" y="323850"/>
        <a:ext cx="6315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142875</xdr:rowOff>
    </xdr:from>
    <xdr:to>
      <xdr:col>2</xdr:col>
      <xdr:colOff>676275</xdr:colOff>
      <xdr:row>18</xdr:row>
      <xdr:rowOff>152400</xdr:rowOff>
    </xdr:to>
    <xdr:graphicFrame>
      <xdr:nvGraphicFramePr>
        <xdr:cNvPr id="1" name="Chart 1"/>
        <xdr:cNvGraphicFramePr/>
      </xdr:nvGraphicFramePr>
      <xdr:xfrm>
        <a:off x="28575" y="304800"/>
        <a:ext cx="36385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171450</xdr:colOff>
      <xdr:row>2</xdr:row>
      <xdr:rowOff>9525</xdr:rowOff>
    </xdr:from>
    <xdr:to>
      <xdr:col>10</xdr:col>
      <xdr:colOff>238125</xdr:colOff>
      <xdr:row>17</xdr:row>
      <xdr:rowOff>104775</xdr:rowOff>
    </xdr:to>
    <xdr:graphicFrame>
      <xdr:nvGraphicFramePr>
        <xdr:cNvPr id="2" name="Chart 2"/>
        <xdr:cNvGraphicFramePr/>
      </xdr:nvGraphicFramePr>
      <xdr:xfrm>
        <a:off x="6153150" y="333375"/>
        <a:ext cx="40957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123825</xdr:rowOff>
    </xdr:from>
    <xdr:to>
      <xdr:col>4</xdr:col>
      <xdr:colOff>600075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19050" y="304800"/>
        <a:ext cx="62388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76200</xdr:rowOff>
    </xdr:from>
    <xdr:to>
      <xdr:col>4</xdr:col>
      <xdr:colOff>47625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57150" y="400050"/>
        <a:ext cx="3695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</xdr:row>
      <xdr:rowOff>76200</xdr:rowOff>
    </xdr:from>
    <xdr:to>
      <xdr:col>12</xdr:col>
      <xdr:colOff>76200</xdr:colOff>
      <xdr:row>19</xdr:row>
      <xdr:rowOff>66675</xdr:rowOff>
    </xdr:to>
    <xdr:graphicFrame>
      <xdr:nvGraphicFramePr>
        <xdr:cNvPr id="2" name="Chart 2"/>
        <xdr:cNvGraphicFramePr/>
      </xdr:nvGraphicFramePr>
      <xdr:xfrm>
        <a:off x="4943475" y="400050"/>
        <a:ext cx="37147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609600</xdr:colOff>
      <xdr:row>32</xdr:row>
      <xdr:rowOff>76200</xdr:rowOff>
    </xdr:from>
    <xdr:to>
      <xdr:col>19</xdr:col>
      <xdr:colOff>571500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6096000" y="5257800"/>
        <a:ext cx="605790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28575</xdr:colOff>
      <xdr:row>2</xdr:row>
      <xdr:rowOff>66675</xdr:rowOff>
    </xdr:from>
    <xdr:to>
      <xdr:col>19</xdr:col>
      <xdr:colOff>552450</xdr:colOff>
      <xdr:row>17</xdr:row>
      <xdr:rowOff>95250</xdr:rowOff>
    </xdr:to>
    <xdr:graphicFrame>
      <xdr:nvGraphicFramePr>
        <xdr:cNvPr id="2" name="Chart 2"/>
        <xdr:cNvGraphicFramePr/>
      </xdr:nvGraphicFramePr>
      <xdr:xfrm>
        <a:off x="6124575" y="390525"/>
        <a:ext cx="6010275" cy="2457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Theme 1_30%">
      <a:dk1>
        <a:srgbClr val="000000"/>
      </a:dk1>
      <a:lt1>
        <a:sysClr val="window" lastClr="FFFFFF"/>
      </a:lt1>
      <a:dk2>
        <a:srgbClr val="BFD730"/>
      </a:dk2>
      <a:lt2>
        <a:srgbClr val="7B87C2"/>
      </a:lt2>
      <a:accent1>
        <a:srgbClr val="F6E79F"/>
      </a:accent1>
      <a:accent2>
        <a:srgbClr val="578944"/>
      </a:accent2>
      <a:accent3>
        <a:srgbClr val="854337"/>
      </a:accent3>
      <a:accent4>
        <a:srgbClr val="DEE0F1"/>
      </a:accent4>
      <a:accent5>
        <a:srgbClr val="BCBEC0"/>
      </a:accent5>
      <a:accent6>
        <a:srgbClr val="D0D3EA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stats.oecd.org/OECDStat_Metadata/ShowMetadata.ashx?Dataset=SNA_TABLE1&amp;ShowOnWeb=true&amp;Lang=en" TargetMode="External" /><Relationship Id="rId2" Type="http://schemas.openxmlformats.org/officeDocument/2006/relationships/hyperlink" Target="http://stats.oecd.org/OECDStat_Metadata/ShowMetadata.ashx?Dataset=SNA_TABLE1&amp;Coords=[LOCATION].[CAN]&amp;ShowOnWeb=true&amp;Lang=en" TargetMode="External" /><Relationship Id="rId3" Type="http://schemas.openxmlformats.org/officeDocument/2006/relationships/hyperlink" Target="http://stats.oecd.org/WBOS/index.aspx" TargetMode="External" /><Relationship Id="rId4" Type="http://schemas.openxmlformats.org/officeDocument/2006/relationships/hyperlink" Target="http://stats.oecd.org/OECDStat_Metadata/ShowMetadata.ashx?Dataset=SNA_TABLE1&amp;ShowOnWeb=true&amp;Lang=en" TargetMode="External" /><Relationship Id="rId5" Type="http://schemas.openxmlformats.org/officeDocument/2006/relationships/hyperlink" Target="http://stats.oecd.org/OECDStat_Metadata/ShowMetadata.ashx?Dataset=SNA_TABLE1&amp;Coords=[LOCATION].[EU27]&amp;ShowOnWeb=true&amp;Lang=en" TargetMode="External" /><Relationship Id="rId6" Type="http://schemas.openxmlformats.org/officeDocument/2006/relationships/hyperlink" Target="http://stats.oecd.org/WBOS/index.aspx" TargetMode="External" /><Relationship Id="rId7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2" sqref="L22"/>
    </sheetView>
  </sheetViews>
  <sheetFormatPr defaultColWidth="9.140625" defaultRowHeight="12.75"/>
  <cols>
    <col min="2" max="12" width="11.7109375" style="0" bestFit="1" customWidth="1"/>
  </cols>
  <sheetData>
    <row r="1" ht="18">
      <c r="A1" s="1" t="s">
        <v>0</v>
      </c>
    </row>
    <row r="2" ht="12.75"/>
    <row r="3" spans="1:2" ht="12.75">
      <c r="A3" t="s">
        <v>2</v>
      </c>
      <c r="B3" s="2">
        <v>40927.75802083333</v>
      </c>
    </row>
    <row r="5" spans="1:2" ht="12.75">
      <c r="A5" t="s">
        <v>3</v>
      </c>
      <c r="B5" s="5" t="s">
        <v>4</v>
      </c>
    </row>
    <row r="6" spans="1:2" ht="12.75">
      <c r="A6" t="s">
        <v>5</v>
      </c>
      <c r="B6" t="s">
        <v>6</v>
      </c>
    </row>
    <row r="7" spans="1:2" ht="12.75">
      <c r="A7" t="s">
        <v>7</v>
      </c>
      <c r="B7" t="s">
        <v>8</v>
      </c>
    </row>
    <row r="8" spans="1:2" ht="12.75">
      <c r="A8" t="s">
        <v>9</v>
      </c>
      <c r="B8" t="s">
        <v>10</v>
      </c>
    </row>
    <row r="11" spans="1:12" ht="12.75">
      <c r="A11" s="3" t="s">
        <v>11</v>
      </c>
      <c r="B11" s="3">
        <v>2000</v>
      </c>
      <c r="C11" s="3">
        <v>2001</v>
      </c>
      <c r="D11" s="3">
        <v>2002</v>
      </c>
      <c r="E11" s="3">
        <v>2003</v>
      </c>
      <c r="F11" s="3">
        <v>2004</v>
      </c>
      <c r="G11" s="3">
        <v>2005</v>
      </c>
      <c r="H11" s="3">
        <v>2006</v>
      </c>
      <c r="I11" s="3">
        <v>2007</v>
      </c>
      <c r="J11" s="3">
        <v>2008</v>
      </c>
      <c r="K11" s="3">
        <v>2009</v>
      </c>
      <c r="L11" s="3">
        <v>2010</v>
      </c>
    </row>
    <row r="12" spans="1:12" ht="12.75">
      <c r="A12" s="3" t="s">
        <v>12</v>
      </c>
      <c r="B12" s="4">
        <v>1219255439</v>
      </c>
      <c r="C12" s="4">
        <v>1209881195</v>
      </c>
      <c r="D12" s="4">
        <v>978187706</v>
      </c>
      <c r="E12" s="4">
        <v>1143369856</v>
      </c>
      <c r="F12" s="4">
        <v>1268910238</v>
      </c>
      <c r="G12" s="4">
        <v>1178969395</v>
      </c>
      <c r="H12" s="4">
        <v>1274254862</v>
      </c>
      <c r="I12" s="4">
        <v>1384092297</v>
      </c>
      <c r="J12" s="4">
        <v>1409994617</v>
      </c>
      <c r="K12" s="4">
        <v>1280500341</v>
      </c>
      <c r="L12" s="4">
        <v>1258283780</v>
      </c>
    </row>
    <row r="13" spans="1:12" ht="12.75">
      <c r="A13" s="3" t="s">
        <v>13</v>
      </c>
      <c r="B13" s="4">
        <v>69746566</v>
      </c>
      <c r="C13" s="4">
        <v>74758388</v>
      </c>
      <c r="D13" s="4">
        <v>42491229</v>
      </c>
      <c r="E13" s="4">
        <v>42661400</v>
      </c>
      <c r="F13" s="4">
        <v>46847164</v>
      </c>
      <c r="G13" s="4">
        <v>48706269</v>
      </c>
      <c r="H13" s="4">
        <v>47642544</v>
      </c>
      <c r="I13" s="4">
        <v>36341610</v>
      </c>
      <c r="J13" s="4">
        <v>39815180</v>
      </c>
      <c r="K13" s="4">
        <v>33153029</v>
      </c>
      <c r="L13" s="4">
        <v>33462154</v>
      </c>
    </row>
    <row r="14" spans="1:12" ht="12.75">
      <c r="A14" s="3" t="s">
        <v>14</v>
      </c>
      <c r="B14" s="4">
        <v>4079186674</v>
      </c>
      <c r="C14" s="4">
        <v>3685526851</v>
      </c>
      <c r="D14" s="4">
        <v>3293299422</v>
      </c>
      <c r="E14" s="4">
        <v>2883953498</v>
      </c>
      <c r="F14" s="4">
        <v>3056868008</v>
      </c>
      <c r="G14" s="4">
        <v>3125372009</v>
      </c>
      <c r="H14" s="4">
        <v>3399823998</v>
      </c>
      <c r="I14" s="4">
        <v>4606345713</v>
      </c>
      <c r="J14" s="4">
        <v>4667966093</v>
      </c>
      <c r="K14" s="4">
        <v>2614693191</v>
      </c>
      <c r="L14" s="4">
        <v>4609356711</v>
      </c>
    </row>
    <row r="15" spans="1:12" ht="12.75">
      <c r="A15" s="3" t="s">
        <v>15</v>
      </c>
      <c r="B15" s="4">
        <v>439677075</v>
      </c>
      <c r="C15" s="4">
        <v>636597939</v>
      </c>
      <c r="D15" s="4">
        <v>482992548</v>
      </c>
      <c r="E15" s="4">
        <v>423987198</v>
      </c>
      <c r="F15" s="4">
        <v>729389364</v>
      </c>
      <c r="G15" s="4">
        <v>905567995</v>
      </c>
      <c r="H15" s="4">
        <v>875680745</v>
      </c>
      <c r="I15" s="4">
        <v>1023285795</v>
      </c>
      <c r="J15" s="4">
        <v>2691251511</v>
      </c>
      <c r="K15" s="4">
        <v>874833522</v>
      </c>
      <c r="L15" s="4">
        <v>1314603320</v>
      </c>
    </row>
    <row r="16" spans="1:12" ht="12.75">
      <c r="A16" s="3" t="s">
        <v>16</v>
      </c>
      <c r="B16" s="4">
        <v>30792060</v>
      </c>
      <c r="C16" s="4">
        <v>31407592</v>
      </c>
      <c r="D16" s="4">
        <v>23396492</v>
      </c>
      <c r="E16" s="4">
        <v>23218098</v>
      </c>
      <c r="F16" s="4">
        <v>11884714</v>
      </c>
      <c r="G16" s="4">
        <v>17366782</v>
      </c>
      <c r="H16" s="4">
        <v>156467410</v>
      </c>
      <c r="I16" s="4">
        <v>82428500</v>
      </c>
      <c r="J16" s="4">
        <v>17810388</v>
      </c>
      <c r="K16" s="4">
        <v>14480707</v>
      </c>
      <c r="L16" s="4">
        <v>47159812</v>
      </c>
    </row>
    <row r="17" spans="1:12" ht="12.75">
      <c r="A17" s="3" t="s">
        <v>17</v>
      </c>
      <c r="B17" s="4">
        <v>774547657</v>
      </c>
      <c r="C17" s="4">
        <v>839081535</v>
      </c>
      <c r="D17" s="4">
        <v>948687347</v>
      </c>
      <c r="E17" s="4">
        <v>1314324560</v>
      </c>
      <c r="F17" s="4">
        <v>1375592798</v>
      </c>
      <c r="G17" s="4">
        <v>1609868249</v>
      </c>
      <c r="H17" s="4">
        <v>2242326708</v>
      </c>
      <c r="I17" s="4">
        <v>1966000263</v>
      </c>
      <c r="J17" s="4">
        <v>1965533138</v>
      </c>
      <c r="K17" s="4">
        <v>2122385994</v>
      </c>
      <c r="L17" s="4">
        <v>2156525791</v>
      </c>
    </row>
    <row r="18" spans="1:12" ht="12.75">
      <c r="A18" s="3" t="s">
        <v>18</v>
      </c>
      <c r="B18" s="4">
        <v>2463387660</v>
      </c>
      <c r="C18" s="4">
        <v>2350028895</v>
      </c>
      <c r="D18" s="4">
        <v>1912094514</v>
      </c>
      <c r="E18" s="4">
        <v>2566289705</v>
      </c>
      <c r="F18" s="4">
        <v>2769673428</v>
      </c>
      <c r="G18" s="4">
        <v>2629628451</v>
      </c>
      <c r="H18" s="4">
        <v>2737715411</v>
      </c>
      <c r="I18" s="4">
        <v>3823879754</v>
      </c>
      <c r="J18" s="4">
        <v>3723249287</v>
      </c>
      <c r="K18" s="4">
        <v>2238474032</v>
      </c>
      <c r="L18" s="4">
        <v>3167045880</v>
      </c>
    </row>
    <row r="19" spans="1:12" ht="12.75">
      <c r="A19" s="3" t="s">
        <v>19</v>
      </c>
      <c r="B19" s="4">
        <v>7909976260</v>
      </c>
      <c r="C19" s="4">
        <v>7648436594</v>
      </c>
      <c r="D19" s="4">
        <v>7242120897</v>
      </c>
      <c r="E19" s="4">
        <v>5993591513</v>
      </c>
      <c r="F19" s="4">
        <v>5482418086</v>
      </c>
      <c r="G19" s="4">
        <v>5334561391</v>
      </c>
      <c r="H19" s="4">
        <v>5908277051</v>
      </c>
      <c r="I19" s="4">
        <v>5912464377</v>
      </c>
      <c r="J19" s="4">
        <v>5668893455</v>
      </c>
      <c r="K19" s="4">
        <v>4947933802</v>
      </c>
      <c r="L19" s="4">
        <v>5235839711</v>
      </c>
    </row>
    <row r="20" spans="1:12" ht="12.75">
      <c r="A20" s="3" t="s">
        <v>20</v>
      </c>
      <c r="B20" s="4">
        <v>1468086434</v>
      </c>
      <c r="C20" s="4">
        <v>1340152406</v>
      </c>
      <c r="D20" s="4">
        <v>1126671680</v>
      </c>
      <c r="E20" s="4">
        <v>1046654643</v>
      </c>
      <c r="F20" s="4">
        <v>1123727817</v>
      </c>
      <c r="G20" s="4">
        <v>1217154383</v>
      </c>
      <c r="H20" s="4">
        <v>1224027145</v>
      </c>
      <c r="I20" s="4">
        <v>1148567930</v>
      </c>
      <c r="J20" s="4">
        <v>1312026399</v>
      </c>
      <c r="K20" s="4">
        <v>1001925817</v>
      </c>
      <c r="L20" s="4">
        <v>1137203753</v>
      </c>
    </row>
    <row r="21" spans="1:12" ht="12.75">
      <c r="A21" s="3" t="s">
        <v>21</v>
      </c>
      <c r="B21" s="4">
        <v>438133610</v>
      </c>
      <c r="C21" s="4">
        <v>600711987</v>
      </c>
      <c r="D21" s="4">
        <v>278413591</v>
      </c>
      <c r="E21" s="4">
        <v>480857515</v>
      </c>
      <c r="F21" s="4">
        <v>475484059</v>
      </c>
      <c r="G21" s="4">
        <v>1203410672</v>
      </c>
      <c r="H21" s="4">
        <v>1720980537</v>
      </c>
      <c r="I21" s="4">
        <v>624229536</v>
      </c>
      <c r="J21" s="4">
        <v>409872955</v>
      </c>
      <c r="K21" s="4">
        <v>432847279</v>
      </c>
      <c r="L21" s="4">
        <v>512824136</v>
      </c>
    </row>
    <row r="22" spans="1:12" ht="12.75">
      <c r="A22" s="3" t="s">
        <v>22</v>
      </c>
      <c r="B22" s="4">
        <v>18978397165</v>
      </c>
      <c r="C22" s="4">
        <v>18574519085</v>
      </c>
      <c r="D22" s="4">
        <v>16702799568</v>
      </c>
      <c r="E22" s="4">
        <v>15960020998</v>
      </c>
      <c r="F22" s="4">
        <v>16438295038</v>
      </c>
      <c r="G22" s="4">
        <v>17379143457</v>
      </c>
      <c r="H22" s="4">
        <v>19742031481</v>
      </c>
      <c r="I22" s="4">
        <v>22317844244</v>
      </c>
      <c r="J22" s="4">
        <v>22489022822</v>
      </c>
      <c r="K22" s="4">
        <v>15973937342</v>
      </c>
      <c r="L22" s="4">
        <v>20197808596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55"/>
  <sheetViews>
    <sheetView showGridLines="0" zoomScalePageLayoutView="0" workbookViewId="0" topLeftCell="D4">
      <selection activeCell="F2" sqref="F2"/>
    </sheetView>
  </sheetViews>
  <sheetFormatPr defaultColWidth="36.57421875" defaultRowHeight="12.75"/>
  <cols>
    <col min="1" max="1" width="53.57421875" style="89" customWidth="1"/>
    <col min="2" max="4" width="15.7109375" style="89" customWidth="1"/>
    <col min="5" max="5" width="9.57421875" style="89" customWidth="1"/>
    <col min="6" max="6" width="35.28125" style="89" customWidth="1"/>
    <col min="7" max="11" width="10.7109375" style="89" customWidth="1"/>
    <col min="12" max="16384" width="36.57421875" style="89" customWidth="1"/>
  </cols>
  <sheetData>
    <row r="2" ht="12.75">
      <c r="F2" s="96" t="s">
        <v>254</v>
      </c>
    </row>
    <row r="3" ht="12.75">
      <c r="F3" s="96"/>
    </row>
    <row r="4" spans="6:11" ht="12">
      <c r="F4" s="231"/>
      <c r="G4" s="232" t="s">
        <v>25</v>
      </c>
      <c r="H4" s="233"/>
      <c r="I4" s="232" t="s">
        <v>38</v>
      </c>
      <c r="J4" s="233"/>
      <c r="K4" s="234" t="s">
        <v>327</v>
      </c>
    </row>
    <row r="5" spans="6:11" ht="12">
      <c r="F5" s="216"/>
      <c r="G5" s="217" t="s">
        <v>268</v>
      </c>
      <c r="H5" s="218" t="s">
        <v>269</v>
      </c>
      <c r="I5" s="217" t="s">
        <v>268</v>
      </c>
      <c r="J5" s="218" t="s">
        <v>269</v>
      </c>
      <c r="K5" s="219" t="s">
        <v>268</v>
      </c>
    </row>
    <row r="6" spans="6:13" ht="12">
      <c r="F6" s="129" t="s">
        <v>250</v>
      </c>
      <c r="G6" s="206">
        <v>13227.83</v>
      </c>
      <c r="H6" s="130">
        <v>100</v>
      </c>
      <c r="I6" s="207">
        <v>9356.741</v>
      </c>
      <c r="J6" s="130">
        <v>100</v>
      </c>
      <c r="K6" s="208">
        <v>3871.089</v>
      </c>
      <c r="L6" s="102"/>
      <c r="M6" s="100"/>
    </row>
    <row r="7" spans="6:13" ht="12">
      <c r="F7" s="106" t="s">
        <v>249</v>
      </c>
      <c r="G7" s="107"/>
      <c r="H7" s="108"/>
      <c r="I7" s="107"/>
      <c r="J7" s="108"/>
      <c r="K7" s="101"/>
      <c r="L7" s="102"/>
      <c r="M7" s="100"/>
    </row>
    <row r="8" spans="6:13" ht="12">
      <c r="F8" s="220" t="s">
        <v>245</v>
      </c>
      <c r="G8" s="221">
        <v>3424.154</v>
      </c>
      <c r="H8" s="222">
        <v>25.88598432244745</v>
      </c>
      <c r="I8" s="221">
        <v>2221.055</v>
      </c>
      <c r="J8" s="222">
        <v>23.737485092298698</v>
      </c>
      <c r="K8" s="223">
        <v>1203.099</v>
      </c>
      <c r="L8" s="102"/>
      <c r="M8" s="100"/>
    </row>
    <row r="9" spans="6:13" ht="12">
      <c r="F9" s="104" t="s">
        <v>249</v>
      </c>
      <c r="G9" s="107"/>
      <c r="H9" s="108"/>
      <c r="I9" s="107"/>
      <c r="J9" s="108"/>
      <c r="K9" s="101"/>
      <c r="L9" s="102"/>
      <c r="M9" s="100"/>
    </row>
    <row r="10" spans="6:13" ht="12">
      <c r="F10" s="104" t="s">
        <v>251</v>
      </c>
      <c r="G10" s="209">
        <v>1648.619</v>
      </c>
      <c r="H10" s="110">
        <v>12.463261169821504</v>
      </c>
      <c r="I10" s="109">
        <v>942.153</v>
      </c>
      <c r="J10" s="110">
        <v>10.069243126426178</v>
      </c>
      <c r="K10" s="103">
        <v>706.467</v>
      </c>
      <c r="L10" s="102"/>
      <c r="M10" s="100"/>
    </row>
    <row r="11" spans="6:13" ht="12">
      <c r="F11" s="104" t="s">
        <v>252</v>
      </c>
      <c r="G11" s="209">
        <v>1679.779</v>
      </c>
      <c r="H11" s="110">
        <v>12.698825128535821</v>
      </c>
      <c r="I11" s="210">
        <v>1079.549</v>
      </c>
      <c r="J11" s="110">
        <v>11.537660388376679</v>
      </c>
      <c r="K11" s="103">
        <v>600.231</v>
      </c>
      <c r="L11" s="102"/>
      <c r="M11" s="100"/>
    </row>
    <row r="12" spans="6:13" ht="12">
      <c r="F12" s="122" t="s">
        <v>253</v>
      </c>
      <c r="G12" s="123">
        <v>92.229</v>
      </c>
      <c r="H12" s="124">
        <v>0.6972345426271732</v>
      </c>
      <c r="I12" s="125">
        <v>197.364</v>
      </c>
      <c r="J12" s="124">
        <v>2.1093241760138493</v>
      </c>
      <c r="K12" s="126">
        <v>-105.135</v>
      </c>
      <c r="L12" s="102"/>
      <c r="M12" s="100"/>
    </row>
    <row r="13" spans="6:13" ht="12">
      <c r="F13" s="220" t="s">
        <v>246</v>
      </c>
      <c r="G13" s="224">
        <v>3465.738</v>
      </c>
      <c r="H13" s="225">
        <v>26.200351833974278</v>
      </c>
      <c r="I13" s="224">
        <v>2293.074</v>
      </c>
      <c r="J13" s="225">
        <v>24.507186850635282</v>
      </c>
      <c r="K13" s="226">
        <v>1172.664</v>
      </c>
      <c r="L13" s="102"/>
      <c r="M13" s="100"/>
    </row>
    <row r="14" spans="6:13" ht="12">
      <c r="F14" s="104" t="s">
        <v>249</v>
      </c>
      <c r="G14" s="111"/>
      <c r="H14" s="112"/>
      <c r="I14" s="111"/>
      <c r="J14" s="112"/>
      <c r="K14" s="99"/>
      <c r="L14" s="102"/>
      <c r="M14" s="100"/>
    </row>
    <row r="15" spans="6:13" ht="12">
      <c r="F15" s="104" t="s">
        <v>266</v>
      </c>
      <c r="G15" s="121">
        <v>527.899</v>
      </c>
      <c r="H15" s="112">
        <v>3.9908208678218573</v>
      </c>
      <c r="I15" s="111">
        <v>550.451</v>
      </c>
      <c r="J15" s="112">
        <v>5.88293509460185</v>
      </c>
      <c r="K15" s="99">
        <v>-22.552</v>
      </c>
      <c r="L15" s="102"/>
      <c r="M15" s="100"/>
    </row>
    <row r="16" spans="6:13" ht="12">
      <c r="F16" s="122" t="s">
        <v>267</v>
      </c>
      <c r="G16" s="213">
        <v>2937.905</v>
      </c>
      <c r="H16" s="127">
        <v>22.210029914203616</v>
      </c>
      <c r="I16" s="212">
        <v>1739.985</v>
      </c>
      <c r="J16" s="127">
        <v>18.596058178803922</v>
      </c>
      <c r="K16" s="211">
        <v>1197.92</v>
      </c>
      <c r="L16" s="102"/>
      <c r="M16" s="100"/>
    </row>
    <row r="17" spans="1:13" ht="12">
      <c r="A17" s="87" t="s">
        <v>204</v>
      </c>
      <c r="F17" s="220" t="s">
        <v>248</v>
      </c>
      <c r="G17" s="221">
        <v>6332.305</v>
      </c>
      <c r="H17" s="222">
        <v>47.87107938339093</v>
      </c>
      <c r="I17" s="221">
        <v>4832.221</v>
      </c>
      <c r="J17" s="222">
        <v>51.64427443273251</v>
      </c>
      <c r="K17" s="223">
        <v>1500.084</v>
      </c>
      <c r="L17" s="102"/>
      <c r="M17" s="100"/>
    </row>
    <row r="18" spans="6:13" ht="12">
      <c r="F18" s="104" t="s">
        <v>249</v>
      </c>
      <c r="G18" s="109"/>
      <c r="H18" s="110"/>
      <c r="I18" s="109"/>
      <c r="J18" s="110"/>
      <c r="K18" s="103"/>
      <c r="L18" s="102"/>
      <c r="M18" s="100"/>
    </row>
    <row r="19" spans="1:13" ht="12">
      <c r="A19" s="87" t="s">
        <v>205</v>
      </c>
      <c r="B19" s="93">
        <v>40928.47777777778</v>
      </c>
      <c r="F19" s="104" t="s">
        <v>255</v>
      </c>
      <c r="G19" s="120">
        <v>393.527</v>
      </c>
      <c r="H19" s="110">
        <v>2.9749928748706322</v>
      </c>
      <c r="I19" s="109">
        <v>316.237</v>
      </c>
      <c r="J19" s="110">
        <v>3.3797772108899884</v>
      </c>
      <c r="K19" s="103">
        <v>77.29</v>
      </c>
      <c r="L19" s="102"/>
      <c r="M19" s="100"/>
    </row>
    <row r="20" spans="1:13" ht="12">
      <c r="A20" s="87" t="s">
        <v>2</v>
      </c>
      <c r="B20" s="93">
        <v>40933.46631523148</v>
      </c>
      <c r="F20" s="104" t="s">
        <v>256</v>
      </c>
      <c r="G20" s="120">
        <v>70.1</v>
      </c>
      <c r="H20" s="110">
        <v>0.529943308917638</v>
      </c>
      <c r="I20" s="109">
        <v>59.271</v>
      </c>
      <c r="J20" s="110">
        <v>0.6334577391850431</v>
      </c>
      <c r="K20" s="103">
        <v>10.83</v>
      </c>
      <c r="L20" s="102"/>
      <c r="M20" s="100"/>
    </row>
    <row r="21" spans="1:13" ht="12">
      <c r="A21" s="87" t="s">
        <v>206</v>
      </c>
      <c r="B21" s="87" t="s">
        <v>207</v>
      </c>
      <c r="F21" s="104" t="s">
        <v>257</v>
      </c>
      <c r="G21" s="120">
        <v>758.338</v>
      </c>
      <c r="H21" s="110">
        <v>5.73289798855897</v>
      </c>
      <c r="I21" s="109">
        <v>212.6</v>
      </c>
      <c r="J21" s="110">
        <v>2.2721586501111872</v>
      </c>
      <c r="K21" s="103">
        <v>545.737</v>
      </c>
      <c r="L21" s="102"/>
      <c r="M21" s="100"/>
    </row>
    <row r="22" spans="6:13" ht="12">
      <c r="F22" s="104" t="s">
        <v>258</v>
      </c>
      <c r="G22" s="120">
        <v>831.106</v>
      </c>
      <c r="H22" s="110">
        <v>6.2830108944551</v>
      </c>
      <c r="I22" s="109">
        <v>192.924</v>
      </c>
      <c r="J22" s="110">
        <v>2.0618717564160427</v>
      </c>
      <c r="K22" s="103">
        <v>638.182</v>
      </c>
      <c r="L22" s="102"/>
      <c r="M22" s="100"/>
    </row>
    <row r="23" spans="6:13" ht="12">
      <c r="F23" s="104" t="s">
        <v>264</v>
      </c>
      <c r="G23" s="120">
        <v>605.784</v>
      </c>
      <c r="H23" s="110">
        <v>4.579617367323287</v>
      </c>
      <c r="I23" s="109">
        <v>383.486</v>
      </c>
      <c r="J23" s="110">
        <v>4.098499680604604</v>
      </c>
      <c r="K23" s="103">
        <v>222.299</v>
      </c>
      <c r="L23" s="102"/>
      <c r="M23" s="100"/>
    </row>
    <row r="24" spans="1:13" ht="12">
      <c r="A24" s="87" t="s">
        <v>208</v>
      </c>
      <c r="B24" s="87" t="s">
        <v>209</v>
      </c>
      <c r="F24" s="104" t="s">
        <v>263</v>
      </c>
      <c r="G24" s="209">
        <v>1096.25</v>
      </c>
      <c r="H24" s="110">
        <v>8.28745153211071</v>
      </c>
      <c r="I24" s="109">
        <v>285.436</v>
      </c>
      <c r="J24" s="110">
        <v>3.050592081153042</v>
      </c>
      <c r="K24" s="103">
        <v>810.814</v>
      </c>
      <c r="L24" s="102"/>
      <c r="M24" s="100"/>
    </row>
    <row r="25" spans="1:13" ht="12">
      <c r="A25" s="87" t="s">
        <v>210</v>
      </c>
      <c r="B25" s="87" t="s">
        <v>162</v>
      </c>
      <c r="F25" s="104" t="s">
        <v>259</v>
      </c>
      <c r="G25" s="209">
        <v>2390.211</v>
      </c>
      <c r="H25" s="110">
        <v>18.06956243011892</v>
      </c>
      <c r="I25" s="210">
        <v>3010.941</v>
      </c>
      <c r="J25" s="110">
        <v>32.179377413567394</v>
      </c>
      <c r="K25" s="103">
        <v>-620.731</v>
      </c>
      <c r="L25" s="102"/>
      <c r="M25" s="100"/>
    </row>
    <row r="26" spans="1:13" ht="12">
      <c r="A26" s="87" t="s">
        <v>211</v>
      </c>
      <c r="B26" s="87" t="s">
        <v>157</v>
      </c>
      <c r="F26" s="105" t="s">
        <v>249</v>
      </c>
      <c r="G26" s="109"/>
      <c r="H26" s="110"/>
      <c r="I26" s="109"/>
      <c r="J26" s="110"/>
      <c r="K26" s="103"/>
      <c r="L26" s="102"/>
      <c r="M26" s="100"/>
    </row>
    <row r="27" spans="1:13" ht="12">
      <c r="A27" s="87" t="s">
        <v>7</v>
      </c>
      <c r="B27" s="87" t="s">
        <v>160</v>
      </c>
      <c r="F27" s="105" t="s">
        <v>260</v>
      </c>
      <c r="G27" s="120">
        <v>164.165</v>
      </c>
      <c r="H27" s="110">
        <v>1.2410576791506998</v>
      </c>
      <c r="I27" s="109">
        <v>158.161</v>
      </c>
      <c r="J27" s="110">
        <v>1.6903428234253786</v>
      </c>
      <c r="K27" s="103">
        <v>6.004</v>
      </c>
      <c r="L27" s="102"/>
      <c r="M27" s="100"/>
    </row>
    <row r="28" spans="6:13" ht="12">
      <c r="F28" s="105" t="s">
        <v>261</v>
      </c>
      <c r="G28" s="120">
        <v>166.6</v>
      </c>
      <c r="H28" s="110">
        <v>1.259465838312104</v>
      </c>
      <c r="I28" s="109">
        <v>30.414</v>
      </c>
      <c r="J28" s="110">
        <v>0.3250490742449748</v>
      </c>
      <c r="K28" s="103">
        <v>136.186</v>
      </c>
      <c r="L28" s="102"/>
      <c r="M28" s="100"/>
    </row>
    <row r="29" spans="1:13" ht="12">
      <c r="A29" s="88" t="s">
        <v>212</v>
      </c>
      <c r="B29" s="88" t="s">
        <v>213</v>
      </c>
      <c r="C29" s="88" t="s">
        <v>214</v>
      </c>
      <c r="D29" s="88" t="s">
        <v>215</v>
      </c>
      <c r="F29" s="128" t="s">
        <v>262</v>
      </c>
      <c r="G29" s="214">
        <v>2058.469</v>
      </c>
      <c r="H29" s="124">
        <v>15.561652969534686</v>
      </c>
      <c r="I29" s="215">
        <v>2825.506</v>
      </c>
      <c r="J29" s="124">
        <v>30.19754420903603</v>
      </c>
      <c r="K29" s="126">
        <v>-767.037</v>
      </c>
      <c r="L29" s="102"/>
      <c r="M29" s="100"/>
    </row>
    <row r="30" spans="1:13" ht="12.75" thickBot="1">
      <c r="A30" s="88" t="s">
        <v>216</v>
      </c>
      <c r="B30" s="94">
        <v>13227.83</v>
      </c>
      <c r="C30" s="94">
        <v>9356.741</v>
      </c>
      <c r="D30" s="94">
        <v>3871.089</v>
      </c>
      <c r="F30" s="227" t="s">
        <v>265</v>
      </c>
      <c r="G30" s="228">
        <v>3.677</v>
      </c>
      <c r="H30" s="229">
        <v>0.027797454306564266</v>
      </c>
      <c r="I30" s="228">
        <v>2.249</v>
      </c>
      <c r="J30" s="229">
        <v>0.024036146773753812</v>
      </c>
      <c r="K30" s="230">
        <v>1.428</v>
      </c>
      <c r="L30" s="102"/>
      <c r="M30" s="100"/>
    </row>
    <row r="32" spans="1:6" ht="12">
      <c r="A32" s="88" t="s">
        <v>217</v>
      </c>
      <c r="B32" s="94">
        <v>3424.154</v>
      </c>
      <c r="C32" s="94">
        <v>2221.055</v>
      </c>
      <c r="D32" s="94">
        <v>1203.099</v>
      </c>
      <c r="F32" s="158" t="s">
        <v>340</v>
      </c>
    </row>
    <row r="34" spans="1:4" ht="11.25">
      <c r="A34" s="88" t="s">
        <v>218</v>
      </c>
      <c r="B34" s="94">
        <v>1648.619</v>
      </c>
      <c r="C34" s="94">
        <v>942.153</v>
      </c>
      <c r="D34" s="94">
        <v>706.467</v>
      </c>
    </row>
    <row r="35" spans="1:4" ht="11.25">
      <c r="A35" s="88" t="s">
        <v>219</v>
      </c>
      <c r="B35" s="94">
        <v>1679.779</v>
      </c>
      <c r="C35" s="94">
        <v>1079.549</v>
      </c>
      <c r="D35" s="94">
        <v>600.231</v>
      </c>
    </row>
    <row r="36" spans="1:4" ht="11.25">
      <c r="A36" s="88" t="s">
        <v>220</v>
      </c>
      <c r="B36" s="94">
        <v>92.229</v>
      </c>
      <c r="C36" s="94">
        <v>197.364</v>
      </c>
      <c r="D36" s="94">
        <v>-105.135</v>
      </c>
    </row>
    <row r="37" spans="1:4" ht="11.25">
      <c r="A37" s="88" t="s">
        <v>221</v>
      </c>
      <c r="B37" s="94">
        <v>3465.738</v>
      </c>
      <c r="C37" s="94">
        <v>2293.074</v>
      </c>
      <c r="D37" s="94">
        <v>1172.664</v>
      </c>
    </row>
    <row r="39" spans="1:4" ht="11.25">
      <c r="A39" s="88" t="s">
        <v>222</v>
      </c>
      <c r="B39" s="94">
        <v>527.899</v>
      </c>
      <c r="C39" s="94">
        <v>550.451</v>
      </c>
      <c r="D39" s="94">
        <v>-22.552</v>
      </c>
    </row>
    <row r="40" spans="1:4" ht="11.25">
      <c r="A40" s="88" t="s">
        <v>223</v>
      </c>
      <c r="B40" s="94">
        <v>2937.905</v>
      </c>
      <c r="C40" s="94">
        <v>1739.985</v>
      </c>
      <c r="D40" s="94">
        <v>1197.92</v>
      </c>
    </row>
    <row r="41" spans="1:4" ht="11.25">
      <c r="A41" s="88" t="s">
        <v>224</v>
      </c>
      <c r="B41" s="94">
        <v>6332.305</v>
      </c>
      <c r="C41" s="94">
        <v>4832.221</v>
      </c>
      <c r="D41" s="94">
        <v>1500.084</v>
      </c>
    </row>
    <row r="43" spans="1:4" ht="11.25">
      <c r="A43" s="88" t="s">
        <v>225</v>
      </c>
      <c r="B43" s="94">
        <v>393.527</v>
      </c>
      <c r="C43" s="94">
        <v>316.237</v>
      </c>
      <c r="D43" s="94">
        <v>77.29</v>
      </c>
    </row>
    <row r="44" spans="1:4" ht="11.25">
      <c r="A44" s="88" t="s">
        <v>226</v>
      </c>
      <c r="B44" s="94">
        <v>70.1</v>
      </c>
      <c r="C44" s="94">
        <v>59.271</v>
      </c>
      <c r="D44" s="94">
        <v>10.83</v>
      </c>
    </row>
    <row r="45" spans="1:4" ht="11.25">
      <c r="A45" s="88" t="s">
        <v>227</v>
      </c>
      <c r="B45" s="94">
        <v>758.338</v>
      </c>
      <c r="C45" s="94">
        <v>212.6</v>
      </c>
      <c r="D45" s="94">
        <v>545.737</v>
      </c>
    </row>
    <row r="46" spans="1:4" ht="11.25">
      <c r="A46" s="88" t="s">
        <v>228</v>
      </c>
      <c r="B46" s="94">
        <v>831.106</v>
      </c>
      <c r="C46" s="94">
        <v>192.924</v>
      </c>
      <c r="D46" s="94">
        <v>638.182</v>
      </c>
    </row>
    <row r="47" spans="1:4" ht="11.25">
      <c r="A47" s="88" t="s">
        <v>229</v>
      </c>
      <c r="B47" s="94">
        <v>605.784</v>
      </c>
      <c r="C47" s="94">
        <v>383.486</v>
      </c>
      <c r="D47" s="94">
        <v>222.299</v>
      </c>
    </row>
    <row r="48" spans="1:4" ht="11.25">
      <c r="A48" s="88" t="s">
        <v>230</v>
      </c>
      <c r="B48" s="94">
        <v>1096.25</v>
      </c>
      <c r="C48" s="94">
        <v>285.436</v>
      </c>
      <c r="D48" s="94">
        <v>810.814</v>
      </c>
    </row>
    <row r="49" spans="1:4" ht="11.25">
      <c r="A49" s="88" t="s">
        <v>231</v>
      </c>
      <c r="B49" s="94">
        <v>2390.211</v>
      </c>
      <c r="C49" s="94">
        <v>3010.941</v>
      </c>
      <c r="D49" s="94">
        <v>-620.731</v>
      </c>
    </row>
    <row r="51" spans="1:4" ht="11.25">
      <c r="A51" s="88" t="s">
        <v>232</v>
      </c>
      <c r="B51" s="94">
        <v>164.165</v>
      </c>
      <c r="C51" s="94">
        <v>158.161</v>
      </c>
      <c r="D51" s="94">
        <v>6.004</v>
      </c>
    </row>
    <row r="52" spans="1:4" ht="11.25">
      <c r="A52" s="88" t="s">
        <v>233</v>
      </c>
      <c r="B52" s="94">
        <v>166.6</v>
      </c>
      <c r="C52" s="94">
        <v>30.414</v>
      </c>
      <c r="D52" s="94">
        <v>136.186</v>
      </c>
    </row>
    <row r="53" spans="1:4" ht="11.25">
      <c r="A53" s="88" t="s">
        <v>234</v>
      </c>
      <c r="B53" s="94">
        <v>2058.469</v>
      </c>
      <c r="C53" s="94">
        <v>2825.506</v>
      </c>
      <c r="D53" s="94">
        <v>-767.037</v>
      </c>
    </row>
    <row r="54" spans="1:4" ht="11.25">
      <c r="A54" s="88" t="s">
        <v>235</v>
      </c>
      <c r="B54" s="94">
        <v>3.677</v>
      </c>
      <c r="C54" s="94">
        <v>2.249</v>
      </c>
      <c r="D54" s="94">
        <v>1.428</v>
      </c>
    </row>
    <row r="55" spans="1:2" ht="11.25">
      <c r="A55" s="87" t="s">
        <v>241</v>
      </c>
      <c r="B55" s="87"/>
    </row>
  </sheetData>
  <sheetProtection/>
  <mergeCells count="2">
    <mergeCell ref="G4:H4"/>
    <mergeCell ref="I4:J4"/>
  </mergeCells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I28">
      <selection activeCell="K32" sqref="K32"/>
    </sheetView>
  </sheetViews>
  <sheetFormatPr defaultColWidth="9.140625" defaultRowHeight="12.75"/>
  <cols>
    <col min="1" max="16384" width="9.140625" style="30" customWidth="1"/>
  </cols>
  <sheetData>
    <row r="1" ht="12.75">
      <c r="A1" s="12" t="s">
        <v>270</v>
      </c>
    </row>
    <row r="2" ht="12.75">
      <c r="K2" s="118" t="s">
        <v>283</v>
      </c>
    </row>
    <row r="3" spans="1:2" ht="12.75">
      <c r="A3" s="12" t="s">
        <v>205</v>
      </c>
      <c r="B3" s="113">
        <v>40892.37515046296</v>
      </c>
    </row>
    <row r="4" spans="1:2" ht="12.75">
      <c r="A4" s="12" t="s">
        <v>2</v>
      </c>
      <c r="B4" s="113">
        <v>40933.66007375</v>
      </c>
    </row>
    <row r="5" spans="1:2" ht="12.75">
      <c r="A5" s="12" t="s">
        <v>206</v>
      </c>
      <c r="B5" s="12" t="s">
        <v>207</v>
      </c>
    </row>
    <row r="7" spans="1:2" ht="12.75">
      <c r="A7" s="12" t="s">
        <v>271</v>
      </c>
      <c r="B7" s="12" t="s">
        <v>272</v>
      </c>
    </row>
    <row r="8" spans="1:2" ht="12.75">
      <c r="A8" s="12" t="s">
        <v>7</v>
      </c>
      <c r="B8" s="12" t="s">
        <v>160</v>
      </c>
    </row>
    <row r="9" spans="1:2" ht="12.75">
      <c r="A9" s="12" t="s">
        <v>210</v>
      </c>
      <c r="B9" s="12" t="s">
        <v>162</v>
      </c>
    </row>
    <row r="11" spans="1:7" ht="12.75">
      <c r="A11" s="114" t="s">
        <v>243</v>
      </c>
      <c r="B11" s="114" t="s">
        <v>152</v>
      </c>
      <c r="C11" s="114" t="s">
        <v>153</v>
      </c>
      <c r="D11" s="114" t="s">
        <v>154</v>
      </c>
      <c r="E11" s="114" t="s">
        <v>155</v>
      </c>
      <c r="F11" s="114" t="s">
        <v>156</v>
      </c>
      <c r="G11" s="114" t="s">
        <v>157</v>
      </c>
    </row>
    <row r="12" spans="1:7" ht="12.75">
      <c r="A12" s="114" t="s">
        <v>273</v>
      </c>
      <c r="B12" s="115">
        <v>94287</v>
      </c>
      <c r="C12" s="115">
        <v>114114</v>
      </c>
      <c r="D12" s="115">
        <v>142641</v>
      </c>
      <c r="E12" s="115">
        <v>142719</v>
      </c>
      <c r="F12" s="115">
        <v>157451</v>
      </c>
      <c r="G12" s="115">
        <v>197400</v>
      </c>
    </row>
    <row r="13" spans="1:7" ht="12.75">
      <c r="A13" s="114" t="s">
        <v>274</v>
      </c>
      <c r="B13" s="115">
        <v>76170</v>
      </c>
      <c r="C13" s="115">
        <v>105212</v>
      </c>
      <c r="D13" s="115">
        <v>102980</v>
      </c>
      <c r="E13" s="115">
        <v>108081</v>
      </c>
      <c r="F13" s="115">
        <v>119529</v>
      </c>
      <c r="G13" s="115">
        <v>143069</v>
      </c>
    </row>
    <row r="15" ht="12.75">
      <c r="A15" s="12" t="s">
        <v>236</v>
      </c>
    </row>
    <row r="16" spans="1:2" ht="12.75">
      <c r="A16" s="12" t="s">
        <v>237</v>
      </c>
      <c r="B16" s="12" t="s">
        <v>238</v>
      </c>
    </row>
    <row r="17" spans="1:2" ht="12.75">
      <c r="A17" s="12" t="s">
        <v>239</v>
      </c>
      <c r="B17" s="12" t="s">
        <v>240</v>
      </c>
    </row>
    <row r="18" spans="1:2" ht="12.75">
      <c r="A18" s="12" t="s">
        <v>241</v>
      </c>
      <c r="B18" s="12" t="s">
        <v>242</v>
      </c>
    </row>
    <row r="20" spans="1:11" ht="12.75">
      <c r="A20" s="12" t="s">
        <v>271</v>
      </c>
      <c r="B20" s="12" t="s">
        <v>275</v>
      </c>
      <c r="K20" s="158" t="s">
        <v>342</v>
      </c>
    </row>
    <row r="21" spans="1:2" ht="12.75">
      <c r="A21" s="12" t="s">
        <v>7</v>
      </c>
      <c r="B21" s="12" t="s">
        <v>160</v>
      </c>
    </row>
    <row r="22" spans="1:2" ht="12.75">
      <c r="A22" s="12" t="s">
        <v>210</v>
      </c>
      <c r="B22" s="12" t="s">
        <v>162</v>
      </c>
    </row>
    <row r="24" spans="1:7" ht="12.75">
      <c r="A24" s="114" t="s">
        <v>243</v>
      </c>
      <c r="B24" s="114" t="s">
        <v>152</v>
      </c>
      <c r="C24" s="114" t="s">
        <v>153</v>
      </c>
      <c r="D24" s="114" t="s">
        <v>154</v>
      </c>
      <c r="E24" s="114" t="s">
        <v>155</v>
      </c>
      <c r="F24" s="114" t="s">
        <v>156</v>
      </c>
      <c r="G24" s="114" t="s">
        <v>157</v>
      </c>
    </row>
    <row r="25" spans="1:7" ht="12.75">
      <c r="A25" s="114" t="s">
        <v>273</v>
      </c>
      <c r="B25" s="115">
        <v>11852</v>
      </c>
      <c r="C25" s="115">
        <v>31175</v>
      </c>
      <c r="D25" s="115">
        <v>30580</v>
      </c>
      <c r="E25" s="115">
        <v>6713</v>
      </c>
      <c r="F25" s="115">
        <v>-918</v>
      </c>
      <c r="G25" s="115">
        <v>-1008</v>
      </c>
    </row>
    <row r="26" spans="1:7" ht="12.75">
      <c r="A26" s="114" t="s">
        <v>274</v>
      </c>
      <c r="B26" s="115">
        <v>7951</v>
      </c>
      <c r="C26" s="115">
        <v>11445</v>
      </c>
      <c r="D26" s="115">
        <v>6266</v>
      </c>
      <c r="E26" s="115">
        <v>13295</v>
      </c>
      <c r="F26" s="115">
        <v>11491</v>
      </c>
      <c r="G26" s="115">
        <v>23893</v>
      </c>
    </row>
    <row r="28" ht="12.75">
      <c r="A28" s="12" t="s">
        <v>236</v>
      </c>
    </row>
    <row r="29" spans="1:2" ht="12.75">
      <c r="A29" s="12" t="s">
        <v>237</v>
      </c>
      <c r="B29" s="12" t="s">
        <v>238</v>
      </c>
    </row>
    <row r="30" spans="1:2" ht="12.75">
      <c r="A30" s="12" t="s">
        <v>239</v>
      </c>
      <c r="B30" s="12" t="s">
        <v>240</v>
      </c>
    </row>
    <row r="31" spans="1:2" ht="12.75">
      <c r="A31" s="12" t="s">
        <v>241</v>
      </c>
      <c r="B31" s="12" t="s">
        <v>242</v>
      </c>
    </row>
    <row r="32" ht="12.75">
      <c r="K32" s="118" t="s">
        <v>280</v>
      </c>
    </row>
    <row r="34" ht="12.75">
      <c r="A34" s="117" t="s">
        <v>278</v>
      </c>
    </row>
    <row r="35" spans="1:7" ht="12.75">
      <c r="A35" s="114"/>
      <c r="B35" s="114" t="s">
        <v>152</v>
      </c>
      <c r="C35" s="114" t="s">
        <v>153</v>
      </c>
      <c r="D35" s="114" t="s">
        <v>154</v>
      </c>
      <c r="E35" s="114" t="s">
        <v>155</v>
      </c>
      <c r="F35" s="114" t="s">
        <v>156</v>
      </c>
      <c r="G35" s="114" t="s">
        <v>157</v>
      </c>
    </row>
    <row r="36" spans="1:7" ht="12.75">
      <c r="A36" s="114" t="s">
        <v>276</v>
      </c>
      <c r="B36" s="115">
        <v>11852</v>
      </c>
      <c r="C36" s="115">
        <v>31175</v>
      </c>
      <c r="D36" s="115">
        <v>30580</v>
      </c>
      <c r="E36" s="115">
        <v>6713</v>
      </c>
      <c r="F36" s="115">
        <v>-918</v>
      </c>
      <c r="G36" s="115">
        <v>-1008</v>
      </c>
    </row>
    <row r="37" spans="1:7" ht="12.75">
      <c r="A37" s="114" t="s">
        <v>277</v>
      </c>
      <c r="B37" s="115">
        <v>7951</v>
      </c>
      <c r="C37" s="115">
        <v>11445</v>
      </c>
      <c r="D37" s="115">
        <v>6266</v>
      </c>
      <c r="E37" s="115">
        <v>13295</v>
      </c>
      <c r="F37" s="115">
        <v>11491</v>
      </c>
      <c r="G37" s="115">
        <v>23893</v>
      </c>
    </row>
    <row r="40" ht="12.75">
      <c r="A40" s="116" t="s">
        <v>279</v>
      </c>
    </row>
    <row r="41" spans="1:7" ht="12.75">
      <c r="A41" s="114"/>
      <c r="B41" s="114" t="s">
        <v>152</v>
      </c>
      <c r="C41" s="114" t="s">
        <v>153</v>
      </c>
      <c r="D41" s="114" t="s">
        <v>154</v>
      </c>
      <c r="E41" s="114" t="s">
        <v>155</v>
      </c>
      <c r="F41" s="114" t="s">
        <v>156</v>
      </c>
      <c r="G41" s="114" t="s">
        <v>157</v>
      </c>
    </row>
    <row r="42" spans="1:7" ht="12.75">
      <c r="A42" s="114" t="s">
        <v>281</v>
      </c>
      <c r="B42" s="115">
        <v>94287</v>
      </c>
      <c r="C42" s="115">
        <v>114114</v>
      </c>
      <c r="D42" s="115">
        <v>142641</v>
      </c>
      <c r="E42" s="115">
        <v>142719</v>
      </c>
      <c r="F42" s="115">
        <v>157451</v>
      </c>
      <c r="G42" s="115">
        <v>197400</v>
      </c>
    </row>
    <row r="43" spans="1:7" ht="12.75">
      <c r="A43" s="114" t="s">
        <v>282</v>
      </c>
      <c r="B43" s="115">
        <v>76170</v>
      </c>
      <c r="C43" s="115">
        <v>105212</v>
      </c>
      <c r="D43" s="115">
        <v>102980</v>
      </c>
      <c r="E43" s="115">
        <v>108081</v>
      </c>
      <c r="F43" s="115">
        <v>119529</v>
      </c>
      <c r="G43" s="115">
        <v>143069</v>
      </c>
    </row>
    <row r="50" ht="12.75">
      <c r="K50" s="158" t="s">
        <v>342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zoomScalePageLayoutView="0" workbookViewId="0" topLeftCell="A19">
      <selection activeCell="H16" sqref="H16"/>
    </sheetView>
  </sheetViews>
  <sheetFormatPr defaultColWidth="9.140625" defaultRowHeight="12.75"/>
  <cols>
    <col min="1" max="1" width="40.8515625" style="0" customWidth="1"/>
    <col min="2" max="2" width="17.8515625" style="0" customWidth="1"/>
    <col min="3" max="12" width="9.57421875" style="0" bestFit="1" customWidth="1"/>
  </cols>
  <sheetData>
    <row r="1" ht="18">
      <c r="A1" s="1" t="s">
        <v>0</v>
      </c>
    </row>
    <row r="2" ht="12.75"/>
    <row r="3" spans="1:2" ht="12.75">
      <c r="A3" t="s">
        <v>2</v>
      </c>
      <c r="B3" s="2">
        <v>40941.43581018518</v>
      </c>
    </row>
    <row r="5" spans="1:2" ht="12.75">
      <c r="A5" t="s">
        <v>3</v>
      </c>
      <c r="B5" t="s">
        <v>4</v>
      </c>
    </row>
    <row r="6" spans="1:2" ht="12.75">
      <c r="A6" t="s">
        <v>5</v>
      </c>
      <c r="B6" t="s">
        <v>6</v>
      </c>
    </row>
    <row r="7" spans="1:2" ht="12.75">
      <c r="A7" t="s">
        <v>7</v>
      </c>
      <c r="B7" t="s">
        <v>8</v>
      </c>
    </row>
    <row r="8" spans="1:2" ht="12.75">
      <c r="A8" t="s">
        <v>9</v>
      </c>
      <c r="B8" t="s">
        <v>10</v>
      </c>
    </row>
    <row r="11" spans="1:2" ht="13.5">
      <c r="A11" s="131" t="s">
        <v>11</v>
      </c>
      <c r="B11" s="3" t="s">
        <v>293</v>
      </c>
    </row>
    <row r="12" spans="1:2" ht="13.5">
      <c r="A12" s="132" t="s">
        <v>19</v>
      </c>
      <c r="B12" s="133">
        <v>5235839711</v>
      </c>
    </row>
    <row r="13" spans="1:2" ht="13.5">
      <c r="A13" s="134" t="s">
        <v>101</v>
      </c>
      <c r="B13" s="135">
        <v>283222652</v>
      </c>
    </row>
    <row r="14" spans="1:2" ht="13.5">
      <c r="A14" s="136" t="s">
        <v>294</v>
      </c>
      <c r="B14" s="137">
        <v>89714135</v>
      </c>
    </row>
    <row r="15" spans="1:2" ht="13.5">
      <c r="A15" s="136" t="s">
        <v>295</v>
      </c>
      <c r="B15" s="137">
        <v>7836649</v>
      </c>
    </row>
    <row r="16" spans="1:2" ht="13.5">
      <c r="A16" s="136" t="s">
        <v>296</v>
      </c>
      <c r="B16" s="137">
        <v>278395</v>
      </c>
    </row>
    <row r="17" spans="1:2" ht="13.5">
      <c r="A17" s="136" t="s">
        <v>297</v>
      </c>
      <c r="B17" s="137">
        <v>119275845</v>
      </c>
    </row>
    <row r="18" spans="1:2" ht="13.5">
      <c r="A18" s="136" t="s">
        <v>298</v>
      </c>
      <c r="B18" s="137">
        <v>55147922</v>
      </c>
    </row>
    <row r="19" spans="1:2" ht="13.5">
      <c r="A19" s="136" t="s">
        <v>299</v>
      </c>
      <c r="B19" s="137">
        <v>10969706</v>
      </c>
    </row>
    <row r="20" spans="1:2" ht="13.5">
      <c r="A20" s="134" t="s">
        <v>102</v>
      </c>
      <c r="B20" s="135">
        <v>1580235736</v>
      </c>
    </row>
    <row r="21" spans="1:2" ht="13.5">
      <c r="A21" s="136" t="s">
        <v>300</v>
      </c>
      <c r="B21" s="137">
        <v>56726159</v>
      </c>
    </row>
    <row r="22" spans="1:5" ht="13.5">
      <c r="A22" s="136" t="s">
        <v>301</v>
      </c>
      <c r="B22" s="137">
        <v>1247100707</v>
      </c>
      <c r="D22" s="138">
        <f>B22/B20*100</f>
        <v>78.91864983111608</v>
      </c>
      <c r="E22" s="138" t="s">
        <v>303</v>
      </c>
    </row>
    <row r="23" spans="1:5" ht="13.5">
      <c r="A23" s="136" t="s">
        <v>302</v>
      </c>
      <c r="B23" s="137">
        <v>275301870</v>
      </c>
      <c r="D23" s="138">
        <f>B23/B20*100</f>
        <v>17.42156968914415</v>
      </c>
      <c r="E23" s="138"/>
    </row>
    <row r="24" spans="1:2" ht="13.5">
      <c r="A24" s="136" t="s">
        <v>56</v>
      </c>
      <c r="B24" s="137">
        <v>1107000</v>
      </c>
    </row>
    <row r="26" ht="12.75">
      <c r="B26" s="8">
        <f>B13+B20</f>
        <v>1863458388</v>
      </c>
    </row>
    <row r="27" ht="18">
      <c r="A27" s="1" t="s">
        <v>0</v>
      </c>
    </row>
    <row r="28" ht="12.75"/>
    <row r="29" spans="1:2" ht="12.75">
      <c r="A29" t="s">
        <v>2</v>
      </c>
      <c r="B29" s="2">
        <v>40941.43581018518</v>
      </c>
    </row>
    <row r="31" spans="1:2" ht="12.75">
      <c r="A31" t="s">
        <v>3</v>
      </c>
      <c r="B31" t="s">
        <v>23</v>
      </c>
    </row>
    <row r="32" spans="1:2" ht="12.75">
      <c r="A32" t="s">
        <v>5</v>
      </c>
      <c r="B32" t="s">
        <v>6</v>
      </c>
    </row>
    <row r="33" spans="1:2" ht="12.75">
      <c r="A33" t="s">
        <v>7</v>
      </c>
      <c r="B33" t="s">
        <v>8</v>
      </c>
    </row>
    <row r="34" spans="1:2" ht="12.75">
      <c r="A34" t="s">
        <v>9</v>
      </c>
      <c r="B34" t="s">
        <v>10</v>
      </c>
    </row>
    <row r="37" spans="1:2" ht="13.5">
      <c r="A37" s="131" t="s">
        <v>11</v>
      </c>
      <c r="B37" s="3" t="s">
        <v>293</v>
      </c>
    </row>
    <row r="38" spans="1:2" ht="13.5">
      <c r="A38" s="132" t="s">
        <v>19</v>
      </c>
      <c r="B38" s="133">
        <v>9917512025</v>
      </c>
    </row>
    <row r="39" spans="1:4" ht="13.5">
      <c r="A39" s="134" t="s">
        <v>101</v>
      </c>
      <c r="B39" s="135">
        <v>2846681628</v>
      </c>
      <c r="C39">
        <f>B39/B38*100</f>
        <v>28.703586351335936</v>
      </c>
      <c r="D39" s="138" t="s">
        <v>319</v>
      </c>
    </row>
    <row r="40" spans="1:3" ht="13.5">
      <c r="A40" s="136" t="s">
        <v>294</v>
      </c>
      <c r="B40" s="137">
        <v>2440026555</v>
      </c>
      <c r="C40">
        <f>B40/B39*100</f>
        <v>85.71476806538058</v>
      </c>
    </row>
    <row r="41" spans="1:2" ht="13.5">
      <c r="A41" s="136" t="s">
        <v>295</v>
      </c>
      <c r="B41" s="137">
        <v>108358919</v>
      </c>
    </row>
    <row r="42" spans="1:2" ht="13.5">
      <c r="A42" s="136" t="s">
        <v>296</v>
      </c>
      <c r="B42" s="137">
        <v>4779199</v>
      </c>
    </row>
    <row r="43" spans="1:2" ht="13.5">
      <c r="A43" s="136" t="s">
        <v>297</v>
      </c>
      <c r="B43" s="137">
        <v>212181973</v>
      </c>
    </row>
    <row r="44" spans="1:2" ht="13.5">
      <c r="A44" s="136" t="s">
        <v>298</v>
      </c>
      <c r="B44" s="137">
        <v>63810462</v>
      </c>
    </row>
    <row r="45" spans="1:2" ht="13.5">
      <c r="A45" s="136" t="s">
        <v>299</v>
      </c>
      <c r="B45" s="137">
        <v>17524520</v>
      </c>
    </row>
    <row r="46" spans="1:2" ht="13.5">
      <c r="A46" s="134" t="s">
        <v>102</v>
      </c>
      <c r="B46" s="135">
        <v>631303338</v>
      </c>
    </row>
    <row r="47" spans="1:2" ht="13.5">
      <c r="A47" s="136" t="s">
        <v>300</v>
      </c>
      <c r="B47" s="137">
        <v>20922168</v>
      </c>
    </row>
    <row r="48" spans="1:2" ht="13.5">
      <c r="A48" s="136" t="s">
        <v>301</v>
      </c>
      <c r="B48" s="137">
        <v>382218159</v>
      </c>
    </row>
    <row r="49" spans="1:2" ht="13.5">
      <c r="A49" s="136" t="s">
        <v>302</v>
      </c>
      <c r="B49" s="137">
        <v>227896011</v>
      </c>
    </row>
    <row r="50" spans="1:2" ht="13.5">
      <c r="A50" s="136" t="s">
        <v>56</v>
      </c>
      <c r="B50" s="137">
        <v>267000</v>
      </c>
    </row>
    <row r="55" ht="18">
      <c r="A55" s="1" t="s">
        <v>0</v>
      </c>
    </row>
    <row r="56" ht="12.75"/>
    <row r="57" spans="1:2" ht="12.75">
      <c r="A57" t="s">
        <v>2</v>
      </c>
      <c r="B57" s="2">
        <v>40941.47070601852</v>
      </c>
    </row>
    <row r="59" spans="1:2" ht="12.75">
      <c r="A59" t="s">
        <v>3</v>
      </c>
      <c r="B59" t="s">
        <v>304</v>
      </c>
    </row>
    <row r="60" spans="1:2" ht="12.75">
      <c r="A60" t="s">
        <v>5</v>
      </c>
      <c r="B60" t="s">
        <v>305</v>
      </c>
    </row>
    <row r="61" spans="1:2" ht="12.75">
      <c r="A61" t="s">
        <v>7</v>
      </c>
      <c r="B61" t="s">
        <v>306</v>
      </c>
    </row>
    <row r="62" spans="1:2" ht="12.75">
      <c r="A62" t="s">
        <v>9</v>
      </c>
      <c r="B62" t="s">
        <v>307</v>
      </c>
    </row>
    <row r="65" spans="1:12" ht="13.5">
      <c r="A65" s="139" t="s">
        <v>11</v>
      </c>
      <c r="B65" s="139" t="s">
        <v>308</v>
      </c>
      <c r="C65" s="139" t="s">
        <v>309</v>
      </c>
      <c r="D65" s="139" t="s">
        <v>310</v>
      </c>
      <c r="E65" s="139" t="s">
        <v>311</v>
      </c>
      <c r="F65" s="139" t="s">
        <v>312</v>
      </c>
      <c r="G65" s="139" t="s">
        <v>313</v>
      </c>
      <c r="H65" s="139" t="s">
        <v>314</v>
      </c>
      <c r="I65" s="139" t="s">
        <v>315</v>
      </c>
      <c r="J65" s="139" t="s">
        <v>316</v>
      </c>
      <c r="K65" s="139" t="s">
        <v>317</v>
      </c>
      <c r="L65" s="139" t="s">
        <v>293</v>
      </c>
    </row>
    <row r="66" spans="1:12" ht="13.5">
      <c r="A66" s="131" t="s">
        <v>17</v>
      </c>
      <c r="B66" s="140">
        <v>2669351888</v>
      </c>
      <c r="C66" s="140">
        <v>3449413433</v>
      </c>
      <c r="D66" s="140">
        <v>3536682332</v>
      </c>
      <c r="E66" s="140">
        <v>3872236484</v>
      </c>
      <c r="F66" s="140">
        <v>3914505505</v>
      </c>
      <c r="G66" s="140">
        <v>4307487658</v>
      </c>
      <c r="H66" s="140">
        <v>4968289463</v>
      </c>
      <c r="I66" s="140">
        <v>5187714894</v>
      </c>
      <c r="J66" s="140">
        <v>4915130138</v>
      </c>
      <c r="K66" s="140">
        <v>4879759048</v>
      </c>
      <c r="L66" s="140">
        <v>5364052337</v>
      </c>
    </row>
    <row r="67" spans="1:12" ht="13.5">
      <c r="A67" s="131" t="s">
        <v>74</v>
      </c>
      <c r="B67" s="140">
        <v>587931164</v>
      </c>
      <c r="C67" s="140">
        <v>752408376</v>
      </c>
      <c r="D67" s="140">
        <v>562261194</v>
      </c>
      <c r="E67" s="140">
        <v>638622864</v>
      </c>
      <c r="F67" s="140">
        <v>626312118</v>
      </c>
      <c r="G67" s="140">
        <v>620301765</v>
      </c>
      <c r="H67" s="140">
        <v>638614969</v>
      </c>
      <c r="I67" s="140">
        <v>670610690</v>
      </c>
      <c r="J67" s="140">
        <v>543838883</v>
      </c>
      <c r="K67" s="140">
        <v>495766437</v>
      </c>
      <c r="L67" s="140">
        <v>543313135</v>
      </c>
    </row>
    <row r="68" spans="1:12" ht="13.5">
      <c r="A68" s="131" t="s">
        <v>75</v>
      </c>
      <c r="B68" s="140">
        <v>114334096</v>
      </c>
      <c r="C68" s="140">
        <v>83302937</v>
      </c>
      <c r="D68" s="140">
        <v>67842678</v>
      </c>
      <c r="E68" s="140">
        <v>64263506</v>
      </c>
      <c r="F68" s="140">
        <v>64056350</v>
      </c>
      <c r="G68" s="140">
        <v>98592422</v>
      </c>
      <c r="H68" s="140">
        <v>104263863</v>
      </c>
      <c r="I68" s="140">
        <v>142555224</v>
      </c>
      <c r="J68" s="140">
        <v>131964545</v>
      </c>
      <c r="K68" s="140">
        <v>74302053</v>
      </c>
      <c r="L68" s="140">
        <v>98692208</v>
      </c>
    </row>
    <row r="69" spans="1:12" ht="13.5">
      <c r="A69" s="131" t="s">
        <v>76</v>
      </c>
      <c r="B69" s="140">
        <v>121919735</v>
      </c>
      <c r="C69" s="140">
        <v>113965832</v>
      </c>
      <c r="D69" s="140">
        <v>118113859</v>
      </c>
      <c r="E69" s="140">
        <v>112196072</v>
      </c>
      <c r="F69" s="140">
        <v>91622446</v>
      </c>
      <c r="G69" s="140">
        <v>82130710</v>
      </c>
      <c r="H69" s="140">
        <v>82654643</v>
      </c>
      <c r="I69" s="140">
        <v>74132380</v>
      </c>
      <c r="J69" s="140">
        <v>64780079</v>
      </c>
      <c r="K69" s="140">
        <v>51037133</v>
      </c>
      <c r="L69" s="140">
        <v>70622219</v>
      </c>
    </row>
    <row r="70" spans="1:12" ht="13.5">
      <c r="A70" s="131" t="s">
        <v>77</v>
      </c>
      <c r="B70" s="140">
        <v>1125432312</v>
      </c>
      <c r="C70" s="140">
        <v>1770494403</v>
      </c>
      <c r="D70" s="140">
        <v>1981813160</v>
      </c>
      <c r="E70" s="140">
        <v>2241930674</v>
      </c>
      <c r="F70" s="140">
        <v>2285758636</v>
      </c>
      <c r="G70" s="140">
        <v>2658614709</v>
      </c>
      <c r="H70" s="140">
        <v>3264601812</v>
      </c>
      <c r="I70" s="140">
        <v>3440428752</v>
      </c>
      <c r="J70" s="140">
        <v>3307223534</v>
      </c>
      <c r="K70" s="140">
        <v>3506109796</v>
      </c>
      <c r="L70" s="140">
        <v>3774683196</v>
      </c>
    </row>
    <row r="71" spans="1:12" ht="13.5">
      <c r="A71" s="131" t="s">
        <v>78</v>
      </c>
      <c r="B71" s="140">
        <v>201717939</v>
      </c>
      <c r="C71" s="140">
        <v>229224658</v>
      </c>
      <c r="D71" s="140">
        <v>239222051</v>
      </c>
      <c r="E71" s="140">
        <v>239491588</v>
      </c>
      <c r="F71" s="140">
        <v>244562135</v>
      </c>
      <c r="G71" s="140">
        <v>253579319</v>
      </c>
      <c r="H71" s="140">
        <v>271050207</v>
      </c>
      <c r="I71" s="140">
        <v>265397220</v>
      </c>
      <c r="J71" s="140">
        <v>284955189</v>
      </c>
      <c r="K71" s="140">
        <v>270946969</v>
      </c>
      <c r="L71" s="140">
        <v>299370524</v>
      </c>
    </row>
    <row r="72" spans="1:12" ht="13.5">
      <c r="A72" s="131" t="s">
        <v>79</v>
      </c>
      <c r="B72" s="140">
        <v>27168725</v>
      </c>
      <c r="C72" s="140">
        <v>25267172</v>
      </c>
      <c r="D72" s="140">
        <v>21460241</v>
      </c>
      <c r="E72" s="140">
        <v>36867905</v>
      </c>
      <c r="F72" s="140">
        <v>55166035</v>
      </c>
      <c r="G72" s="140">
        <v>50510616</v>
      </c>
      <c r="H72" s="140">
        <v>41844179</v>
      </c>
      <c r="I72" s="140">
        <v>48690328</v>
      </c>
      <c r="J72" s="140">
        <v>42284878</v>
      </c>
      <c r="K72" s="140">
        <v>27066197</v>
      </c>
      <c r="L72" s="140">
        <v>33120613</v>
      </c>
    </row>
    <row r="73" spans="1:12" ht="13.5">
      <c r="A73" s="131" t="s">
        <v>80</v>
      </c>
      <c r="B73" s="140">
        <v>124661883</v>
      </c>
      <c r="C73" s="140">
        <v>119822670</v>
      </c>
      <c r="D73" s="140">
        <v>149398711</v>
      </c>
      <c r="E73" s="140">
        <v>133818437</v>
      </c>
      <c r="F73" s="140">
        <v>130934853</v>
      </c>
      <c r="G73" s="140">
        <v>150917883</v>
      </c>
      <c r="H73" s="140">
        <v>167321642</v>
      </c>
      <c r="I73" s="140">
        <v>151376080</v>
      </c>
      <c r="J73" s="140">
        <v>125654516</v>
      </c>
      <c r="K73" s="140">
        <v>103386968</v>
      </c>
      <c r="L73" s="140">
        <v>133731874</v>
      </c>
    </row>
    <row r="74" spans="1:12" ht="13.5">
      <c r="A74" s="131" t="s">
        <v>82</v>
      </c>
      <c r="B74" s="140">
        <v>263123671</v>
      </c>
      <c r="C74" s="140">
        <v>250537678</v>
      </c>
      <c r="D74" s="140">
        <v>269199580</v>
      </c>
      <c r="E74" s="140">
        <v>281386189</v>
      </c>
      <c r="F74" s="140">
        <v>296594762</v>
      </c>
      <c r="G74" s="140">
        <v>273357991</v>
      </c>
      <c r="H74" s="140">
        <v>270108020</v>
      </c>
      <c r="I74" s="140">
        <v>267304002</v>
      </c>
      <c r="J74" s="140">
        <v>289480941</v>
      </c>
      <c r="K74" s="140">
        <v>253927742</v>
      </c>
      <c r="L74" s="140">
        <v>298847778</v>
      </c>
    </row>
    <row r="76" spans="1:12" ht="13.5">
      <c r="A76" s="141" t="s">
        <v>318</v>
      </c>
      <c r="B76" s="142">
        <f>B70/B66*100</f>
        <v>42.16125708488831</v>
      </c>
      <c r="C76" s="142">
        <f aca="true" t="shared" si="0" ref="C76:L76">C70/C66*100</f>
        <v>51.327405003469764</v>
      </c>
      <c r="D76" s="142">
        <f t="shared" si="0"/>
        <v>56.03593916446778</v>
      </c>
      <c r="E76" s="142">
        <f t="shared" si="0"/>
        <v>57.89756600000053</v>
      </c>
      <c r="F76" s="142">
        <f t="shared" si="0"/>
        <v>58.39201485552643</v>
      </c>
      <c r="G76" s="142">
        <f t="shared" si="0"/>
        <v>61.720773687240595</v>
      </c>
      <c r="H76" s="142">
        <f t="shared" si="0"/>
        <v>65.70876830571657</v>
      </c>
      <c r="I76" s="142">
        <f t="shared" si="0"/>
        <v>66.31877083259002</v>
      </c>
      <c r="J76" s="142">
        <f t="shared" si="0"/>
        <v>67.28659142575077</v>
      </c>
      <c r="K76" s="142">
        <f t="shared" si="0"/>
        <v>71.85005983926607</v>
      </c>
      <c r="L76" s="142">
        <f t="shared" si="0"/>
        <v>70.36999191754903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0"/>
  <sheetViews>
    <sheetView zoomScalePageLayoutView="0" workbookViewId="0" topLeftCell="A76">
      <selection activeCell="I105" sqref="I105"/>
    </sheetView>
  </sheetViews>
  <sheetFormatPr defaultColWidth="14.00390625" defaultRowHeight="12.75"/>
  <cols>
    <col min="1" max="16384" width="14.00390625" style="148" customWidth="1"/>
  </cols>
  <sheetData>
    <row r="1" ht="11.25">
      <c r="A1" s="10" t="s">
        <v>204</v>
      </c>
    </row>
    <row r="3" spans="1:2" ht="11.25">
      <c r="A3" s="10" t="s">
        <v>205</v>
      </c>
      <c r="B3" s="149">
        <v>40928.47777777778</v>
      </c>
    </row>
    <row r="4" spans="1:2" ht="11.25">
      <c r="A4" s="10" t="s">
        <v>2</v>
      </c>
      <c r="B4" s="149">
        <v>40942.46800015046</v>
      </c>
    </row>
    <row r="5" spans="1:2" ht="11.25">
      <c r="A5" s="10" t="s">
        <v>206</v>
      </c>
      <c r="B5" s="10" t="s">
        <v>207</v>
      </c>
    </row>
    <row r="7" spans="1:2" ht="11.25">
      <c r="A7" s="10" t="s">
        <v>208</v>
      </c>
      <c r="B7" s="10" t="s">
        <v>209</v>
      </c>
    </row>
    <row r="8" spans="1:2" ht="11.25">
      <c r="A8" s="10" t="s">
        <v>210</v>
      </c>
      <c r="B8" s="10" t="s">
        <v>162</v>
      </c>
    </row>
    <row r="9" spans="1:2" ht="11.25">
      <c r="A9" s="10" t="s">
        <v>321</v>
      </c>
      <c r="B9" s="10" t="s">
        <v>216</v>
      </c>
    </row>
    <row r="10" spans="1:2" ht="11.25">
      <c r="A10" s="10" t="s">
        <v>211</v>
      </c>
      <c r="B10" s="10" t="s">
        <v>151</v>
      </c>
    </row>
    <row r="12" spans="1:3" ht="11.25">
      <c r="A12" s="150" t="s">
        <v>322</v>
      </c>
      <c r="B12" s="150" t="s">
        <v>323</v>
      </c>
      <c r="C12" s="150" t="s">
        <v>160</v>
      </c>
    </row>
    <row r="13" spans="1:5" ht="11.25">
      <c r="A13" s="150" t="s">
        <v>213</v>
      </c>
      <c r="B13" s="151">
        <v>366665.608</v>
      </c>
      <c r="C13" s="151">
        <v>8255.559</v>
      </c>
      <c r="E13" s="148">
        <f>C13/B13*100</f>
        <v>2.2515225916688646</v>
      </c>
    </row>
    <row r="14" spans="1:5" ht="11.25">
      <c r="A14" s="150" t="s">
        <v>214</v>
      </c>
      <c r="B14" s="151">
        <v>321391.931</v>
      </c>
      <c r="C14" s="151">
        <v>6948.714</v>
      </c>
      <c r="E14" s="148">
        <f>C14/B14*100</f>
        <v>2.162068592817285</v>
      </c>
    </row>
    <row r="15" spans="1:3" ht="11.25">
      <c r="A15" s="150" t="s">
        <v>215</v>
      </c>
      <c r="B15" s="151">
        <v>45273.678</v>
      </c>
      <c r="C15" s="151">
        <v>1306.845</v>
      </c>
    </row>
    <row r="17" ht="11.25">
      <c r="A17" s="10" t="s">
        <v>236</v>
      </c>
    </row>
    <row r="18" spans="1:2" ht="11.25">
      <c r="A18" s="10" t="s">
        <v>237</v>
      </c>
      <c r="B18" s="10" t="s">
        <v>238</v>
      </c>
    </row>
    <row r="19" spans="1:2" ht="11.25">
      <c r="A19" s="10" t="s">
        <v>239</v>
      </c>
      <c r="B19" s="10" t="s">
        <v>240</v>
      </c>
    </row>
    <row r="20" spans="1:2" ht="11.25">
      <c r="A20" s="10" t="s">
        <v>241</v>
      </c>
      <c r="B20" s="10" t="s">
        <v>242</v>
      </c>
    </row>
    <row r="22" spans="1:2" ht="11.25">
      <c r="A22" s="10" t="s">
        <v>208</v>
      </c>
      <c r="B22" s="10" t="s">
        <v>209</v>
      </c>
    </row>
    <row r="23" spans="1:2" ht="11.25">
      <c r="A23" s="10" t="s">
        <v>210</v>
      </c>
      <c r="B23" s="10" t="s">
        <v>162</v>
      </c>
    </row>
    <row r="24" spans="1:2" ht="11.25">
      <c r="A24" s="10" t="s">
        <v>321</v>
      </c>
      <c r="B24" s="10" t="s">
        <v>216</v>
      </c>
    </row>
    <row r="25" spans="1:2" ht="11.25">
      <c r="A25" s="10" t="s">
        <v>211</v>
      </c>
      <c r="B25" s="10" t="s">
        <v>152</v>
      </c>
    </row>
    <row r="27" spans="1:3" ht="11.25">
      <c r="A27" s="150" t="s">
        <v>322</v>
      </c>
      <c r="B27" s="150" t="s">
        <v>323</v>
      </c>
      <c r="C27" s="150" t="s">
        <v>160</v>
      </c>
    </row>
    <row r="28" spans="1:3" ht="11.25">
      <c r="A28" s="150" t="s">
        <v>213</v>
      </c>
      <c r="B28" s="151">
        <v>405199.937</v>
      </c>
      <c r="C28" s="151">
        <v>9089.993</v>
      </c>
    </row>
    <row r="29" spans="1:3" ht="11.25">
      <c r="A29" s="150" t="s">
        <v>214</v>
      </c>
      <c r="B29" s="151">
        <v>351937.56</v>
      </c>
      <c r="C29" s="151">
        <v>7509.52</v>
      </c>
    </row>
    <row r="30" spans="1:3" ht="11.25">
      <c r="A30" s="150" t="s">
        <v>215</v>
      </c>
      <c r="B30" s="151">
        <v>53262.376</v>
      </c>
      <c r="C30" s="151">
        <v>1580.473</v>
      </c>
    </row>
    <row r="32" ht="11.25">
      <c r="A32" s="10" t="s">
        <v>236</v>
      </c>
    </row>
    <row r="33" spans="1:2" ht="11.25">
      <c r="A33" s="10" t="s">
        <v>237</v>
      </c>
      <c r="B33" s="10" t="s">
        <v>238</v>
      </c>
    </row>
    <row r="34" spans="1:2" ht="11.25">
      <c r="A34" s="10" t="s">
        <v>239</v>
      </c>
      <c r="B34" s="10" t="s">
        <v>240</v>
      </c>
    </row>
    <row r="35" spans="1:2" ht="11.25">
      <c r="A35" s="10" t="s">
        <v>241</v>
      </c>
      <c r="B35" s="10" t="s">
        <v>242</v>
      </c>
    </row>
    <row r="37" spans="1:2" ht="11.25">
      <c r="A37" s="10" t="s">
        <v>208</v>
      </c>
      <c r="B37" s="10" t="s">
        <v>209</v>
      </c>
    </row>
    <row r="38" spans="1:2" ht="11.25">
      <c r="A38" s="10" t="s">
        <v>210</v>
      </c>
      <c r="B38" s="10" t="s">
        <v>162</v>
      </c>
    </row>
    <row r="39" spans="1:2" ht="11.25">
      <c r="A39" s="10" t="s">
        <v>321</v>
      </c>
      <c r="B39" s="10" t="s">
        <v>216</v>
      </c>
    </row>
    <row r="40" spans="1:2" ht="11.25">
      <c r="A40" s="10" t="s">
        <v>211</v>
      </c>
      <c r="B40" s="10" t="s">
        <v>153</v>
      </c>
    </row>
    <row r="42" spans="1:3" ht="11.25">
      <c r="A42" s="150" t="s">
        <v>322</v>
      </c>
      <c r="B42" s="150" t="s">
        <v>323</v>
      </c>
      <c r="C42" s="150" t="s">
        <v>160</v>
      </c>
    </row>
    <row r="43" spans="1:3" ht="11.25">
      <c r="A43" s="150" t="s">
        <v>213</v>
      </c>
      <c r="B43" s="151">
        <v>452391.116</v>
      </c>
      <c r="C43" s="151">
        <v>10593.422</v>
      </c>
    </row>
    <row r="44" spans="1:3" ht="11.25">
      <c r="A44" s="150" t="s">
        <v>214</v>
      </c>
      <c r="B44" s="151">
        <v>381394.798</v>
      </c>
      <c r="C44" s="151">
        <v>8534.667</v>
      </c>
    </row>
    <row r="45" spans="1:3" ht="11.25">
      <c r="A45" s="150" t="s">
        <v>215</v>
      </c>
      <c r="B45" s="151">
        <v>70996.318</v>
      </c>
      <c r="C45" s="151">
        <v>2058.755</v>
      </c>
    </row>
    <row r="47" ht="11.25">
      <c r="A47" s="10" t="s">
        <v>236</v>
      </c>
    </row>
    <row r="48" spans="1:2" ht="11.25">
      <c r="A48" s="10" t="s">
        <v>237</v>
      </c>
      <c r="B48" s="10" t="s">
        <v>238</v>
      </c>
    </row>
    <row r="49" spans="1:2" ht="11.25">
      <c r="A49" s="10" t="s">
        <v>239</v>
      </c>
      <c r="B49" s="10" t="s">
        <v>240</v>
      </c>
    </row>
    <row r="50" spans="1:2" ht="11.25">
      <c r="A50" s="10" t="s">
        <v>241</v>
      </c>
      <c r="B50" s="10" t="s">
        <v>242</v>
      </c>
    </row>
    <row r="52" spans="1:2" ht="11.25">
      <c r="A52" s="10" t="s">
        <v>208</v>
      </c>
      <c r="B52" s="10" t="s">
        <v>209</v>
      </c>
    </row>
    <row r="53" spans="1:2" ht="11.25">
      <c r="A53" s="10" t="s">
        <v>210</v>
      </c>
      <c r="B53" s="10" t="s">
        <v>162</v>
      </c>
    </row>
    <row r="54" spans="1:2" ht="11.25">
      <c r="A54" s="10" t="s">
        <v>321</v>
      </c>
      <c r="B54" s="10" t="s">
        <v>216</v>
      </c>
    </row>
    <row r="55" spans="1:2" ht="11.25">
      <c r="A55" s="10" t="s">
        <v>211</v>
      </c>
      <c r="B55" s="10" t="s">
        <v>154</v>
      </c>
    </row>
    <row r="57" spans="1:3" ht="11.25">
      <c r="A57" s="150" t="s">
        <v>322</v>
      </c>
      <c r="B57" s="150" t="s">
        <v>323</v>
      </c>
      <c r="C57" s="150" t="s">
        <v>160</v>
      </c>
    </row>
    <row r="58" spans="1:3" ht="11.25">
      <c r="A58" s="150" t="s">
        <v>213</v>
      </c>
      <c r="B58" s="151">
        <v>506135.786</v>
      </c>
      <c r="C58" s="151">
        <v>12065.7</v>
      </c>
    </row>
    <row r="59" spans="1:3" ht="11.25">
      <c r="A59" s="150" t="s">
        <v>214</v>
      </c>
      <c r="B59" s="151">
        <v>419111.336</v>
      </c>
      <c r="C59" s="151">
        <v>9821.196</v>
      </c>
    </row>
    <row r="60" spans="1:3" ht="11.25">
      <c r="A60" s="150" t="s">
        <v>215</v>
      </c>
      <c r="B60" s="151">
        <v>87024.45</v>
      </c>
      <c r="C60" s="151">
        <v>2244.505</v>
      </c>
    </row>
    <row r="62" ht="11.25">
      <c r="A62" s="10" t="s">
        <v>236</v>
      </c>
    </row>
    <row r="63" spans="1:2" ht="11.25">
      <c r="A63" s="10" t="s">
        <v>237</v>
      </c>
      <c r="B63" s="10" t="s">
        <v>238</v>
      </c>
    </row>
    <row r="64" spans="1:2" ht="11.25">
      <c r="A64" s="10" t="s">
        <v>239</v>
      </c>
      <c r="B64" s="10" t="s">
        <v>240</v>
      </c>
    </row>
    <row r="65" spans="1:2" ht="11.25">
      <c r="A65" s="10" t="s">
        <v>241</v>
      </c>
      <c r="B65" s="10" t="s">
        <v>242</v>
      </c>
    </row>
    <row r="67" spans="1:2" ht="11.25">
      <c r="A67" s="10" t="s">
        <v>208</v>
      </c>
      <c r="B67" s="10" t="s">
        <v>209</v>
      </c>
    </row>
    <row r="68" spans="1:2" ht="11.25">
      <c r="A68" s="10" t="s">
        <v>210</v>
      </c>
      <c r="B68" s="10" t="s">
        <v>162</v>
      </c>
    </row>
    <row r="69" spans="1:2" ht="11.25">
      <c r="A69" s="10" t="s">
        <v>321</v>
      </c>
      <c r="B69" s="10" t="s">
        <v>216</v>
      </c>
    </row>
    <row r="70" spans="1:2" ht="11.25">
      <c r="A70" s="10" t="s">
        <v>211</v>
      </c>
      <c r="B70" s="10" t="s">
        <v>155</v>
      </c>
    </row>
    <row r="72" spans="1:3" ht="11.25">
      <c r="A72" s="150" t="s">
        <v>322</v>
      </c>
      <c r="B72" s="150" t="s">
        <v>323</v>
      </c>
      <c r="C72" s="150" t="s">
        <v>160</v>
      </c>
    </row>
    <row r="73" spans="1:3" ht="11.25">
      <c r="A73" s="150" t="s">
        <v>213</v>
      </c>
      <c r="B73" s="151">
        <v>525304.367</v>
      </c>
      <c r="C73" s="151">
        <v>11889.421</v>
      </c>
    </row>
    <row r="74" spans="1:3" ht="11.25">
      <c r="A74" s="150" t="s">
        <v>214</v>
      </c>
      <c r="B74" s="151">
        <v>454045.292</v>
      </c>
      <c r="C74" s="151">
        <v>9424.892</v>
      </c>
    </row>
    <row r="75" spans="1:3" ht="11.25">
      <c r="A75" s="150" t="s">
        <v>215</v>
      </c>
      <c r="B75" s="151">
        <v>71259.075</v>
      </c>
      <c r="C75" s="151">
        <v>2464.53</v>
      </c>
    </row>
    <row r="77" ht="11.25">
      <c r="A77" s="10" t="s">
        <v>236</v>
      </c>
    </row>
    <row r="78" spans="1:2" ht="11.25">
      <c r="A78" s="10" t="s">
        <v>237</v>
      </c>
      <c r="B78" s="10" t="s">
        <v>238</v>
      </c>
    </row>
    <row r="79" spans="1:2" ht="11.25">
      <c r="A79" s="10" t="s">
        <v>239</v>
      </c>
      <c r="B79" s="10" t="s">
        <v>240</v>
      </c>
    </row>
    <row r="80" spans="1:2" ht="11.25">
      <c r="A80" s="10" t="s">
        <v>241</v>
      </c>
      <c r="B80" s="10" t="s">
        <v>242</v>
      </c>
    </row>
    <row r="82" spans="1:2" ht="11.25">
      <c r="A82" s="10" t="s">
        <v>208</v>
      </c>
      <c r="B82" s="10" t="s">
        <v>209</v>
      </c>
    </row>
    <row r="83" spans="1:2" ht="11.25">
      <c r="A83" s="10" t="s">
        <v>210</v>
      </c>
      <c r="B83" s="10" t="s">
        <v>162</v>
      </c>
    </row>
    <row r="84" spans="1:2" ht="11.25">
      <c r="A84" s="10" t="s">
        <v>321</v>
      </c>
      <c r="B84" s="10" t="s">
        <v>216</v>
      </c>
    </row>
    <row r="85" spans="1:2" ht="11.25">
      <c r="A85" s="10" t="s">
        <v>211</v>
      </c>
      <c r="B85" s="10" t="s">
        <v>156</v>
      </c>
    </row>
    <row r="87" spans="1:3" ht="11.25">
      <c r="A87" s="150" t="s">
        <v>322</v>
      </c>
      <c r="B87" s="150" t="s">
        <v>323</v>
      </c>
      <c r="C87" s="150" t="s">
        <v>160</v>
      </c>
    </row>
    <row r="88" spans="1:3" ht="11.25">
      <c r="A88" s="150" t="s">
        <v>213</v>
      </c>
      <c r="B88" s="151">
        <v>483493.164</v>
      </c>
      <c r="C88" s="151">
        <v>11109.258</v>
      </c>
    </row>
    <row r="89" spans="1:3" ht="11.25">
      <c r="A89" s="150" t="s">
        <v>214</v>
      </c>
      <c r="B89" s="151">
        <v>416271.425</v>
      </c>
      <c r="C89" s="151">
        <v>8195.885</v>
      </c>
    </row>
    <row r="90" spans="1:3" ht="11.25">
      <c r="A90" s="150" t="s">
        <v>215</v>
      </c>
      <c r="B90" s="151">
        <v>67221.739</v>
      </c>
      <c r="C90" s="151">
        <v>2913.372</v>
      </c>
    </row>
    <row r="92" ht="11.25">
      <c r="A92" s="10" t="s">
        <v>236</v>
      </c>
    </row>
    <row r="93" spans="1:2" ht="11.25">
      <c r="A93" s="10" t="s">
        <v>237</v>
      </c>
      <c r="B93" s="10" t="s">
        <v>238</v>
      </c>
    </row>
    <row r="94" spans="1:2" ht="11.25">
      <c r="A94" s="10" t="s">
        <v>239</v>
      </c>
      <c r="B94" s="10" t="s">
        <v>240</v>
      </c>
    </row>
    <row r="95" spans="1:2" ht="11.25">
      <c r="A95" s="10" t="s">
        <v>241</v>
      </c>
      <c r="B95" s="10" t="s">
        <v>242</v>
      </c>
    </row>
    <row r="97" spans="1:2" ht="11.25">
      <c r="A97" s="10" t="s">
        <v>208</v>
      </c>
      <c r="B97" s="10" t="s">
        <v>209</v>
      </c>
    </row>
    <row r="98" spans="1:2" ht="11.25">
      <c r="A98" s="10" t="s">
        <v>210</v>
      </c>
      <c r="B98" s="10" t="s">
        <v>162</v>
      </c>
    </row>
    <row r="99" spans="1:2" ht="11.25">
      <c r="A99" s="10" t="s">
        <v>321</v>
      </c>
      <c r="B99" s="10" t="s">
        <v>216</v>
      </c>
    </row>
    <row r="100" spans="1:2" ht="11.25">
      <c r="A100" s="10" t="s">
        <v>211</v>
      </c>
      <c r="B100" s="10" t="s">
        <v>157</v>
      </c>
    </row>
    <row r="102" spans="1:3" ht="11.25">
      <c r="A102" s="150" t="s">
        <v>322</v>
      </c>
      <c r="B102" s="150" t="s">
        <v>323</v>
      </c>
      <c r="C102" s="150" t="s">
        <v>160</v>
      </c>
    </row>
    <row r="103" spans="1:5" ht="11.25">
      <c r="A103" s="150" t="s">
        <v>213</v>
      </c>
      <c r="B103" s="151">
        <v>539028.036</v>
      </c>
      <c r="C103" s="151">
        <v>13227.83</v>
      </c>
      <c r="E103" s="148">
        <f>C103/B103*100</f>
        <v>2.4540152119286054</v>
      </c>
    </row>
    <row r="104" spans="1:5" ht="11.25">
      <c r="A104" s="150" t="s">
        <v>214</v>
      </c>
      <c r="B104" s="151">
        <v>453603.707</v>
      </c>
      <c r="C104" s="151">
        <v>9356.741</v>
      </c>
      <c r="E104" s="148">
        <f>C104/B104*100</f>
        <v>2.0627567313950546</v>
      </c>
    </row>
    <row r="105" spans="1:3" ht="11.25">
      <c r="A105" s="150" t="s">
        <v>215</v>
      </c>
      <c r="B105" s="151">
        <v>85424.329</v>
      </c>
      <c r="C105" s="151">
        <v>3871.089</v>
      </c>
    </row>
    <row r="107" ht="11.25">
      <c r="A107" s="10" t="s">
        <v>236</v>
      </c>
    </row>
    <row r="108" spans="1:2" ht="11.25">
      <c r="A108" s="10" t="s">
        <v>237</v>
      </c>
      <c r="B108" s="10" t="s">
        <v>238</v>
      </c>
    </row>
    <row r="109" spans="1:2" ht="11.25">
      <c r="A109" s="10" t="s">
        <v>239</v>
      </c>
      <c r="B109" s="10" t="s">
        <v>240</v>
      </c>
    </row>
    <row r="110" spans="1:2" ht="11.25">
      <c r="A110" s="10" t="s">
        <v>241</v>
      </c>
      <c r="B110" s="10" t="s">
        <v>242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L22" sqref="L22"/>
    </sheetView>
  </sheetViews>
  <sheetFormatPr defaultColWidth="9.140625" defaultRowHeight="12.75"/>
  <cols>
    <col min="1" max="1" width="20.140625" style="0" customWidth="1"/>
    <col min="2" max="12" width="11.7109375" style="0" bestFit="1" customWidth="1"/>
  </cols>
  <sheetData>
    <row r="1" ht="18">
      <c r="A1" s="1" t="s">
        <v>0</v>
      </c>
    </row>
    <row r="2" ht="12.75"/>
    <row r="3" spans="1:2" ht="12.75">
      <c r="A3" t="s">
        <v>2</v>
      </c>
      <c r="B3" s="2">
        <v>40927.75802083333</v>
      </c>
    </row>
    <row r="5" spans="1:2" ht="12.75">
      <c r="A5" t="s">
        <v>3</v>
      </c>
      <c r="B5" s="5" t="s">
        <v>23</v>
      </c>
    </row>
    <row r="6" spans="1:2" ht="12.75">
      <c r="A6" t="s">
        <v>5</v>
      </c>
      <c r="B6" t="s">
        <v>6</v>
      </c>
    </row>
    <row r="7" spans="1:2" ht="12.75">
      <c r="A7" t="s">
        <v>7</v>
      </c>
      <c r="B7" t="s">
        <v>8</v>
      </c>
    </row>
    <row r="8" spans="1:2" ht="12.75">
      <c r="A8" t="s">
        <v>9</v>
      </c>
      <c r="B8" t="s">
        <v>10</v>
      </c>
    </row>
    <row r="11" spans="1:12" ht="12.75">
      <c r="A11" s="3" t="s">
        <v>11</v>
      </c>
      <c r="B11" s="3">
        <v>2000</v>
      </c>
      <c r="C11" s="3">
        <v>2001</v>
      </c>
      <c r="D11" s="3">
        <v>2002</v>
      </c>
      <c r="E11" s="3">
        <v>2003</v>
      </c>
      <c r="F11" s="3">
        <v>2004</v>
      </c>
      <c r="G11" s="3">
        <v>2005</v>
      </c>
      <c r="H11" s="3">
        <v>2006</v>
      </c>
      <c r="I11" s="3">
        <v>2007</v>
      </c>
      <c r="J11" s="3">
        <v>2008</v>
      </c>
      <c r="K11" s="3">
        <v>2009</v>
      </c>
      <c r="L11" s="3">
        <v>2010</v>
      </c>
    </row>
    <row r="12" spans="1:12" ht="12.75">
      <c r="A12" s="3" t="s">
        <v>12</v>
      </c>
      <c r="B12" s="4">
        <v>733169822</v>
      </c>
      <c r="C12" s="4">
        <v>741999940</v>
      </c>
      <c r="D12" s="4">
        <v>786819200</v>
      </c>
      <c r="E12" s="4">
        <v>765443122</v>
      </c>
      <c r="F12" s="4">
        <v>756078427</v>
      </c>
      <c r="G12" s="4">
        <v>786924903</v>
      </c>
      <c r="H12" s="4">
        <v>855014497</v>
      </c>
      <c r="I12" s="4">
        <v>872068191</v>
      </c>
      <c r="J12" s="4">
        <v>885756075</v>
      </c>
      <c r="K12" s="4">
        <v>875046097</v>
      </c>
      <c r="L12" s="4">
        <v>991833475</v>
      </c>
    </row>
    <row r="13" spans="1:12" ht="12.75">
      <c r="A13" s="3" t="s">
        <v>13</v>
      </c>
      <c r="B13" s="4">
        <v>665982458</v>
      </c>
      <c r="C13" s="4">
        <v>716619018</v>
      </c>
      <c r="D13" s="4">
        <v>750949333</v>
      </c>
      <c r="E13" s="4">
        <v>753406201</v>
      </c>
      <c r="F13" s="4">
        <v>764803072</v>
      </c>
      <c r="G13" s="4">
        <v>830049037</v>
      </c>
      <c r="H13" s="4">
        <v>995280716</v>
      </c>
      <c r="I13" s="4">
        <v>1024439775</v>
      </c>
      <c r="J13" s="4">
        <v>1060789062</v>
      </c>
      <c r="K13" s="4">
        <v>953461883</v>
      </c>
      <c r="L13" s="4">
        <v>1149651956</v>
      </c>
    </row>
    <row r="14" spans="1:12" ht="12.75">
      <c r="A14" s="3" t="s">
        <v>14</v>
      </c>
      <c r="B14" s="4">
        <v>307136059</v>
      </c>
      <c r="C14" s="4">
        <v>256331585</v>
      </c>
      <c r="D14" s="4">
        <v>296553001</v>
      </c>
      <c r="E14" s="4">
        <v>248807796</v>
      </c>
      <c r="F14" s="4">
        <v>277240427</v>
      </c>
      <c r="G14" s="4">
        <v>285898359</v>
      </c>
      <c r="H14" s="4">
        <v>323999058</v>
      </c>
      <c r="I14" s="4">
        <v>481995144</v>
      </c>
      <c r="J14" s="4">
        <v>393390490</v>
      </c>
      <c r="K14" s="4">
        <v>234274013</v>
      </c>
      <c r="L14" s="4">
        <v>390723411</v>
      </c>
    </row>
    <row r="15" spans="1:12" ht="12.75">
      <c r="A15" s="3" t="s">
        <v>15</v>
      </c>
      <c r="B15" s="4">
        <v>542749619</v>
      </c>
      <c r="C15" s="4">
        <v>992634865</v>
      </c>
      <c r="D15" s="4">
        <v>1271110511</v>
      </c>
      <c r="E15" s="4">
        <v>962059653</v>
      </c>
      <c r="F15" s="4">
        <v>1158319720</v>
      </c>
      <c r="G15" s="4">
        <v>1448257131</v>
      </c>
      <c r="H15" s="4">
        <v>2186363964</v>
      </c>
      <c r="I15" s="4">
        <v>1886101479</v>
      </c>
      <c r="J15" s="4">
        <v>2035751822</v>
      </c>
      <c r="K15" s="4">
        <v>1419966723</v>
      </c>
      <c r="L15" s="4">
        <v>1985566552</v>
      </c>
    </row>
    <row r="16" spans="1:12" ht="12.75">
      <c r="A16" s="3" t="s">
        <v>16</v>
      </c>
      <c r="B16" s="4">
        <v>57183951</v>
      </c>
      <c r="C16" s="4">
        <v>52843657</v>
      </c>
      <c r="D16" s="4">
        <v>62108803</v>
      </c>
      <c r="E16" s="4">
        <v>57878595</v>
      </c>
      <c r="F16" s="4">
        <v>63426644</v>
      </c>
      <c r="G16" s="4">
        <v>83153536</v>
      </c>
      <c r="H16" s="4">
        <v>90723076</v>
      </c>
      <c r="I16" s="4">
        <v>88532351</v>
      </c>
      <c r="J16" s="4">
        <v>85994433</v>
      </c>
      <c r="K16" s="4">
        <v>75875308</v>
      </c>
      <c r="L16" s="4">
        <v>95870336</v>
      </c>
    </row>
    <row r="17" spans="1:12" ht="12.75">
      <c r="A17" s="3" t="s">
        <v>17</v>
      </c>
      <c r="B17" s="4">
        <v>2669351888</v>
      </c>
      <c r="C17" s="4">
        <v>3449413433</v>
      </c>
      <c r="D17" s="4">
        <v>3536682332</v>
      </c>
      <c r="E17" s="4">
        <v>3872236484</v>
      </c>
      <c r="F17" s="4">
        <v>3914505505</v>
      </c>
      <c r="G17" s="4">
        <v>4307487658</v>
      </c>
      <c r="H17" s="4">
        <v>4968289463</v>
      </c>
      <c r="I17" s="4">
        <v>5187714894</v>
      </c>
      <c r="J17" s="4">
        <v>4915130138</v>
      </c>
      <c r="K17" s="4">
        <v>4879759048</v>
      </c>
      <c r="L17" s="4">
        <v>5364052337</v>
      </c>
    </row>
    <row r="18" spans="1:12" ht="12.75">
      <c r="A18" s="3" t="s">
        <v>18</v>
      </c>
      <c r="B18" s="4">
        <v>3071671561</v>
      </c>
      <c r="C18" s="4">
        <v>2749281488</v>
      </c>
      <c r="D18" s="4">
        <v>2898172302</v>
      </c>
      <c r="E18" s="4">
        <v>2634850499</v>
      </c>
      <c r="F18" s="4">
        <v>3028858252</v>
      </c>
      <c r="G18" s="4">
        <v>3288026177</v>
      </c>
      <c r="H18" s="4">
        <v>3466385422</v>
      </c>
      <c r="I18" s="4">
        <v>3052963359</v>
      </c>
      <c r="J18" s="4">
        <v>2973330834</v>
      </c>
      <c r="K18" s="4">
        <v>2133085901</v>
      </c>
      <c r="L18" s="4">
        <v>3183202653</v>
      </c>
    </row>
    <row r="19" spans="1:12" ht="12.75">
      <c r="A19" s="3" t="s">
        <v>19</v>
      </c>
      <c r="B19" s="4">
        <v>10058528669</v>
      </c>
      <c r="C19" s="4">
        <v>10436803298</v>
      </c>
      <c r="D19" s="4">
        <v>10217346529</v>
      </c>
      <c r="E19" s="4">
        <v>9470741695</v>
      </c>
      <c r="F19" s="4">
        <v>9423879328</v>
      </c>
      <c r="G19" s="4">
        <v>9215692207</v>
      </c>
      <c r="H19" s="4">
        <v>9767558888</v>
      </c>
      <c r="I19" s="4">
        <v>9609567273</v>
      </c>
      <c r="J19" s="4">
        <v>9780603399</v>
      </c>
      <c r="K19" s="4">
        <v>8125875624</v>
      </c>
      <c r="L19" s="4">
        <v>9917512025</v>
      </c>
    </row>
    <row r="20" spans="1:12" ht="12.75">
      <c r="A20" s="3" t="s">
        <v>20</v>
      </c>
      <c r="B20" s="4">
        <v>2420627330</v>
      </c>
      <c r="C20" s="4">
        <v>2528497385</v>
      </c>
      <c r="D20" s="4">
        <v>2653389534</v>
      </c>
      <c r="E20" s="4">
        <v>2331860445</v>
      </c>
      <c r="F20" s="4">
        <v>2323452212</v>
      </c>
      <c r="G20" s="4">
        <v>2436542568</v>
      </c>
      <c r="H20" s="4">
        <v>2735731612</v>
      </c>
      <c r="I20" s="4">
        <v>2617410988</v>
      </c>
      <c r="J20" s="4">
        <v>2539026505</v>
      </c>
      <c r="K20" s="4">
        <v>2200401218</v>
      </c>
      <c r="L20" s="4">
        <v>2433033155</v>
      </c>
    </row>
    <row r="21" spans="1:12" ht="12.75">
      <c r="A21" s="3" t="s">
        <v>21</v>
      </c>
      <c r="B21" s="4">
        <v>313401107</v>
      </c>
      <c r="C21" s="4">
        <v>187885839</v>
      </c>
      <c r="D21" s="4">
        <v>219889011</v>
      </c>
      <c r="E21" s="4">
        <v>254823259</v>
      </c>
      <c r="F21" s="4">
        <v>111595952</v>
      </c>
      <c r="G21" s="4">
        <v>841797136</v>
      </c>
      <c r="H21" s="4">
        <v>908811801</v>
      </c>
      <c r="I21" s="4">
        <v>120848491</v>
      </c>
      <c r="J21" s="4">
        <v>285295772</v>
      </c>
      <c r="K21" s="4">
        <v>462978046</v>
      </c>
      <c r="L21" s="4">
        <v>723487756</v>
      </c>
    </row>
    <row r="22" spans="1:12" ht="12.75">
      <c r="A22" s="3" t="s">
        <v>22</v>
      </c>
      <c r="B22" s="4">
        <v>21112325395</v>
      </c>
      <c r="C22" s="4">
        <v>22391182127</v>
      </c>
      <c r="D22" s="4">
        <v>22906327462</v>
      </c>
      <c r="E22" s="4">
        <v>21580344150</v>
      </c>
      <c r="F22" s="4">
        <v>22104154726</v>
      </c>
      <c r="G22" s="4">
        <v>23898459550</v>
      </c>
      <c r="H22" s="4">
        <v>26709653651</v>
      </c>
      <c r="I22" s="4">
        <v>25270234319</v>
      </c>
      <c r="J22" s="4">
        <v>25377696850</v>
      </c>
      <c r="K22" s="4">
        <v>21875946410</v>
      </c>
      <c r="L22" s="4">
        <v>26634707298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A21" sqref="A21"/>
    </sheetView>
  </sheetViews>
  <sheetFormatPr defaultColWidth="9.140625" defaultRowHeight="12.75"/>
  <sheetData>
    <row r="1" ht="12.75">
      <c r="A1" s="7" t="s">
        <v>284</v>
      </c>
    </row>
    <row r="2" ht="12.75">
      <c r="A2" s="7" t="s">
        <v>285</v>
      </c>
    </row>
    <row r="21" ht="12.75">
      <c r="A21" s="7" t="s">
        <v>335</v>
      </c>
    </row>
    <row r="24" spans="2:12" ht="12.75">
      <c r="B24">
        <v>2000</v>
      </c>
      <c r="C24">
        <v>2001</v>
      </c>
      <c r="D24">
        <v>2002</v>
      </c>
      <c r="E24">
        <v>2003</v>
      </c>
      <c r="F24">
        <v>2004</v>
      </c>
      <c r="G24">
        <v>2005</v>
      </c>
      <c r="H24">
        <v>2006</v>
      </c>
      <c r="I24">
        <v>2007</v>
      </c>
      <c r="J24">
        <v>2008</v>
      </c>
      <c r="K24">
        <v>2009</v>
      </c>
      <c r="L24">
        <v>2010</v>
      </c>
    </row>
    <row r="25" spans="1:12" ht="12.75">
      <c r="A25" s="7" t="s">
        <v>160</v>
      </c>
      <c r="B25">
        <v>100</v>
      </c>
      <c r="C25">
        <v>101.7378</v>
      </c>
      <c r="D25">
        <v>104.7605</v>
      </c>
      <c r="E25">
        <v>106.7311</v>
      </c>
      <c r="F25">
        <v>110.0611</v>
      </c>
      <c r="G25">
        <v>113.3839</v>
      </c>
      <c r="H25">
        <v>116.5848</v>
      </c>
      <c r="I25">
        <v>119.1497</v>
      </c>
      <c r="J25">
        <v>119.9703</v>
      </c>
      <c r="K25">
        <v>116.6474</v>
      </c>
      <c r="L25">
        <v>120.3975</v>
      </c>
    </row>
    <row r="26" spans="1:12" ht="12.75">
      <c r="A26" s="7" t="s">
        <v>171</v>
      </c>
      <c r="B26">
        <v>100</v>
      </c>
      <c r="C26">
        <v>102.04523787854014</v>
      </c>
      <c r="D26">
        <v>103.30670438279137</v>
      </c>
      <c r="E26">
        <v>104.6331166316479</v>
      </c>
      <c r="F26">
        <v>107.2925204581812</v>
      </c>
      <c r="G26">
        <v>109.40988647001394</v>
      </c>
      <c r="H26">
        <v>113.08435088548312</v>
      </c>
      <c r="I26">
        <v>116.58951955404777</v>
      </c>
      <c r="J26">
        <v>117.17966633382109</v>
      </c>
      <c r="K26">
        <v>112.1509630746552</v>
      </c>
      <c r="L26">
        <v>114.25187696135713</v>
      </c>
    </row>
    <row r="37" spans="1:26" ht="12.75">
      <c r="A37" s="29" t="e">
        <f>DotStatQuery(B37)</f>
        <v>#NAME?</v>
      </c>
      <c r="B37" s="29" t="s">
        <v>164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68.25">
      <c r="A38" s="31" t="s">
        <v>142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>
      <c r="A39" s="190" t="s">
        <v>158</v>
      </c>
      <c r="B39" s="191"/>
      <c r="C39" s="192" t="s">
        <v>160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4"/>
    </row>
    <row r="40" spans="1:26" ht="12.75">
      <c r="A40" s="190" t="s">
        <v>159</v>
      </c>
      <c r="B40" s="191"/>
      <c r="C40" s="195" t="s">
        <v>161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7"/>
    </row>
    <row r="41" spans="1:26" ht="12.75">
      <c r="A41" s="190" t="s">
        <v>143</v>
      </c>
      <c r="B41" s="191"/>
      <c r="C41" s="195" t="s">
        <v>144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7"/>
    </row>
    <row r="42" spans="1:26" ht="12.75">
      <c r="A42" s="198" t="s">
        <v>146</v>
      </c>
      <c r="B42" s="199"/>
      <c r="C42" s="188" t="s">
        <v>147</v>
      </c>
      <c r="D42" s="189"/>
      <c r="E42" s="188" t="s">
        <v>148</v>
      </c>
      <c r="F42" s="189"/>
      <c r="G42" s="188" t="s">
        <v>149</v>
      </c>
      <c r="H42" s="189"/>
      <c r="I42" s="188" t="s">
        <v>150</v>
      </c>
      <c r="J42" s="189"/>
      <c r="K42" s="188" t="s">
        <v>151</v>
      </c>
      <c r="L42" s="189"/>
      <c r="M42" s="188" t="s">
        <v>152</v>
      </c>
      <c r="N42" s="189"/>
      <c r="O42" s="188" t="s">
        <v>153</v>
      </c>
      <c r="P42" s="189"/>
      <c r="Q42" s="188" t="s">
        <v>154</v>
      </c>
      <c r="R42" s="189"/>
      <c r="S42" s="188" t="s">
        <v>155</v>
      </c>
      <c r="T42" s="189"/>
      <c r="U42" s="188" t="s">
        <v>156</v>
      </c>
      <c r="V42" s="189"/>
      <c r="W42" s="188" t="s">
        <v>157</v>
      </c>
      <c r="X42" s="189"/>
      <c r="Y42" s="188" t="s">
        <v>165</v>
      </c>
      <c r="Z42" s="189"/>
    </row>
    <row r="43" spans="1:26" ht="22.5">
      <c r="A43" s="32" t="s">
        <v>145</v>
      </c>
      <c r="B43" s="33" t="s">
        <v>1</v>
      </c>
      <c r="C43" s="200" t="s">
        <v>1</v>
      </c>
      <c r="D43" s="201"/>
      <c r="E43" s="200" t="s">
        <v>1</v>
      </c>
      <c r="F43" s="201"/>
      <c r="G43" s="200" t="s">
        <v>1</v>
      </c>
      <c r="H43" s="201"/>
      <c r="I43" s="200" t="s">
        <v>1</v>
      </c>
      <c r="J43" s="201"/>
      <c r="K43" s="200" t="s">
        <v>1</v>
      </c>
      <c r="L43" s="201"/>
      <c r="M43" s="200" t="s">
        <v>1</v>
      </c>
      <c r="N43" s="201"/>
      <c r="O43" s="200" t="s">
        <v>1</v>
      </c>
      <c r="P43" s="201"/>
      <c r="Q43" s="200" t="s">
        <v>1</v>
      </c>
      <c r="R43" s="201"/>
      <c r="S43" s="200" t="s">
        <v>1</v>
      </c>
      <c r="T43" s="201"/>
      <c r="U43" s="200" t="s">
        <v>1</v>
      </c>
      <c r="V43" s="201"/>
      <c r="W43" s="200" t="s">
        <v>1</v>
      </c>
      <c r="X43" s="201"/>
      <c r="Y43" s="200" t="s">
        <v>1</v>
      </c>
      <c r="Z43" s="201"/>
    </row>
    <row r="44" spans="1:26" ht="42">
      <c r="A44" s="34" t="s">
        <v>166</v>
      </c>
      <c r="B44" s="33" t="s">
        <v>1</v>
      </c>
      <c r="C44" s="35" t="s">
        <v>1</v>
      </c>
      <c r="D44" s="36" t="s">
        <v>163</v>
      </c>
      <c r="E44" s="35" t="s">
        <v>1</v>
      </c>
      <c r="F44" s="36" t="s">
        <v>163</v>
      </c>
      <c r="G44" s="35" t="s">
        <v>1</v>
      </c>
      <c r="H44" s="36" t="s">
        <v>163</v>
      </c>
      <c r="I44" s="35" t="s">
        <v>1</v>
      </c>
      <c r="J44" s="36" t="s">
        <v>163</v>
      </c>
      <c r="K44" s="35" t="s">
        <v>1</v>
      </c>
      <c r="L44" s="36" t="s">
        <v>163</v>
      </c>
      <c r="M44" s="35" t="s">
        <v>1</v>
      </c>
      <c r="N44" s="36" t="s">
        <v>163</v>
      </c>
      <c r="O44" s="35" t="s">
        <v>1</v>
      </c>
      <c r="P44" s="36" t="s">
        <v>163</v>
      </c>
      <c r="Q44" s="35" t="s">
        <v>1</v>
      </c>
      <c r="R44" s="36" t="s">
        <v>163</v>
      </c>
      <c r="S44" s="35" t="s">
        <v>1</v>
      </c>
      <c r="T44" s="36" t="s">
        <v>163</v>
      </c>
      <c r="U44" s="35" t="s">
        <v>1</v>
      </c>
      <c r="V44" s="36" t="s">
        <v>163</v>
      </c>
      <c r="W44" s="35" t="s">
        <v>1</v>
      </c>
      <c r="X44" s="36" t="s">
        <v>163</v>
      </c>
      <c r="Y44" s="35" t="s">
        <v>1</v>
      </c>
      <c r="Z44" s="36" t="s">
        <v>163</v>
      </c>
    </row>
    <row r="45" spans="1:26" ht="73.5">
      <c r="A45" s="34" t="s">
        <v>167</v>
      </c>
      <c r="B45" s="33" t="s">
        <v>1</v>
      </c>
      <c r="C45" s="37" t="s">
        <v>1</v>
      </c>
      <c r="D45" s="38">
        <v>1100515</v>
      </c>
      <c r="E45" s="37" t="s">
        <v>1</v>
      </c>
      <c r="F45" s="38">
        <v>1120146</v>
      </c>
      <c r="G45" s="37" t="s">
        <v>1</v>
      </c>
      <c r="H45" s="38">
        <v>1152905</v>
      </c>
      <c r="I45" s="37" t="s">
        <v>1</v>
      </c>
      <c r="J45" s="38">
        <v>1174592</v>
      </c>
      <c r="K45" s="37" t="s">
        <v>1</v>
      </c>
      <c r="L45" s="38">
        <v>1211239</v>
      </c>
      <c r="M45" s="37" t="s">
        <v>1</v>
      </c>
      <c r="N45" s="38">
        <v>1247807</v>
      </c>
      <c r="O45" s="37" t="s">
        <v>1</v>
      </c>
      <c r="P45" s="38">
        <v>1283033</v>
      </c>
      <c r="Q45" s="37" t="s">
        <v>1</v>
      </c>
      <c r="R45" s="38">
        <v>1311260</v>
      </c>
      <c r="S45" s="37" t="s">
        <v>1</v>
      </c>
      <c r="T45" s="38">
        <v>1320291</v>
      </c>
      <c r="U45" s="37" t="s">
        <v>1</v>
      </c>
      <c r="V45" s="38">
        <v>1283722</v>
      </c>
      <c r="W45" s="37" t="s">
        <v>1</v>
      </c>
      <c r="X45" s="38">
        <v>1324993</v>
      </c>
      <c r="Y45" s="37" t="s">
        <v>1</v>
      </c>
      <c r="Z45" s="38" t="s">
        <v>163</v>
      </c>
    </row>
    <row r="46" spans="1:26" ht="12.75">
      <c r="A46" s="39" t="s">
        <v>168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>
      <c r="A47" s="30"/>
      <c r="B47" s="30"/>
      <c r="C47" s="30"/>
      <c r="D47" s="30">
        <v>1100515</v>
      </c>
      <c r="E47" s="30">
        <v>1100515</v>
      </c>
      <c r="F47" s="30">
        <v>1100515</v>
      </c>
      <c r="G47" s="30">
        <v>1100515</v>
      </c>
      <c r="H47" s="30">
        <v>1100515</v>
      </c>
      <c r="I47" s="30">
        <v>1100515</v>
      </c>
      <c r="J47" s="30">
        <v>1100515</v>
      </c>
      <c r="K47" s="30">
        <v>1100515</v>
      </c>
      <c r="L47" s="30">
        <v>1100515</v>
      </c>
      <c r="M47" s="30">
        <v>1100515</v>
      </c>
      <c r="N47" s="30">
        <v>1100515</v>
      </c>
      <c r="O47" s="30">
        <v>1100515</v>
      </c>
      <c r="P47" s="30">
        <v>1100515</v>
      </c>
      <c r="Q47" s="30">
        <v>1100515</v>
      </c>
      <c r="R47" s="30">
        <v>1100515</v>
      </c>
      <c r="S47" s="30">
        <v>1100515</v>
      </c>
      <c r="T47" s="30">
        <v>1100515</v>
      </c>
      <c r="U47" s="30">
        <v>1100515</v>
      </c>
      <c r="V47" s="30">
        <v>1100515</v>
      </c>
      <c r="W47" s="30">
        <v>1100515</v>
      </c>
      <c r="X47" s="30">
        <v>1100515</v>
      </c>
      <c r="Y47" s="30"/>
      <c r="Z47" s="30"/>
    </row>
    <row r="48" spans="4:24" ht="12.75">
      <c r="D48">
        <f>D45/D47*100</f>
        <v>100</v>
      </c>
      <c r="F48">
        <f aca="true" t="shared" si="0" ref="F48:X48">F45/F47*100</f>
        <v>101.78380122033775</v>
      </c>
      <c r="H48">
        <f t="shared" si="0"/>
        <v>104.76049849388696</v>
      </c>
      <c r="J48">
        <f t="shared" si="0"/>
        <v>106.73112133864599</v>
      </c>
      <c r="L48">
        <f t="shared" si="0"/>
        <v>110.06110775409694</v>
      </c>
      <c r="N48">
        <f t="shared" si="0"/>
        <v>113.38391571218929</v>
      </c>
      <c r="P48">
        <f t="shared" si="0"/>
        <v>116.58478076173428</v>
      </c>
      <c r="R48">
        <f t="shared" si="0"/>
        <v>119.14967083592683</v>
      </c>
      <c r="T48">
        <f t="shared" si="0"/>
        <v>119.97028663852834</v>
      </c>
      <c r="V48">
        <f t="shared" si="0"/>
        <v>116.64738781388712</v>
      </c>
      <c r="X48">
        <f t="shared" si="0"/>
        <v>120.3975411511883</v>
      </c>
    </row>
    <row r="49" spans="1:26" ht="12.75">
      <c r="A49" s="29" t="e">
        <f>DotStatQuery(B49)</f>
        <v>#NAME?</v>
      </c>
      <c r="B49" s="29" t="s">
        <v>169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68.25">
      <c r="A50" s="31" t="s">
        <v>142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>
      <c r="A51" s="190" t="s">
        <v>158</v>
      </c>
      <c r="B51" s="191"/>
      <c r="C51" s="192" t="s">
        <v>162</v>
      </c>
      <c r="D51" s="193"/>
      <c r="E51" s="193"/>
      <c r="F51" s="193"/>
      <c r="G51" s="193"/>
      <c r="H51" s="193"/>
      <c r="I51" s="193"/>
      <c r="J51" s="193"/>
      <c r="K51" s="193"/>
      <c r="L51" s="193"/>
      <c r="M51" s="193"/>
      <c r="N51" s="193"/>
      <c r="O51" s="193"/>
      <c r="P51" s="193"/>
      <c r="Q51" s="193"/>
      <c r="R51" s="193"/>
      <c r="S51" s="193"/>
      <c r="T51" s="193"/>
      <c r="U51" s="193"/>
      <c r="V51" s="193"/>
      <c r="W51" s="193"/>
      <c r="X51" s="193"/>
      <c r="Y51" s="193"/>
      <c r="Z51" s="194"/>
    </row>
    <row r="52" spans="1:26" ht="12.75">
      <c r="A52" s="190" t="s">
        <v>159</v>
      </c>
      <c r="B52" s="191"/>
      <c r="C52" s="195" t="s">
        <v>161</v>
      </c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7"/>
    </row>
    <row r="53" spans="1:26" ht="12.75">
      <c r="A53" s="190" t="s">
        <v>143</v>
      </c>
      <c r="B53" s="191"/>
      <c r="C53" s="195" t="s">
        <v>144</v>
      </c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7"/>
    </row>
    <row r="54" spans="1:26" ht="12.75">
      <c r="A54" s="198" t="s">
        <v>146</v>
      </c>
      <c r="B54" s="199"/>
      <c r="C54" s="188" t="s">
        <v>147</v>
      </c>
      <c r="D54" s="189"/>
      <c r="E54" s="188" t="s">
        <v>148</v>
      </c>
      <c r="F54" s="189"/>
      <c r="G54" s="188" t="s">
        <v>149</v>
      </c>
      <c r="H54" s="189"/>
      <c r="I54" s="188" t="s">
        <v>150</v>
      </c>
      <c r="J54" s="189"/>
      <c r="K54" s="188" t="s">
        <v>151</v>
      </c>
      <c r="L54" s="189"/>
      <c r="M54" s="188" t="s">
        <v>152</v>
      </c>
      <c r="N54" s="189"/>
      <c r="O54" s="188" t="s">
        <v>153</v>
      </c>
      <c r="P54" s="189"/>
      <c r="Q54" s="188" t="s">
        <v>154</v>
      </c>
      <c r="R54" s="189"/>
      <c r="S54" s="188" t="s">
        <v>155</v>
      </c>
      <c r="T54" s="189"/>
      <c r="U54" s="188" t="s">
        <v>156</v>
      </c>
      <c r="V54" s="189"/>
      <c r="W54" s="188" t="s">
        <v>157</v>
      </c>
      <c r="X54" s="189"/>
      <c r="Y54" s="188" t="s">
        <v>165</v>
      </c>
      <c r="Z54" s="189"/>
    </row>
    <row r="55" spans="1:26" ht="22.5">
      <c r="A55" s="32" t="s">
        <v>145</v>
      </c>
      <c r="B55" s="33" t="s">
        <v>1</v>
      </c>
      <c r="C55" s="200" t="s">
        <v>1</v>
      </c>
      <c r="D55" s="201"/>
      <c r="E55" s="200" t="s">
        <v>1</v>
      </c>
      <c r="F55" s="201"/>
      <c r="G55" s="200" t="s">
        <v>1</v>
      </c>
      <c r="H55" s="201"/>
      <c r="I55" s="200" t="s">
        <v>1</v>
      </c>
      <c r="J55" s="201"/>
      <c r="K55" s="200" t="s">
        <v>1</v>
      </c>
      <c r="L55" s="201"/>
      <c r="M55" s="200" t="s">
        <v>1</v>
      </c>
      <c r="N55" s="201"/>
      <c r="O55" s="200" t="s">
        <v>1</v>
      </c>
      <c r="P55" s="201"/>
      <c r="Q55" s="200" t="s">
        <v>1</v>
      </c>
      <c r="R55" s="201"/>
      <c r="S55" s="200" t="s">
        <v>1</v>
      </c>
      <c r="T55" s="201"/>
      <c r="U55" s="200" t="s">
        <v>1</v>
      </c>
      <c r="V55" s="201"/>
      <c r="W55" s="200" t="s">
        <v>1</v>
      </c>
      <c r="X55" s="201"/>
      <c r="Y55" s="200" t="s">
        <v>1</v>
      </c>
      <c r="Z55" s="201"/>
    </row>
    <row r="56" spans="1:26" ht="42">
      <c r="A56" s="34" t="s">
        <v>166</v>
      </c>
      <c r="B56" s="33" t="s">
        <v>1</v>
      </c>
      <c r="C56" s="35" t="s">
        <v>1</v>
      </c>
      <c r="D56" s="36" t="s">
        <v>163</v>
      </c>
      <c r="E56" s="35" t="s">
        <v>1</v>
      </c>
      <c r="F56" s="36" t="s">
        <v>163</v>
      </c>
      <c r="G56" s="35" t="s">
        <v>1</v>
      </c>
      <c r="H56" s="36" t="s">
        <v>163</v>
      </c>
      <c r="I56" s="35" t="s">
        <v>1</v>
      </c>
      <c r="J56" s="36" t="s">
        <v>163</v>
      </c>
      <c r="K56" s="35" t="s">
        <v>1</v>
      </c>
      <c r="L56" s="36" t="s">
        <v>163</v>
      </c>
      <c r="M56" s="35" t="s">
        <v>1</v>
      </c>
      <c r="N56" s="36" t="s">
        <v>163</v>
      </c>
      <c r="O56" s="35" t="s">
        <v>1</v>
      </c>
      <c r="P56" s="36" t="s">
        <v>163</v>
      </c>
      <c r="Q56" s="35" t="s">
        <v>1</v>
      </c>
      <c r="R56" s="36" t="s">
        <v>163</v>
      </c>
      <c r="S56" s="35" t="s">
        <v>1</v>
      </c>
      <c r="T56" s="36" t="s">
        <v>163</v>
      </c>
      <c r="U56" s="35" t="s">
        <v>1</v>
      </c>
      <c r="V56" s="36" t="s">
        <v>163</v>
      </c>
      <c r="W56" s="35" t="s">
        <v>1</v>
      </c>
      <c r="X56" s="36" t="s">
        <v>163</v>
      </c>
      <c r="Y56" s="35" t="s">
        <v>1</v>
      </c>
      <c r="Z56" s="36" t="s">
        <v>163</v>
      </c>
    </row>
    <row r="57" spans="1:26" ht="73.5">
      <c r="A57" s="34" t="s">
        <v>167</v>
      </c>
      <c r="B57" s="33" t="s">
        <v>1</v>
      </c>
      <c r="C57" s="37" t="s">
        <v>1</v>
      </c>
      <c r="D57" s="38">
        <v>9203066.4</v>
      </c>
      <c r="E57" s="37" t="s">
        <v>1</v>
      </c>
      <c r="F57" s="38">
        <v>9391291</v>
      </c>
      <c r="G57" s="37" t="s">
        <v>1</v>
      </c>
      <c r="H57" s="38">
        <v>9507384.6</v>
      </c>
      <c r="I57" s="37" t="s">
        <v>1</v>
      </c>
      <c r="J57" s="38">
        <v>9629455.2</v>
      </c>
      <c r="K57" s="37" t="s">
        <v>1</v>
      </c>
      <c r="L57" s="38">
        <v>9874201.9</v>
      </c>
      <c r="M57" s="37" t="s">
        <v>1</v>
      </c>
      <c r="N57" s="38">
        <v>10069064.5</v>
      </c>
      <c r="O57" s="37" t="s">
        <v>1</v>
      </c>
      <c r="P57" s="38">
        <v>10407227.9</v>
      </c>
      <c r="Q57" s="37" t="s">
        <v>1</v>
      </c>
      <c r="R57" s="38">
        <v>10729810.9</v>
      </c>
      <c r="S57" s="37" t="s">
        <v>1</v>
      </c>
      <c r="T57" s="38">
        <v>10784122.5</v>
      </c>
      <c r="U57" s="37" t="s">
        <v>1</v>
      </c>
      <c r="V57" s="38">
        <v>10321327.6</v>
      </c>
      <c r="W57" s="37" t="s">
        <v>1</v>
      </c>
      <c r="X57" s="38">
        <v>10514676.1</v>
      </c>
      <c r="Y57" s="37" t="s">
        <v>1</v>
      </c>
      <c r="Z57" s="38" t="s">
        <v>163</v>
      </c>
    </row>
    <row r="58" spans="1:26" ht="12.75">
      <c r="A58" s="39" t="s">
        <v>170</v>
      </c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>
      <c r="A59" s="30"/>
      <c r="B59" s="30"/>
      <c r="C59" s="30"/>
      <c r="D59" s="38">
        <v>9203066.4</v>
      </c>
      <c r="E59" s="38"/>
      <c r="F59" s="38">
        <v>9203066.4</v>
      </c>
      <c r="G59" s="38"/>
      <c r="H59" s="38">
        <v>9203066.4</v>
      </c>
      <c r="I59" s="38"/>
      <c r="J59" s="38">
        <v>9203066.4</v>
      </c>
      <c r="K59" s="38"/>
      <c r="L59" s="38">
        <v>9203066.4</v>
      </c>
      <c r="M59" s="38"/>
      <c r="N59" s="38">
        <v>9203066.4</v>
      </c>
      <c r="O59" s="38"/>
      <c r="P59" s="38">
        <v>9203066.4</v>
      </c>
      <c r="Q59" s="38"/>
      <c r="R59" s="38">
        <v>9203066.4</v>
      </c>
      <c r="S59" s="38"/>
      <c r="T59" s="38">
        <v>9203066.4</v>
      </c>
      <c r="U59" s="38"/>
      <c r="V59" s="38">
        <v>9203066.4</v>
      </c>
      <c r="W59" s="38"/>
      <c r="X59" s="38">
        <v>9203066.4</v>
      </c>
      <c r="Y59" s="30"/>
      <c r="Z59" s="30"/>
    </row>
    <row r="60" spans="4:24" ht="12.75">
      <c r="D60">
        <f>D57/D59*100</f>
        <v>100</v>
      </c>
      <c r="F60">
        <f aca="true" t="shared" si="1" ref="F60:X60">F57/F59*100</f>
        <v>102.04523787854014</v>
      </c>
      <c r="H60">
        <f t="shared" si="1"/>
        <v>103.30670438279137</v>
      </c>
      <c r="J60">
        <f t="shared" si="1"/>
        <v>104.6331166316479</v>
      </c>
      <c r="L60">
        <f t="shared" si="1"/>
        <v>107.2925204581812</v>
      </c>
      <c r="N60">
        <f t="shared" si="1"/>
        <v>109.40988647001394</v>
      </c>
      <c r="P60">
        <f t="shared" si="1"/>
        <v>113.08435088548312</v>
      </c>
      <c r="R60">
        <f t="shared" si="1"/>
        <v>116.58951955404777</v>
      </c>
      <c r="T60">
        <f t="shared" si="1"/>
        <v>117.17966633382109</v>
      </c>
      <c r="V60">
        <f t="shared" si="1"/>
        <v>112.1509630746552</v>
      </c>
      <c r="X60">
        <f t="shared" si="1"/>
        <v>114.25187696135713</v>
      </c>
    </row>
  </sheetData>
  <sheetProtection/>
  <mergeCells count="62">
    <mergeCell ref="U55:V55"/>
    <mergeCell ref="W55:X55"/>
    <mergeCell ref="Y55:Z55"/>
    <mergeCell ref="Y54:Z54"/>
    <mergeCell ref="U54:V54"/>
    <mergeCell ref="W54:X54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M54:N54"/>
    <mergeCell ref="O54:P54"/>
    <mergeCell ref="Q54:R54"/>
    <mergeCell ref="S54:T54"/>
    <mergeCell ref="A54:B54"/>
    <mergeCell ref="C54:D54"/>
    <mergeCell ref="E54:F54"/>
    <mergeCell ref="G54:H54"/>
    <mergeCell ref="I54:J54"/>
    <mergeCell ref="K54:L54"/>
    <mergeCell ref="Y43:Z43"/>
    <mergeCell ref="A51:B51"/>
    <mergeCell ref="C51:Z51"/>
    <mergeCell ref="A52:B52"/>
    <mergeCell ref="C52:Z52"/>
    <mergeCell ref="A53:B53"/>
    <mergeCell ref="C53:Z53"/>
    <mergeCell ref="M43:N43"/>
    <mergeCell ref="O43:P43"/>
    <mergeCell ref="Q43:R43"/>
    <mergeCell ref="S43:T43"/>
    <mergeCell ref="U43:V43"/>
    <mergeCell ref="W43:X43"/>
    <mergeCell ref="Q42:R42"/>
    <mergeCell ref="S42:T42"/>
    <mergeCell ref="U42:V42"/>
    <mergeCell ref="W42:X42"/>
    <mergeCell ref="Y42:Z42"/>
    <mergeCell ref="C43:D43"/>
    <mergeCell ref="E43:F43"/>
    <mergeCell ref="G43:H43"/>
    <mergeCell ref="I43:J43"/>
    <mergeCell ref="K43:L43"/>
    <mergeCell ref="E42:F42"/>
    <mergeCell ref="G42:H42"/>
    <mergeCell ref="I42:J42"/>
    <mergeCell ref="K42:L42"/>
    <mergeCell ref="M42:N42"/>
    <mergeCell ref="O42:P42"/>
    <mergeCell ref="A39:B39"/>
    <mergeCell ref="C39:Z39"/>
    <mergeCell ref="A40:B40"/>
    <mergeCell ref="C40:Z40"/>
    <mergeCell ref="A41:B41"/>
    <mergeCell ref="C41:Z41"/>
    <mergeCell ref="A42:B42"/>
    <mergeCell ref="C42:D42"/>
  </mergeCells>
  <hyperlinks>
    <hyperlink ref="A38" r:id="rId1" tooltip="Click once to display linked information. Click and hold to select this cell." display="http://stats.oecd.org/OECDStat_Metadata/ShowMetadata.ashx?Dataset=SNA_TABLE1&amp;ShowOnWeb=true&amp;Lang=en"/>
    <hyperlink ref="C39" r:id="rId2" tooltip="Click once to display linked information. Click and hold to select this cell." display="http://stats.oecd.org/OECDStat_Metadata/ShowMetadata.ashx?Dataset=SNA_TABLE1&amp;Coords=[LOCATION].[CAN]&amp;ShowOnWeb=true&amp;Lang=en"/>
    <hyperlink ref="A46" r:id="rId3" tooltip="Click once to display linked information. Click and hold to select this cell." display="http://stats.oecd.org/WBOS/index.aspx"/>
    <hyperlink ref="A50" r:id="rId4" tooltip="Click once to display linked information. Click and hold to select this cell." display="http://stats.oecd.org/OECDStat_Metadata/ShowMetadata.ashx?Dataset=SNA_TABLE1&amp;ShowOnWeb=true&amp;Lang=en"/>
    <hyperlink ref="C51" r:id="rId5" tooltip="Click once to display linked information. Click and hold to select this cell." display="http://stats.oecd.org/OECDStat_Metadata/ShowMetadata.ashx?Dataset=SNA_TABLE1&amp;Coords=[LOCATION].[EU27]&amp;ShowOnWeb=true&amp;Lang=en"/>
    <hyperlink ref="A58" r:id="rId6" tooltip="Click once to display linked information. Click and hold to select this cell." display="http://stats.oecd.org/WBOS/index.aspx"/>
  </hyperlinks>
  <printOptions/>
  <pageMargins left="0.7" right="0.7" top="0.75" bottom="0.75" header="0.3" footer="0.3"/>
  <pageSetup orientation="portrait" paperSize="9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5"/>
  <sheetViews>
    <sheetView showGridLines="0" zoomScalePageLayoutView="0" workbookViewId="0" topLeftCell="A25">
      <selection activeCell="C45" sqref="C45"/>
    </sheetView>
  </sheetViews>
  <sheetFormatPr defaultColWidth="9.140625" defaultRowHeight="12.75"/>
  <cols>
    <col min="1" max="1" width="9.140625" style="40" customWidth="1"/>
    <col min="2" max="2" width="41.00390625" style="40" customWidth="1"/>
    <col min="3" max="6" width="12.7109375" style="40" customWidth="1"/>
    <col min="7" max="16384" width="9.140625" style="40" customWidth="1"/>
  </cols>
  <sheetData>
    <row r="2" spans="2:3" ht="12.75">
      <c r="B2" s="41" t="s">
        <v>195</v>
      </c>
      <c r="C2" s="41"/>
    </row>
    <row r="4" spans="2:7" ht="11.25" customHeight="1">
      <c r="B4" s="177"/>
      <c r="C4" s="202" t="s">
        <v>171</v>
      </c>
      <c r="D4" s="203"/>
      <c r="E4" s="204" t="s">
        <v>160</v>
      </c>
      <c r="F4" s="205"/>
      <c r="G4" s="42"/>
    </row>
    <row r="5" spans="2:7" ht="6" customHeight="1">
      <c r="B5" s="43"/>
      <c r="C5" s="44"/>
      <c r="D5" s="176"/>
      <c r="E5" s="160"/>
      <c r="F5" s="44"/>
      <c r="G5" s="45"/>
    </row>
    <row r="6" spans="2:7" ht="13.5" customHeight="1">
      <c r="B6" s="46" t="s">
        <v>202</v>
      </c>
      <c r="C6" s="47"/>
      <c r="D6" s="48"/>
      <c r="E6" s="161"/>
      <c r="F6" s="47"/>
      <c r="G6" s="49"/>
    </row>
    <row r="7" spans="2:7" ht="15" customHeight="1">
      <c r="B7" s="47" t="s">
        <v>172</v>
      </c>
      <c r="C7" s="55" t="s">
        <v>329</v>
      </c>
      <c r="D7" s="50" t="s">
        <v>291</v>
      </c>
      <c r="E7" s="162" t="s">
        <v>330</v>
      </c>
      <c r="F7" s="163" t="s">
        <v>291</v>
      </c>
      <c r="G7" s="52"/>
    </row>
    <row r="8" spans="2:7" ht="15" customHeight="1">
      <c r="B8" s="47" t="s">
        <v>173</v>
      </c>
      <c r="C8" s="53">
        <v>0.0036</v>
      </c>
      <c r="D8" s="50" t="s">
        <v>174</v>
      </c>
      <c r="E8" s="164">
        <v>0.011</v>
      </c>
      <c r="F8" s="51" t="s">
        <v>331</v>
      </c>
      <c r="G8" s="54"/>
    </row>
    <row r="9" spans="2:7" ht="15" customHeight="1">
      <c r="B9" s="47" t="s">
        <v>175</v>
      </c>
      <c r="C9" s="58">
        <v>116.6</v>
      </c>
      <c r="D9" s="50">
        <v>2010</v>
      </c>
      <c r="E9" s="165">
        <v>3.7</v>
      </c>
      <c r="F9" s="51">
        <v>2011</v>
      </c>
      <c r="G9" s="57"/>
    </row>
    <row r="10" spans="2:7" ht="15" customHeight="1">
      <c r="B10" s="47" t="s">
        <v>176</v>
      </c>
      <c r="C10" s="58">
        <v>82.6</v>
      </c>
      <c r="D10" s="50">
        <v>2009</v>
      </c>
      <c r="E10" s="166">
        <v>83.1</v>
      </c>
      <c r="F10" s="51">
        <v>2008</v>
      </c>
      <c r="G10" s="59"/>
    </row>
    <row r="11" spans="2:7" ht="15" customHeight="1">
      <c r="B11" s="47" t="s">
        <v>177</v>
      </c>
      <c r="C11" s="58">
        <v>76.7</v>
      </c>
      <c r="D11" s="50">
        <v>2009</v>
      </c>
      <c r="E11" s="166">
        <v>78.5</v>
      </c>
      <c r="F11" s="51">
        <v>2008</v>
      </c>
      <c r="G11" s="59"/>
    </row>
    <row r="12" spans="2:7" ht="15" customHeight="1">
      <c r="B12" s="47" t="s">
        <v>178</v>
      </c>
      <c r="C12" s="61">
        <v>4.3</v>
      </c>
      <c r="D12" s="50">
        <v>2009</v>
      </c>
      <c r="E12" s="167">
        <v>5.1</v>
      </c>
      <c r="F12" s="51">
        <v>2008</v>
      </c>
      <c r="G12" s="54"/>
    </row>
    <row r="13" spans="2:7" ht="15" customHeight="1" thickBot="1">
      <c r="B13" s="47" t="s">
        <v>179</v>
      </c>
      <c r="C13" s="62">
        <v>0.156</v>
      </c>
      <c r="D13" s="50" t="s">
        <v>292</v>
      </c>
      <c r="E13" s="164">
        <v>0.164</v>
      </c>
      <c r="F13" s="163" t="s">
        <v>291</v>
      </c>
      <c r="G13" s="52"/>
    </row>
    <row r="14" spans="2:6" ht="7.5" customHeight="1">
      <c r="B14" s="63"/>
      <c r="C14" s="64"/>
      <c r="D14" s="65"/>
      <c r="E14" s="168"/>
      <c r="F14" s="169"/>
    </row>
    <row r="15" spans="1:6" ht="15" customHeight="1">
      <c r="A15" s="66"/>
      <c r="B15" s="46" t="s">
        <v>180</v>
      </c>
      <c r="C15" s="61"/>
      <c r="D15" s="50"/>
      <c r="E15" s="170"/>
      <c r="F15" s="67"/>
    </row>
    <row r="16" spans="1:6" ht="15" customHeight="1">
      <c r="A16" s="68"/>
      <c r="B16" s="69" t="s">
        <v>198</v>
      </c>
      <c r="C16" s="85"/>
      <c r="D16" s="70"/>
      <c r="E16" s="165"/>
      <c r="F16" s="51"/>
    </row>
    <row r="17" spans="2:8" ht="15" customHeight="1">
      <c r="B17" s="71" t="s">
        <v>181</v>
      </c>
      <c r="C17" s="60">
        <v>71.2</v>
      </c>
      <c r="D17" s="50">
        <v>2011</v>
      </c>
      <c r="E17" s="166">
        <v>66.8</v>
      </c>
      <c r="F17" s="163">
        <v>2011</v>
      </c>
      <c r="H17" s="40" t="s">
        <v>196</v>
      </c>
    </row>
    <row r="18" spans="2:8" ht="15" customHeight="1">
      <c r="B18" s="71" t="s">
        <v>182</v>
      </c>
      <c r="C18" s="56">
        <v>64.9</v>
      </c>
      <c r="D18" s="50">
        <v>2011</v>
      </c>
      <c r="E18" s="171">
        <v>62.3</v>
      </c>
      <c r="F18" s="163">
        <v>2011</v>
      </c>
      <c r="H18" s="40" t="s">
        <v>196</v>
      </c>
    </row>
    <row r="19" spans="2:8" ht="15" customHeight="1">
      <c r="B19" s="71" t="s">
        <v>183</v>
      </c>
      <c r="C19" s="56">
        <v>77.6</v>
      </c>
      <c r="D19" s="50">
        <v>2011</v>
      </c>
      <c r="E19" s="167">
        <v>71.5</v>
      </c>
      <c r="F19" s="163">
        <v>2011</v>
      </c>
      <c r="H19" s="40" t="s">
        <v>196</v>
      </c>
    </row>
    <row r="20" spans="2:6" ht="15" customHeight="1">
      <c r="B20" s="71" t="s">
        <v>199</v>
      </c>
      <c r="C20" s="61"/>
      <c r="D20" s="50"/>
      <c r="E20" s="165"/>
      <c r="F20" s="67"/>
    </row>
    <row r="21" spans="2:8" ht="15" customHeight="1">
      <c r="B21" s="71" t="s">
        <v>181</v>
      </c>
      <c r="C21" s="56">
        <v>9.7</v>
      </c>
      <c r="D21" s="50">
        <v>2011</v>
      </c>
      <c r="E21" s="166">
        <v>7.4</v>
      </c>
      <c r="F21" s="163">
        <v>2011</v>
      </c>
      <c r="H21" s="40" t="s">
        <v>196</v>
      </c>
    </row>
    <row r="22" spans="2:8" ht="15" customHeight="1">
      <c r="B22" s="71" t="s">
        <v>184</v>
      </c>
      <c r="C22" s="56">
        <v>9.8</v>
      </c>
      <c r="D22" s="50">
        <v>2011</v>
      </c>
      <c r="E22" s="166">
        <v>7</v>
      </c>
      <c r="F22" s="163">
        <v>2011</v>
      </c>
      <c r="H22" s="40" t="s">
        <v>196</v>
      </c>
    </row>
    <row r="23" spans="2:8" ht="15" customHeight="1">
      <c r="B23" s="71" t="s">
        <v>185</v>
      </c>
      <c r="C23" s="56">
        <v>9.6</v>
      </c>
      <c r="D23" s="50">
        <v>2011</v>
      </c>
      <c r="E23" s="166">
        <v>7.8</v>
      </c>
      <c r="F23" s="163">
        <v>2011</v>
      </c>
      <c r="H23" s="40" t="s">
        <v>196</v>
      </c>
    </row>
    <row r="24" spans="2:7" ht="15" customHeight="1">
      <c r="B24" s="71" t="s">
        <v>197</v>
      </c>
      <c r="C24" s="61"/>
      <c r="D24" s="50"/>
      <c r="E24" s="165"/>
      <c r="F24" s="67"/>
      <c r="G24" s="72"/>
    </row>
    <row r="25" spans="2:7" ht="15" customHeight="1">
      <c r="B25" s="71" t="s">
        <v>181</v>
      </c>
      <c r="C25" s="56">
        <v>21.1</v>
      </c>
      <c r="D25" s="50">
        <v>2011</v>
      </c>
      <c r="E25" s="165">
        <v>14.2</v>
      </c>
      <c r="F25" s="163">
        <v>2011</v>
      </c>
      <c r="G25" s="73"/>
    </row>
    <row r="26" spans="2:7" ht="15" customHeight="1" thickBot="1">
      <c r="B26" s="71" t="s">
        <v>184</v>
      </c>
      <c r="C26" s="56">
        <v>20.2</v>
      </c>
      <c r="D26" s="50">
        <v>2011</v>
      </c>
      <c r="E26" s="165">
        <v>12.4</v>
      </c>
      <c r="F26" s="163">
        <v>2011</v>
      </c>
      <c r="G26" s="73"/>
    </row>
    <row r="27" spans="2:7" ht="15" customHeight="1" thickBot="1">
      <c r="B27" s="71" t="s">
        <v>185</v>
      </c>
      <c r="C27" s="56">
        <v>21.8</v>
      </c>
      <c r="D27" s="50">
        <v>2011</v>
      </c>
      <c r="E27" s="165">
        <v>15.9</v>
      </c>
      <c r="F27" s="163">
        <v>2011</v>
      </c>
      <c r="G27" s="73"/>
    </row>
    <row r="28" spans="2:6" ht="7.5" customHeight="1">
      <c r="B28" s="74"/>
      <c r="C28" s="64"/>
      <c r="D28" s="65"/>
      <c r="E28" s="168"/>
      <c r="F28" s="169"/>
    </row>
    <row r="29" spans="2:6" ht="15" customHeight="1">
      <c r="B29" s="75" t="s">
        <v>203</v>
      </c>
      <c r="C29" s="61"/>
      <c r="D29" s="50"/>
      <c r="E29" s="170"/>
      <c r="F29" s="67"/>
    </row>
    <row r="30" spans="2:8" ht="15" customHeight="1">
      <c r="B30" s="71" t="s">
        <v>186</v>
      </c>
      <c r="C30" s="61">
        <v>13.1</v>
      </c>
      <c r="D30" s="50">
        <v>2009</v>
      </c>
      <c r="E30" s="166">
        <v>14.3</v>
      </c>
      <c r="F30" s="163">
        <v>2009</v>
      </c>
      <c r="H30" s="72"/>
    </row>
    <row r="31" spans="2:6" ht="15" customHeight="1" thickBot="1">
      <c r="B31" s="71" t="s">
        <v>187</v>
      </c>
      <c r="C31" s="61">
        <v>22.9</v>
      </c>
      <c r="D31" s="50">
        <v>2009</v>
      </c>
      <c r="E31" s="166">
        <v>27.8</v>
      </c>
      <c r="F31" s="163">
        <v>2009</v>
      </c>
    </row>
    <row r="32" spans="2:6" ht="7.5" customHeight="1">
      <c r="B32" s="74"/>
      <c r="C32" s="64"/>
      <c r="D32" s="65"/>
      <c r="E32" s="172"/>
      <c r="F32" s="169"/>
    </row>
    <row r="33" spans="2:6" ht="15" customHeight="1">
      <c r="B33" s="75" t="s">
        <v>188</v>
      </c>
      <c r="C33" s="61"/>
      <c r="D33" s="50"/>
      <c r="E33" s="165"/>
      <c r="F33" s="67"/>
    </row>
    <row r="34" spans="2:6" ht="15" customHeight="1">
      <c r="B34" s="71" t="s">
        <v>189</v>
      </c>
      <c r="C34" s="61">
        <v>125</v>
      </c>
      <c r="D34" s="50">
        <v>2009</v>
      </c>
      <c r="E34" s="173">
        <v>71</v>
      </c>
      <c r="F34" s="67">
        <v>2010</v>
      </c>
    </row>
    <row r="35" spans="2:7" ht="15" customHeight="1">
      <c r="B35" s="76" t="s">
        <v>190</v>
      </c>
      <c r="C35" s="61">
        <v>73</v>
      </c>
      <c r="D35" s="50">
        <v>2011</v>
      </c>
      <c r="E35" s="173" t="s">
        <v>333</v>
      </c>
      <c r="F35" s="67">
        <v>2010</v>
      </c>
      <c r="G35" s="77"/>
    </row>
    <row r="36" spans="2:6" ht="15" customHeight="1">
      <c r="B36" s="71" t="s">
        <v>191</v>
      </c>
      <c r="C36" s="61">
        <v>71</v>
      </c>
      <c r="D36" s="50">
        <v>2010</v>
      </c>
      <c r="E36" s="173" t="s">
        <v>332</v>
      </c>
      <c r="F36" s="67">
        <v>2010</v>
      </c>
    </row>
    <row r="37" spans="2:6" ht="15" customHeight="1" thickBot="1">
      <c r="B37" s="78" t="s">
        <v>192</v>
      </c>
      <c r="C37" s="84">
        <v>61</v>
      </c>
      <c r="D37" s="79">
        <v>2010</v>
      </c>
      <c r="E37" s="174">
        <v>30</v>
      </c>
      <c r="F37" s="175">
        <v>2010</v>
      </c>
    </row>
    <row r="38" spans="2:6" ht="6" customHeight="1">
      <c r="B38" s="80"/>
      <c r="C38" s="80"/>
      <c r="D38" s="80"/>
      <c r="E38" s="80"/>
      <c r="F38" s="80"/>
    </row>
    <row r="39" ht="11.25">
      <c r="B39" s="40" t="s">
        <v>200</v>
      </c>
    </row>
    <row r="40" ht="11.25">
      <c r="B40" s="81"/>
    </row>
    <row r="41" ht="11.25">
      <c r="B41" s="82"/>
    </row>
    <row r="43" spans="2:3" ht="12">
      <c r="B43" s="83" t="s">
        <v>193</v>
      </c>
      <c r="C43" s="40" t="s">
        <v>201</v>
      </c>
    </row>
    <row r="44" ht="11.25">
      <c r="C44" s="40" t="s">
        <v>194</v>
      </c>
    </row>
    <row r="45" ht="11.25">
      <c r="C45" s="40" t="s">
        <v>334</v>
      </c>
    </row>
  </sheetData>
  <sheetProtection/>
  <mergeCells count="2">
    <mergeCell ref="C4:D4"/>
    <mergeCell ref="E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">
      <selection activeCell="A23" sqref="A23"/>
    </sheetView>
  </sheetViews>
  <sheetFormatPr defaultColWidth="9.140625" defaultRowHeight="12.75"/>
  <cols>
    <col min="1" max="1" width="16.8515625" style="0" customWidth="1"/>
    <col min="2" max="12" width="15.7109375" style="0" customWidth="1"/>
  </cols>
  <sheetData>
    <row r="1" ht="12.75">
      <c r="A1" s="15" t="s">
        <v>336</v>
      </c>
    </row>
    <row r="23" ht="12.75">
      <c r="A23" s="7" t="s">
        <v>337</v>
      </c>
    </row>
    <row r="24" spans="1:12" ht="12.75">
      <c r="A24" s="3"/>
      <c r="B24" s="3">
        <v>2000</v>
      </c>
      <c r="C24" s="3">
        <v>2001</v>
      </c>
      <c r="D24" s="3">
        <v>2002</v>
      </c>
      <c r="E24" s="3">
        <v>2003</v>
      </c>
      <c r="F24" s="3">
        <v>2004</v>
      </c>
      <c r="G24" s="3">
        <v>2005</v>
      </c>
      <c r="H24" s="3">
        <v>2006</v>
      </c>
      <c r="I24" s="3">
        <v>2007</v>
      </c>
      <c r="J24" s="3">
        <v>2008</v>
      </c>
      <c r="K24" s="3">
        <v>2009</v>
      </c>
      <c r="L24" s="3">
        <v>2010</v>
      </c>
    </row>
    <row r="25" spans="1:12" ht="12.75">
      <c r="A25" s="6" t="s">
        <v>27</v>
      </c>
      <c r="B25" s="4">
        <f>B39/1000000</f>
        <v>18978.397165</v>
      </c>
      <c r="C25" s="4">
        <f aca="true" t="shared" si="0" ref="C25:L25">C39/1000000</f>
        <v>18574.519085</v>
      </c>
      <c r="D25" s="4">
        <f t="shared" si="0"/>
        <v>16702.799568</v>
      </c>
      <c r="E25" s="4">
        <f t="shared" si="0"/>
        <v>15960.020998</v>
      </c>
      <c r="F25" s="4">
        <f t="shared" si="0"/>
        <v>16438.295038</v>
      </c>
      <c r="G25" s="4">
        <f t="shared" si="0"/>
        <v>17379.143457</v>
      </c>
      <c r="H25" s="4">
        <f t="shared" si="0"/>
        <v>19742.031481</v>
      </c>
      <c r="I25" s="4">
        <f t="shared" si="0"/>
        <v>22317.844244</v>
      </c>
      <c r="J25" s="4">
        <f t="shared" si="0"/>
        <v>22489.022822</v>
      </c>
      <c r="K25" s="4">
        <f t="shared" si="0"/>
        <v>15973.937342</v>
      </c>
      <c r="L25" s="4">
        <f t="shared" si="0"/>
        <v>20197.808596</v>
      </c>
    </row>
    <row r="26" spans="1:12" ht="12.75">
      <c r="A26" s="6" t="s">
        <v>28</v>
      </c>
      <c r="B26" s="4">
        <f>B40/1000000</f>
        <v>21112.325395</v>
      </c>
      <c r="C26" s="4">
        <f aca="true" t="shared" si="1" ref="C26:L26">C40/1000000</f>
        <v>22391.182127</v>
      </c>
      <c r="D26" s="4">
        <f t="shared" si="1"/>
        <v>22906.327462</v>
      </c>
      <c r="E26" s="4">
        <f t="shared" si="1"/>
        <v>21580.34415</v>
      </c>
      <c r="F26" s="4">
        <f t="shared" si="1"/>
        <v>22104.154726</v>
      </c>
      <c r="G26" s="4">
        <f t="shared" si="1"/>
        <v>23898.45955</v>
      </c>
      <c r="H26" s="4">
        <f t="shared" si="1"/>
        <v>26709.653651</v>
      </c>
      <c r="I26" s="4">
        <f t="shared" si="1"/>
        <v>25270.234319</v>
      </c>
      <c r="J26" s="4">
        <f t="shared" si="1"/>
        <v>25377.69685</v>
      </c>
      <c r="K26" s="4">
        <f t="shared" si="1"/>
        <v>21875.94641</v>
      </c>
      <c r="L26" s="4">
        <f t="shared" si="1"/>
        <v>26634.707298</v>
      </c>
    </row>
    <row r="27" spans="1:13" ht="12.75">
      <c r="A27" s="7" t="s">
        <v>26</v>
      </c>
      <c r="B27" s="8">
        <f>B26-B25</f>
        <v>2133.9282300000013</v>
      </c>
      <c r="C27" s="8">
        <f aca="true" t="shared" si="2" ref="C27:L27">C26-C25</f>
        <v>3816.663042</v>
      </c>
      <c r="D27" s="8">
        <f t="shared" si="2"/>
        <v>6203.527894000003</v>
      </c>
      <c r="E27" s="8">
        <f t="shared" si="2"/>
        <v>5620.323152000001</v>
      </c>
      <c r="F27" s="8">
        <f t="shared" si="2"/>
        <v>5665.8596880000005</v>
      </c>
      <c r="G27" s="8">
        <f t="shared" si="2"/>
        <v>6519.316093000001</v>
      </c>
      <c r="H27" s="8">
        <f t="shared" si="2"/>
        <v>6967.622169999999</v>
      </c>
      <c r="I27" s="8">
        <f t="shared" si="2"/>
        <v>2952.3900749999993</v>
      </c>
      <c r="J27" s="8">
        <f t="shared" si="2"/>
        <v>2888.6740280000013</v>
      </c>
      <c r="K27" s="8">
        <f t="shared" si="2"/>
        <v>5902.009068000001</v>
      </c>
      <c r="L27" s="8">
        <f t="shared" si="2"/>
        <v>6436.898702000002</v>
      </c>
      <c r="M27" s="8"/>
    </row>
    <row r="29" spans="11:13" ht="12.75">
      <c r="K29" s="8">
        <f>K25+K26</f>
        <v>37849.883752</v>
      </c>
      <c r="L29" s="8">
        <f>L25+L26</f>
        <v>46832.515894</v>
      </c>
      <c r="M29">
        <f>L29/K29*100-100</f>
        <v>23.73225820416252</v>
      </c>
    </row>
    <row r="32" ht="12.75">
      <c r="B32" s="5"/>
    </row>
    <row r="33" spans="1:2" ht="12.75">
      <c r="A33" t="s">
        <v>5</v>
      </c>
      <c r="B33" t="s">
        <v>6</v>
      </c>
    </row>
    <row r="34" spans="1:2" ht="12.75">
      <c r="A34" t="s">
        <v>7</v>
      </c>
      <c r="B34" t="s">
        <v>8</v>
      </c>
    </row>
    <row r="35" spans="1:2" ht="12.75">
      <c r="A35" t="s">
        <v>9</v>
      </c>
      <c r="B35" t="s">
        <v>10</v>
      </c>
    </row>
    <row r="38" spans="1:12" ht="12.75">
      <c r="A38" s="3"/>
      <c r="B38" s="3">
        <v>2000</v>
      </c>
      <c r="C38" s="3">
        <v>2001</v>
      </c>
      <c r="D38" s="3">
        <v>2002</v>
      </c>
      <c r="E38" s="3">
        <v>2003</v>
      </c>
      <c r="F38" s="3">
        <v>2004</v>
      </c>
      <c r="G38" s="3">
        <v>2005</v>
      </c>
      <c r="H38" s="3">
        <v>2006</v>
      </c>
      <c r="I38" s="3">
        <v>2007</v>
      </c>
      <c r="J38" s="3">
        <v>2008</v>
      </c>
      <c r="K38" s="3">
        <v>2009</v>
      </c>
      <c r="L38" s="3">
        <v>2010</v>
      </c>
    </row>
    <row r="39" spans="1:12" ht="12.75">
      <c r="A39" s="6" t="s">
        <v>24</v>
      </c>
      <c r="B39" s="4">
        <v>18978397165</v>
      </c>
      <c r="C39" s="4">
        <v>18574519085</v>
      </c>
      <c r="D39" s="4">
        <v>16702799568</v>
      </c>
      <c r="E39" s="4">
        <v>15960020998</v>
      </c>
      <c r="F39" s="4">
        <v>16438295038</v>
      </c>
      <c r="G39" s="4">
        <v>17379143457</v>
      </c>
      <c r="H39" s="4">
        <v>19742031481</v>
      </c>
      <c r="I39" s="4">
        <v>22317844244</v>
      </c>
      <c r="J39" s="4">
        <v>22489022822</v>
      </c>
      <c r="K39" s="4">
        <v>15973937342</v>
      </c>
      <c r="L39" s="4">
        <v>20197808596</v>
      </c>
    </row>
    <row r="40" spans="1:12" ht="12.75">
      <c r="A40" s="6" t="s">
        <v>25</v>
      </c>
      <c r="B40" s="4">
        <v>21112325395</v>
      </c>
      <c r="C40" s="4">
        <v>22391182127</v>
      </c>
      <c r="D40" s="4">
        <v>22906327462</v>
      </c>
      <c r="E40" s="4">
        <v>21580344150</v>
      </c>
      <c r="F40" s="4">
        <v>22104154726</v>
      </c>
      <c r="G40" s="4">
        <v>23898459550</v>
      </c>
      <c r="H40" s="4">
        <v>26709653651</v>
      </c>
      <c r="I40" s="4">
        <v>25270234319</v>
      </c>
      <c r="J40" s="4">
        <v>25377696850</v>
      </c>
      <c r="K40" s="4">
        <v>21875946410</v>
      </c>
      <c r="L40" s="4">
        <v>26634707298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showGridLines="0" zoomScalePageLayoutView="0" workbookViewId="0" topLeftCell="B1">
      <selection activeCell="D16" sqref="D16"/>
    </sheetView>
  </sheetViews>
  <sheetFormatPr defaultColWidth="9.140625" defaultRowHeight="12.75"/>
  <cols>
    <col min="1" max="1" width="30.140625" style="0" customWidth="1"/>
    <col min="2" max="3" width="14.7109375" style="0" customWidth="1"/>
    <col min="4" max="4" width="30.140625" style="0" customWidth="1"/>
    <col min="5" max="5" width="14.7109375" style="0" customWidth="1"/>
  </cols>
  <sheetData>
    <row r="1" spans="1:5" ht="12.75">
      <c r="A1" s="15" t="s">
        <v>286</v>
      </c>
      <c r="E1" s="15" t="s">
        <v>287</v>
      </c>
    </row>
    <row r="20" spans="2:5" ht="12.75">
      <c r="B20" s="119" t="s">
        <v>38</v>
      </c>
      <c r="C20" s="119"/>
      <c r="E20" s="154" t="s">
        <v>43</v>
      </c>
    </row>
    <row r="21" spans="1:6" ht="12.75">
      <c r="A21" s="13" t="s">
        <v>35</v>
      </c>
      <c r="B21" s="11">
        <v>5235839711</v>
      </c>
      <c r="C21" s="11"/>
      <c r="D21" s="13" t="s">
        <v>35</v>
      </c>
      <c r="E21" s="11">
        <v>5235839711</v>
      </c>
      <c r="F21" s="155">
        <f>E21/E$28</f>
        <v>0.2592281081442129</v>
      </c>
    </row>
    <row r="22" spans="1:6" ht="12.75">
      <c r="A22" s="13" t="s">
        <v>30</v>
      </c>
      <c r="B22" s="11">
        <v>4609356711</v>
      </c>
      <c r="C22" s="11"/>
      <c r="D22" s="13" t="s">
        <v>30</v>
      </c>
      <c r="E22" s="11">
        <v>4609356711</v>
      </c>
      <c r="F22" s="155">
        <f aca="true" t="shared" si="0" ref="F22:F28">E22/E$28</f>
        <v>0.22821073331256556</v>
      </c>
    </row>
    <row r="23" spans="1:6" ht="12.75">
      <c r="A23" s="13" t="s">
        <v>34</v>
      </c>
      <c r="B23" s="11">
        <v>3167045880</v>
      </c>
      <c r="C23" s="11"/>
      <c r="D23" s="13" t="s">
        <v>41</v>
      </c>
      <c r="E23" s="11">
        <v>4304249633</v>
      </c>
      <c r="F23" s="155">
        <f t="shared" si="0"/>
        <v>0.21310478374631292</v>
      </c>
    </row>
    <row r="24" spans="1:6" ht="12.75">
      <c r="A24" s="13" t="s">
        <v>33</v>
      </c>
      <c r="B24" s="11">
        <v>2156525791</v>
      </c>
      <c r="C24" s="11"/>
      <c r="D24" s="13" t="s">
        <v>33</v>
      </c>
      <c r="E24" s="11">
        <v>2156525791</v>
      </c>
      <c r="F24" s="155">
        <f t="shared" si="0"/>
        <v>0.10677028553617847</v>
      </c>
    </row>
    <row r="25" spans="1:6" ht="12.75">
      <c r="A25" s="13" t="s">
        <v>31</v>
      </c>
      <c r="B25" s="11">
        <v>1314603320</v>
      </c>
      <c r="C25" s="11"/>
      <c r="D25" s="13" t="s">
        <v>31</v>
      </c>
      <c r="E25" s="11">
        <v>1314603320</v>
      </c>
      <c r="F25" s="155">
        <f t="shared" si="0"/>
        <v>0.0650864332014883</v>
      </c>
    </row>
    <row r="26" spans="1:6" ht="12.75">
      <c r="A26" s="13" t="s">
        <v>40</v>
      </c>
      <c r="B26" s="11">
        <v>1258283780</v>
      </c>
      <c r="C26" s="11"/>
      <c r="D26" s="13" t="s">
        <v>40</v>
      </c>
      <c r="E26" s="11">
        <v>1258283780</v>
      </c>
      <c r="F26" s="155">
        <f t="shared" si="0"/>
        <v>0.062298034661502445</v>
      </c>
    </row>
    <row r="27" spans="1:6" ht="12.75">
      <c r="A27" s="13" t="s">
        <v>36</v>
      </c>
      <c r="B27" s="11">
        <v>1137203753</v>
      </c>
      <c r="C27" s="11"/>
      <c r="D27" s="13" t="s">
        <v>42</v>
      </c>
      <c r="E27" s="11">
        <f>SUM(B28:B30)</f>
        <v>1318949650</v>
      </c>
      <c r="F27" s="155">
        <f t="shared" si="0"/>
        <v>0.06530162139773948</v>
      </c>
    </row>
    <row r="28" spans="1:6" ht="12.75">
      <c r="A28" s="13" t="s">
        <v>37</v>
      </c>
      <c r="B28" s="11">
        <v>1238327684</v>
      </c>
      <c r="C28" s="11"/>
      <c r="E28" s="8">
        <f>SUM(E21:E27)</f>
        <v>20197808596</v>
      </c>
      <c r="F28" s="155">
        <f t="shared" si="0"/>
        <v>1</v>
      </c>
    </row>
    <row r="29" spans="1:3" ht="12.75">
      <c r="A29" s="13" t="s">
        <v>32</v>
      </c>
      <c r="B29" s="11">
        <v>47159812</v>
      </c>
      <c r="C29" s="11"/>
    </row>
    <row r="30" spans="1:3" ht="12.75">
      <c r="A30" s="13" t="s">
        <v>29</v>
      </c>
      <c r="B30" s="11">
        <v>33462154</v>
      </c>
      <c r="C30" s="11"/>
    </row>
    <row r="33" spans="2:5" ht="12.75">
      <c r="B33" s="119" t="s">
        <v>39</v>
      </c>
      <c r="E33" s="154" t="s">
        <v>28</v>
      </c>
    </row>
    <row r="34" spans="1:6" ht="12.75">
      <c r="A34" s="13" t="s">
        <v>35</v>
      </c>
      <c r="B34" s="11">
        <v>9917512025</v>
      </c>
      <c r="D34" s="13" t="s">
        <v>35</v>
      </c>
      <c r="E34" s="11">
        <v>9917512025</v>
      </c>
      <c r="F34" s="155">
        <f>E34/E$41</f>
        <v>0.37235295714117744</v>
      </c>
    </row>
    <row r="35" spans="1:6" ht="12.75">
      <c r="A35" s="13" t="s">
        <v>33</v>
      </c>
      <c r="B35" s="11">
        <v>5364052337</v>
      </c>
      <c r="D35" s="13" t="s">
        <v>328</v>
      </c>
      <c r="E35" s="11">
        <v>5616235808</v>
      </c>
      <c r="F35" s="155">
        <f aca="true" t="shared" si="1" ref="F35:F41">E35/E$41</f>
        <v>0.21086155538197798</v>
      </c>
    </row>
    <row r="36" spans="1:6" ht="12.75">
      <c r="A36" s="13" t="s">
        <v>34</v>
      </c>
      <c r="B36" s="11">
        <v>3183202653</v>
      </c>
      <c r="D36" s="13" t="s">
        <v>33</v>
      </c>
      <c r="E36" s="11">
        <v>5364052337</v>
      </c>
      <c r="F36" s="155">
        <f t="shared" si="1"/>
        <v>0.2013933277728487</v>
      </c>
    </row>
    <row r="37" spans="1:6" ht="12.75">
      <c r="A37" s="13" t="s">
        <v>36</v>
      </c>
      <c r="B37" s="11">
        <v>2433033155</v>
      </c>
      <c r="D37" s="13" t="s">
        <v>31</v>
      </c>
      <c r="E37" s="11">
        <v>1985566552</v>
      </c>
      <c r="F37" s="156">
        <f t="shared" si="1"/>
        <v>0.07454808982072411</v>
      </c>
    </row>
    <row r="38" spans="1:6" ht="12.75">
      <c r="A38" s="13" t="s">
        <v>31</v>
      </c>
      <c r="B38" s="11">
        <v>1985566552</v>
      </c>
      <c r="D38" s="13" t="s">
        <v>29</v>
      </c>
      <c r="E38" s="11">
        <v>1149651956</v>
      </c>
      <c r="F38" s="156">
        <f t="shared" si="1"/>
        <v>0.04316367899737826</v>
      </c>
    </row>
    <row r="39" spans="1:6" ht="12.75">
      <c r="A39" s="13" t="s">
        <v>29</v>
      </c>
      <c r="B39" s="11">
        <v>1149651956</v>
      </c>
      <c r="D39" s="13" t="s">
        <v>40</v>
      </c>
      <c r="E39" s="11">
        <v>991833475</v>
      </c>
      <c r="F39" s="156">
        <f t="shared" si="1"/>
        <v>0.03723838463486613</v>
      </c>
    </row>
    <row r="40" spans="1:6" ht="12.75">
      <c r="A40" s="13" t="s">
        <v>40</v>
      </c>
      <c r="B40" s="11">
        <v>991833475</v>
      </c>
      <c r="D40" s="13" t="s">
        <v>42</v>
      </c>
      <c r="E40" s="11">
        <f>SUM(B41:B43)</f>
        <v>1609855145</v>
      </c>
      <c r="F40" s="156">
        <f t="shared" si="1"/>
        <v>0.06044200625102736</v>
      </c>
    </row>
    <row r="41" spans="1:6" ht="12.75">
      <c r="A41" s="13" t="s">
        <v>37</v>
      </c>
      <c r="B41" s="11">
        <v>1123261398</v>
      </c>
      <c r="E41" s="8">
        <f>SUM(E34:E40)</f>
        <v>26634707298</v>
      </c>
      <c r="F41" s="156">
        <f t="shared" si="1"/>
        <v>1</v>
      </c>
    </row>
    <row r="42" spans="1:2" ht="12.75">
      <c r="A42" s="13" t="s">
        <v>30</v>
      </c>
      <c r="B42" s="11">
        <v>390723411</v>
      </c>
    </row>
    <row r="43" spans="1:2" ht="12.75">
      <c r="A43" s="14" t="s">
        <v>32</v>
      </c>
      <c r="B43" s="11">
        <v>95870336</v>
      </c>
    </row>
    <row r="45" ht="12.75">
      <c r="A45" s="158" t="s">
        <v>338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O104"/>
  <sheetViews>
    <sheetView showGridLines="0" zoomScalePageLayoutView="0" workbookViewId="0" topLeftCell="F1">
      <selection activeCell="L4" sqref="L4"/>
    </sheetView>
  </sheetViews>
  <sheetFormatPr defaultColWidth="9.140625" defaultRowHeight="12.75"/>
  <cols>
    <col min="1" max="1" width="29.00390625" style="16" customWidth="1"/>
    <col min="2" max="2" width="15.28125" style="10" customWidth="1"/>
    <col min="3" max="3" width="14.00390625" style="0" customWidth="1"/>
    <col min="4" max="4" width="29.421875" style="0" customWidth="1"/>
    <col min="5" max="5" width="22.421875" style="0" customWidth="1"/>
    <col min="6" max="6" width="14.8515625" style="0" customWidth="1"/>
    <col min="7" max="7" width="4.7109375" style="0" customWidth="1"/>
    <col min="8" max="8" width="31.8515625" style="0" customWidth="1"/>
    <col min="9" max="10" width="8.7109375" style="0" customWidth="1"/>
    <col min="12" max="12" width="4.7109375" style="0" customWidth="1"/>
    <col min="13" max="13" width="31.8515625" style="0" customWidth="1"/>
    <col min="14" max="15" width="8.7109375" style="0" customWidth="1"/>
  </cols>
  <sheetData>
    <row r="4" spans="7:12" ht="12.75">
      <c r="G4" s="15" t="s">
        <v>128</v>
      </c>
      <c r="L4" s="15" t="s">
        <v>129</v>
      </c>
    </row>
    <row r="6" spans="7:15" ht="66.75" customHeight="1">
      <c r="G6" s="179" t="s">
        <v>120</v>
      </c>
      <c r="H6" s="180" t="s">
        <v>320</v>
      </c>
      <c r="I6" s="181" t="s">
        <v>121</v>
      </c>
      <c r="J6" s="181" t="s">
        <v>130</v>
      </c>
      <c r="L6" s="179" t="s">
        <v>120</v>
      </c>
      <c r="M6" s="180" t="s">
        <v>320</v>
      </c>
      <c r="N6" s="181" t="s">
        <v>121</v>
      </c>
      <c r="O6" s="181" t="s">
        <v>288</v>
      </c>
    </row>
    <row r="7" spans="4:15" ht="18" customHeight="1">
      <c r="D7" s="20"/>
      <c r="E7" s="11"/>
      <c r="G7" s="19">
        <v>1</v>
      </c>
      <c r="H7" s="178" t="s">
        <v>127</v>
      </c>
      <c r="I7" s="186">
        <v>2930.238202</v>
      </c>
      <c r="J7" s="145">
        <v>14.50770358612225</v>
      </c>
      <c r="L7" s="19">
        <v>1</v>
      </c>
      <c r="M7" s="178" t="s">
        <v>137</v>
      </c>
      <c r="N7" s="186">
        <v>3774.683196</v>
      </c>
      <c r="O7" s="145">
        <v>14.172046847623667</v>
      </c>
    </row>
    <row r="8" spans="4:15" ht="18" customHeight="1">
      <c r="D8" s="20"/>
      <c r="E8" s="11"/>
      <c r="G8" s="21">
        <v>2</v>
      </c>
      <c r="H8" s="143" t="s">
        <v>126</v>
      </c>
      <c r="I8" s="187">
        <v>1769.828443</v>
      </c>
      <c r="J8" s="147">
        <v>8.76247754595763</v>
      </c>
      <c r="L8" s="21">
        <v>2</v>
      </c>
      <c r="M8" s="143" t="s">
        <v>131</v>
      </c>
      <c r="N8" s="187">
        <v>2846.681628</v>
      </c>
      <c r="O8" s="147">
        <v>10.687865258477075</v>
      </c>
    </row>
    <row r="9" spans="4:15" ht="18" customHeight="1">
      <c r="D9" s="20"/>
      <c r="E9" s="11"/>
      <c r="G9" s="21">
        <v>3</v>
      </c>
      <c r="H9" s="143" t="s">
        <v>140</v>
      </c>
      <c r="I9" s="187">
        <v>1580.235736</v>
      </c>
      <c r="J9" s="147">
        <v>7.823797955551237</v>
      </c>
      <c r="L9" s="21">
        <v>3</v>
      </c>
      <c r="M9" s="143" t="s">
        <v>132</v>
      </c>
      <c r="N9" s="187">
        <v>2343.244982</v>
      </c>
      <c r="O9" s="147">
        <v>8.797712532684578</v>
      </c>
    </row>
    <row r="10" spans="4:15" ht="18" customHeight="1">
      <c r="D10" s="20"/>
      <c r="E10" s="11"/>
      <c r="G10" s="21">
        <v>4</v>
      </c>
      <c r="H10" s="143" t="s">
        <v>132</v>
      </c>
      <c r="I10" s="187">
        <v>1102.610382</v>
      </c>
      <c r="J10" s="147">
        <v>5.459059465581639</v>
      </c>
      <c r="L10" s="21">
        <v>4</v>
      </c>
      <c r="M10" s="144" t="s">
        <v>122</v>
      </c>
      <c r="N10" s="187">
        <v>1965.376209</v>
      </c>
      <c r="O10" s="147">
        <v>7.379004345760467</v>
      </c>
    </row>
    <row r="11" spans="4:15" ht="18" customHeight="1">
      <c r="D11" s="20"/>
      <c r="E11" s="11"/>
      <c r="G11" s="21">
        <v>5</v>
      </c>
      <c r="H11" s="143" t="s">
        <v>137</v>
      </c>
      <c r="I11" s="146">
        <v>861.847699</v>
      </c>
      <c r="J11" s="147">
        <v>4.267035678170955</v>
      </c>
      <c r="L11" s="21">
        <v>5</v>
      </c>
      <c r="M11" s="143" t="s">
        <v>133</v>
      </c>
      <c r="N11" s="187">
        <v>1311.051007</v>
      </c>
      <c r="O11" s="147">
        <v>4.922340584904595</v>
      </c>
    </row>
    <row r="12" spans="4:15" ht="18" customHeight="1">
      <c r="D12" s="20"/>
      <c r="E12" s="11"/>
      <c r="G12" s="21">
        <v>6</v>
      </c>
      <c r="H12" s="144" t="s">
        <v>122</v>
      </c>
      <c r="I12" s="146">
        <v>754.43058</v>
      </c>
      <c r="J12" s="147">
        <v>3.735210067043652</v>
      </c>
      <c r="L12" s="21">
        <v>6</v>
      </c>
      <c r="M12" s="143" t="s">
        <v>139</v>
      </c>
      <c r="N12" s="187">
        <v>1130.40139</v>
      </c>
      <c r="O12" s="147">
        <v>4.244091655870691</v>
      </c>
    </row>
    <row r="13" spans="4:15" ht="18" customHeight="1">
      <c r="D13" s="20"/>
      <c r="E13" s="11"/>
      <c r="G13" s="21">
        <v>7</v>
      </c>
      <c r="H13" s="143" t="s">
        <v>125</v>
      </c>
      <c r="I13" s="146">
        <v>713.830124</v>
      </c>
      <c r="J13" s="147">
        <v>3.5341959035168196</v>
      </c>
      <c r="L13" s="21">
        <v>7</v>
      </c>
      <c r="M13" s="143" t="s">
        <v>134</v>
      </c>
      <c r="N13" s="187">
        <v>1089.271754</v>
      </c>
      <c r="O13" s="147">
        <v>4.089670450712231</v>
      </c>
    </row>
    <row r="14" spans="4:15" ht="18" customHeight="1">
      <c r="D14" s="20"/>
      <c r="E14" s="11"/>
      <c r="G14" s="21">
        <v>8</v>
      </c>
      <c r="H14" s="143" t="s">
        <v>141</v>
      </c>
      <c r="I14" s="146">
        <v>659.387341</v>
      </c>
      <c r="J14" s="147">
        <v>3.2646479337891434</v>
      </c>
      <c r="L14" s="21">
        <v>8</v>
      </c>
      <c r="M14" s="143" t="s">
        <v>135</v>
      </c>
      <c r="N14" s="146">
        <v>976.579613</v>
      </c>
      <c r="O14" s="147">
        <v>3.6665678435044464</v>
      </c>
    </row>
    <row r="15" spans="4:15" ht="18" customHeight="1">
      <c r="D15" s="20"/>
      <c r="E15" s="11"/>
      <c r="G15" s="21">
        <v>9</v>
      </c>
      <c r="H15" s="143" t="s">
        <v>123</v>
      </c>
      <c r="I15" s="146">
        <v>598.541414</v>
      </c>
      <c r="J15" s="147">
        <v>2.9633977921670964</v>
      </c>
      <c r="L15" s="21">
        <v>9</v>
      </c>
      <c r="M15" s="143" t="s">
        <v>136</v>
      </c>
      <c r="N15" s="146">
        <v>849.92594</v>
      </c>
      <c r="O15" s="147">
        <v>3.1910466688846286</v>
      </c>
    </row>
    <row r="16" spans="4:15" ht="18" customHeight="1">
      <c r="D16" s="20"/>
      <c r="E16" s="11"/>
      <c r="G16" s="182">
        <v>10</v>
      </c>
      <c r="H16" s="183" t="s">
        <v>138</v>
      </c>
      <c r="I16" s="184">
        <v>591.844275</v>
      </c>
      <c r="J16" s="185">
        <v>2.9302400415716865</v>
      </c>
      <c r="L16" s="182">
        <v>10</v>
      </c>
      <c r="M16" s="183" t="s">
        <v>124</v>
      </c>
      <c r="N16" s="184">
        <v>714.789631</v>
      </c>
      <c r="O16" s="185">
        <v>2.6836774401259276</v>
      </c>
    </row>
    <row r="17" spans="7:12" ht="12.75">
      <c r="G17" s="159" t="s">
        <v>339</v>
      </c>
      <c r="L17" s="159" t="s">
        <v>339</v>
      </c>
    </row>
    <row r="18" spans="7:12" ht="12.75">
      <c r="G18" s="157" t="s">
        <v>338</v>
      </c>
      <c r="L18" s="157" t="s">
        <v>338</v>
      </c>
    </row>
    <row r="20" spans="1:2" ht="18">
      <c r="A20" s="22" t="s">
        <v>0</v>
      </c>
      <c r="B20"/>
    </row>
    <row r="21" spans="1:2" ht="12.75">
      <c r="A21" t="s">
        <v>1</v>
      </c>
      <c r="B21"/>
    </row>
    <row r="22" spans="1:2" ht="12.75">
      <c r="A22" t="s">
        <v>2</v>
      </c>
      <c r="B22" s="23">
        <v>40927.763877314814</v>
      </c>
    </row>
    <row r="23" spans="1:2" ht="12.75">
      <c r="A23"/>
      <c r="B23"/>
    </row>
    <row r="24" spans="1:5" ht="12.75">
      <c r="A24" t="s">
        <v>3</v>
      </c>
      <c r="B24" s="12" t="s">
        <v>4</v>
      </c>
      <c r="E24" s="12" t="s">
        <v>23</v>
      </c>
    </row>
    <row r="25" spans="1:2" ht="12.75">
      <c r="A25" t="s">
        <v>5</v>
      </c>
      <c r="B25" t="s">
        <v>6</v>
      </c>
    </row>
    <row r="26" spans="1:2" ht="12.75">
      <c r="A26" t="s">
        <v>7</v>
      </c>
      <c r="B26" t="s">
        <v>8</v>
      </c>
    </row>
    <row r="27" spans="1:2" ht="12.75">
      <c r="A27" t="s">
        <v>9</v>
      </c>
      <c r="B27" t="s">
        <v>10</v>
      </c>
    </row>
    <row r="29" spans="2:6" ht="12.75">
      <c r="B29" s="10" t="s">
        <v>118</v>
      </c>
      <c r="F29" s="10" t="s">
        <v>119</v>
      </c>
    </row>
    <row r="31" spans="1:6" ht="12.75">
      <c r="A31" s="17" t="s">
        <v>11</v>
      </c>
      <c r="B31" s="18">
        <v>2010</v>
      </c>
      <c r="E31" s="9" t="s">
        <v>11</v>
      </c>
      <c r="F31" s="3">
        <v>2010</v>
      </c>
    </row>
    <row r="32" spans="1:9" ht="12.75">
      <c r="A32" s="25" t="s">
        <v>64</v>
      </c>
      <c r="B32" s="26">
        <v>2930238202</v>
      </c>
      <c r="C32" s="26">
        <v>20197808596</v>
      </c>
      <c r="D32" s="27">
        <f>B32/C32*100</f>
        <v>14.50770358612225</v>
      </c>
      <c r="E32" s="25" t="s">
        <v>77</v>
      </c>
      <c r="F32" s="26">
        <v>3774683196</v>
      </c>
      <c r="G32" s="28"/>
      <c r="H32" s="26">
        <v>26634707298</v>
      </c>
      <c r="I32" s="27">
        <f>F32/H32*100</f>
        <v>14.172046847623667</v>
      </c>
    </row>
    <row r="33" spans="1:9" ht="12.75">
      <c r="A33" s="25" t="s">
        <v>89</v>
      </c>
      <c r="B33" s="26">
        <v>1769828443</v>
      </c>
      <c r="C33" s="26">
        <v>20197808596</v>
      </c>
      <c r="D33" s="27">
        <f aca="true" t="shared" si="0" ref="D33:D96">B33/C33*100</f>
        <v>8.76247754595763</v>
      </c>
      <c r="E33" s="25" t="s">
        <v>101</v>
      </c>
      <c r="F33" s="26">
        <v>2846681628</v>
      </c>
      <c r="G33" s="28"/>
      <c r="H33" s="26">
        <v>26634707298</v>
      </c>
      <c r="I33" s="27">
        <f aca="true" t="shared" si="1" ref="I33:I96">F33/H33*100</f>
        <v>10.687865258477075</v>
      </c>
    </row>
    <row r="34" spans="1:9" ht="12.75">
      <c r="A34" s="25" t="s">
        <v>102</v>
      </c>
      <c r="B34" s="26">
        <v>1580235736</v>
      </c>
      <c r="C34" s="26">
        <v>20197808596</v>
      </c>
      <c r="D34" s="27">
        <f t="shared" si="0"/>
        <v>7.823797955551237</v>
      </c>
      <c r="E34" s="25" t="s">
        <v>94</v>
      </c>
      <c r="F34" s="26">
        <v>2343244982</v>
      </c>
      <c r="G34" s="28"/>
      <c r="H34" s="26">
        <v>26634707298</v>
      </c>
      <c r="I34" s="27">
        <f t="shared" si="1"/>
        <v>8.797712532684578</v>
      </c>
    </row>
    <row r="35" spans="1:9" ht="12.75">
      <c r="A35" s="25" t="s">
        <v>94</v>
      </c>
      <c r="B35" s="26">
        <v>1102610382</v>
      </c>
      <c r="C35" s="26">
        <v>20197808596</v>
      </c>
      <c r="D35" s="27">
        <f t="shared" si="0"/>
        <v>5.459059465581639</v>
      </c>
      <c r="E35" s="25" t="s">
        <v>67</v>
      </c>
      <c r="F35" s="26">
        <v>1965376209</v>
      </c>
      <c r="G35" s="28"/>
      <c r="H35" s="26">
        <v>26634707298</v>
      </c>
      <c r="I35" s="27">
        <f t="shared" si="1"/>
        <v>7.379004345760467</v>
      </c>
    </row>
    <row r="36" spans="1:9" ht="12.75">
      <c r="A36" s="25" t="s">
        <v>77</v>
      </c>
      <c r="B36" s="26">
        <v>861847699</v>
      </c>
      <c r="C36" s="26">
        <v>20197808596</v>
      </c>
      <c r="D36" s="27">
        <f t="shared" si="0"/>
        <v>4.267035678170955</v>
      </c>
      <c r="E36" s="25" t="s">
        <v>97</v>
      </c>
      <c r="F36" s="26">
        <v>1311051007</v>
      </c>
      <c r="G36" s="28"/>
      <c r="H36" s="26">
        <v>26634707298</v>
      </c>
      <c r="I36" s="27">
        <f t="shared" si="1"/>
        <v>4.922340584904595</v>
      </c>
    </row>
    <row r="37" spans="1:9" ht="12.75">
      <c r="A37" s="25" t="s">
        <v>67</v>
      </c>
      <c r="B37" s="26">
        <v>754430580</v>
      </c>
      <c r="C37" s="26">
        <v>20197808596</v>
      </c>
      <c r="D37" s="27">
        <f t="shared" si="0"/>
        <v>3.735210067043652</v>
      </c>
      <c r="E37" s="25" t="s">
        <v>54</v>
      </c>
      <c r="F37" s="26">
        <v>1130401390</v>
      </c>
      <c r="G37" s="28"/>
      <c r="H37" s="26">
        <v>26634707298</v>
      </c>
      <c r="I37" s="27">
        <f t="shared" si="1"/>
        <v>4.244091655870691</v>
      </c>
    </row>
    <row r="38" spans="1:9" ht="12.75">
      <c r="A38" s="25" t="s">
        <v>75</v>
      </c>
      <c r="B38" s="26">
        <v>713830124</v>
      </c>
      <c r="C38" s="26">
        <v>20197808596</v>
      </c>
      <c r="D38" s="27">
        <f t="shared" si="0"/>
        <v>3.5341959035168196</v>
      </c>
      <c r="E38" s="25" t="s">
        <v>95</v>
      </c>
      <c r="F38" s="26">
        <v>1089271754</v>
      </c>
      <c r="G38" s="28"/>
      <c r="H38" s="26">
        <v>26634707298</v>
      </c>
      <c r="I38" s="27">
        <f t="shared" si="1"/>
        <v>4.089670450712231</v>
      </c>
    </row>
    <row r="39" spans="1:9" ht="12.75">
      <c r="A39" s="25" t="s">
        <v>58</v>
      </c>
      <c r="B39" s="26">
        <v>659387341</v>
      </c>
      <c r="C39" s="26">
        <v>20197808596</v>
      </c>
      <c r="D39" s="27">
        <f t="shared" si="0"/>
        <v>3.2646479337891434</v>
      </c>
      <c r="E39" s="25" t="s">
        <v>100</v>
      </c>
      <c r="F39" s="26">
        <v>976579613</v>
      </c>
      <c r="G39" s="28"/>
      <c r="H39" s="26">
        <v>26634707298</v>
      </c>
      <c r="I39" s="27">
        <f t="shared" si="1"/>
        <v>3.6665678435044464</v>
      </c>
    </row>
    <row r="40" spans="1:9" ht="12.75">
      <c r="A40" s="25" t="s">
        <v>91</v>
      </c>
      <c r="B40" s="26">
        <v>598541414</v>
      </c>
      <c r="C40" s="26">
        <v>20197808596</v>
      </c>
      <c r="D40" s="27">
        <f t="shared" si="0"/>
        <v>2.9633977921670964</v>
      </c>
      <c r="E40" s="25" t="s">
        <v>111</v>
      </c>
      <c r="F40" s="26">
        <v>849925940</v>
      </c>
      <c r="G40" s="28"/>
      <c r="H40" s="26">
        <v>26634707298</v>
      </c>
      <c r="I40" s="27">
        <f t="shared" si="1"/>
        <v>3.1910466688846286</v>
      </c>
    </row>
    <row r="41" spans="1:9" ht="12.75">
      <c r="A41" s="25" t="s">
        <v>97</v>
      </c>
      <c r="B41" s="26">
        <v>591844275</v>
      </c>
      <c r="C41" s="26">
        <v>20197808596</v>
      </c>
      <c r="D41" s="27">
        <f t="shared" si="0"/>
        <v>2.9302400415716865</v>
      </c>
      <c r="E41" s="25" t="s">
        <v>90</v>
      </c>
      <c r="F41" s="26">
        <v>714789631</v>
      </c>
      <c r="G41" s="28"/>
      <c r="H41" s="26">
        <v>26634707298</v>
      </c>
      <c r="I41" s="27">
        <f t="shared" si="1"/>
        <v>2.6836774401259276</v>
      </c>
    </row>
    <row r="42" spans="1:9" ht="12.75">
      <c r="A42" s="9" t="s">
        <v>66</v>
      </c>
      <c r="B42" s="4">
        <v>559873465</v>
      </c>
      <c r="C42" s="4">
        <v>20197808596</v>
      </c>
      <c r="D42" s="24">
        <f t="shared" si="0"/>
        <v>2.7719515329543127</v>
      </c>
      <c r="E42" s="9" t="s">
        <v>109</v>
      </c>
      <c r="F42" s="4">
        <v>710185647</v>
      </c>
      <c r="H42" s="4">
        <v>26634707298</v>
      </c>
      <c r="I42" s="24">
        <f t="shared" si="1"/>
        <v>2.6663917836759103</v>
      </c>
    </row>
    <row r="43" spans="1:9" ht="12.75">
      <c r="A43" s="9" t="s">
        <v>99</v>
      </c>
      <c r="B43" s="4">
        <v>559071929</v>
      </c>
      <c r="C43" s="4">
        <v>20197808596</v>
      </c>
      <c r="D43" s="24">
        <f t="shared" si="0"/>
        <v>2.7679831024377535</v>
      </c>
      <c r="E43" s="9" t="s">
        <v>102</v>
      </c>
      <c r="F43" s="4">
        <v>631303338</v>
      </c>
      <c r="H43" s="4">
        <v>26634707298</v>
      </c>
      <c r="I43" s="24">
        <f t="shared" si="1"/>
        <v>2.370228179858408</v>
      </c>
    </row>
    <row r="44" spans="1:9" ht="12.75">
      <c r="A44" s="9" t="s">
        <v>109</v>
      </c>
      <c r="B44" s="4">
        <v>499946299</v>
      </c>
      <c r="C44" s="4">
        <v>20197808596</v>
      </c>
      <c r="D44" s="24">
        <f t="shared" si="0"/>
        <v>2.4752502065942443</v>
      </c>
      <c r="E44" s="9" t="s">
        <v>89</v>
      </c>
      <c r="F44" s="4">
        <v>572764806</v>
      </c>
      <c r="H44" s="4">
        <v>26634707298</v>
      </c>
      <c r="I44" s="24">
        <f t="shared" si="1"/>
        <v>2.1504452802565956</v>
      </c>
    </row>
    <row r="45" spans="1:9" ht="12.75">
      <c r="A45" s="9" t="s">
        <v>100</v>
      </c>
      <c r="B45" s="4">
        <v>481765918</v>
      </c>
      <c r="C45" s="4">
        <v>20197808596</v>
      </c>
      <c r="D45" s="24">
        <f t="shared" si="0"/>
        <v>2.3852385555104703</v>
      </c>
      <c r="E45" s="9" t="s">
        <v>92</v>
      </c>
      <c r="F45" s="4">
        <v>545123395</v>
      </c>
      <c r="H45" s="4">
        <v>26634707298</v>
      </c>
      <c r="I45" s="24">
        <f t="shared" si="1"/>
        <v>2.046665611530611</v>
      </c>
    </row>
    <row r="46" spans="1:9" ht="12.75">
      <c r="A46" s="9" t="s">
        <v>61</v>
      </c>
      <c r="B46" s="4">
        <v>462932058</v>
      </c>
      <c r="C46" s="4">
        <v>20197808596</v>
      </c>
      <c r="D46" s="24">
        <f t="shared" si="0"/>
        <v>2.2919915088792338</v>
      </c>
      <c r="E46" s="9" t="s">
        <v>74</v>
      </c>
      <c r="F46" s="4">
        <v>543313135</v>
      </c>
      <c r="H46" s="4">
        <v>26634707298</v>
      </c>
      <c r="I46" s="24">
        <f t="shared" si="1"/>
        <v>2.0398689909417453</v>
      </c>
    </row>
    <row r="47" spans="1:9" ht="12.75">
      <c r="A47" s="9" t="s">
        <v>111</v>
      </c>
      <c r="B47" s="4">
        <v>450427443</v>
      </c>
      <c r="C47" s="4">
        <v>20197808596</v>
      </c>
      <c r="D47" s="24">
        <f t="shared" si="0"/>
        <v>2.230080757816485</v>
      </c>
      <c r="E47" s="9" t="s">
        <v>117</v>
      </c>
      <c r="F47" s="4">
        <v>520994037</v>
      </c>
      <c r="H47" s="4">
        <v>26634707298</v>
      </c>
      <c r="I47" s="24">
        <f t="shared" si="1"/>
        <v>1.9560719446656785</v>
      </c>
    </row>
    <row r="48" spans="1:9" ht="12.75">
      <c r="A48" s="9" t="s">
        <v>48</v>
      </c>
      <c r="B48" s="4">
        <v>439837911</v>
      </c>
      <c r="C48" s="4">
        <v>20197808596</v>
      </c>
      <c r="D48" s="24">
        <f t="shared" si="0"/>
        <v>2.177651644283361</v>
      </c>
      <c r="E48" s="9" t="s">
        <v>91</v>
      </c>
      <c r="F48" s="4">
        <v>491032092</v>
      </c>
      <c r="H48" s="4">
        <v>26634707298</v>
      </c>
      <c r="I48" s="24">
        <f t="shared" si="1"/>
        <v>1.8435798317816376</v>
      </c>
    </row>
    <row r="49" spans="1:9" ht="12.75">
      <c r="A49" s="9" t="s">
        <v>60</v>
      </c>
      <c r="B49" s="4">
        <v>331739935</v>
      </c>
      <c r="C49" s="4">
        <v>20197808596</v>
      </c>
      <c r="D49" s="24">
        <f t="shared" si="0"/>
        <v>1.6424550882500104</v>
      </c>
      <c r="E49" s="9" t="s">
        <v>99</v>
      </c>
      <c r="F49" s="4">
        <v>383716864</v>
      </c>
      <c r="H49" s="4">
        <v>26634707298</v>
      </c>
      <c r="I49" s="24">
        <f t="shared" si="1"/>
        <v>1.4406648427062434</v>
      </c>
    </row>
    <row r="50" spans="1:9" ht="12.75">
      <c r="A50" s="9" t="s">
        <v>47</v>
      </c>
      <c r="B50" s="4">
        <v>329889899</v>
      </c>
      <c r="C50" s="4">
        <v>20197808596</v>
      </c>
      <c r="D50" s="24">
        <f t="shared" si="0"/>
        <v>1.6332955005095546</v>
      </c>
      <c r="E50" s="9" t="s">
        <v>78</v>
      </c>
      <c r="F50" s="4">
        <v>299370524</v>
      </c>
      <c r="H50" s="4">
        <v>26634707298</v>
      </c>
      <c r="I50" s="24">
        <f t="shared" si="1"/>
        <v>1.1239865362533183</v>
      </c>
    </row>
    <row r="51" spans="1:9" ht="12.75">
      <c r="A51" s="9" t="s">
        <v>98</v>
      </c>
      <c r="B51" s="4">
        <v>311937750</v>
      </c>
      <c r="C51" s="4">
        <v>20197808596</v>
      </c>
      <c r="D51" s="24">
        <f t="shared" si="0"/>
        <v>1.544413833398622</v>
      </c>
      <c r="E51" s="9" t="s">
        <v>82</v>
      </c>
      <c r="F51" s="4">
        <v>298847778</v>
      </c>
      <c r="H51" s="4">
        <v>26634707298</v>
      </c>
      <c r="I51" s="24">
        <f t="shared" si="1"/>
        <v>1.1220238865641317</v>
      </c>
    </row>
    <row r="52" spans="1:9" ht="12.75">
      <c r="A52" s="9" t="s">
        <v>95</v>
      </c>
      <c r="B52" s="4">
        <v>303773078</v>
      </c>
      <c r="C52" s="4">
        <v>20197808596</v>
      </c>
      <c r="D52" s="24">
        <f t="shared" si="0"/>
        <v>1.5039902797185611</v>
      </c>
      <c r="E52" s="9" t="s">
        <v>107</v>
      </c>
      <c r="F52" s="4">
        <v>294027348</v>
      </c>
      <c r="H52" s="4">
        <v>26634707298</v>
      </c>
      <c r="I52" s="24">
        <f t="shared" si="1"/>
        <v>1.1039255836765982</v>
      </c>
    </row>
    <row r="53" spans="1:9" ht="12.75">
      <c r="A53" s="9" t="s">
        <v>101</v>
      </c>
      <c r="B53" s="4">
        <v>283222652</v>
      </c>
      <c r="C53" s="4">
        <v>20197808596</v>
      </c>
      <c r="D53" s="24">
        <f t="shared" si="0"/>
        <v>1.4022444596097905</v>
      </c>
      <c r="E53" s="9" t="s">
        <v>51</v>
      </c>
      <c r="F53" s="4">
        <v>283006180</v>
      </c>
      <c r="H53" s="4">
        <v>26634707298</v>
      </c>
      <c r="I53" s="24">
        <f t="shared" si="1"/>
        <v>1.0625466119586413</v>
      </c>
    </row>
    <row r="54" spans="1:9" ht="12.75">
      <c r="A54" s="9" t="s">
        <v>87</v>
      </c>
      <c r="B54" s="4">
        <v>278555338</v>
      </c>
      <c r="C54" s="4">
        <v>20197808596</v>
      </c>
      <c r="D54" s="24">
        <f t="shared" si="0"/>
        <v>1.3791364378765598</v>
      </c>
      <c r="E54" s="9" t="s">
        <v>88</v>
      </c>
      <c r="F54" s="4">
        <v>256351754</v>
      </c>
      <c r="H54" s="4">
        <v>26634707298</v>
      </c>
      <c r="I54" s="24">
        <f t="shared" si="1"/>
        <v>0.9624725780983125</v>
      </c>
    </row>
    <row r="55" spans="1:9" ht="12.75">
      <c r="A55" s="9" t="s">
        <v>49</v>
      </c>
      <c r="B55" s="4">
        <v>274749662</v>
      </c>
      <c r="C55" s="4">
        <v>20197808596</v>
      </c>
      <c r="D55" s="24">
        <f t="shared" si="0"/>
        <v>1.3602944135950064</v>
      </c>
      <c r="E55" s="9" t="s">
        <v>87</v>
      </c>
      <c r="F55" s="4">
        <v>241761100</v>
      </c>
      <c r="H55" s="4">
        <v>26634707298</v>
      </c>
      <c r="I55" s="24">
        <f t="shared" si="1"/>
        <v>0.9076919723392411</v>
      </c>
    </row>
    <row r="56" spans="1:9" ht="12.75">
      <c r="A56" s="9" t="s">
        <v>117</v>
      </c>
      <c r="B56" s="4">
        <v>240802120</v>
      </c>
      <c r="C56" s="4">
        <v>20197808596</v>
      </c>
      <c r="D56" s="24">
        <f t="shared" si="0"/>
        <v>1.192219041266134</v>
      </c>
      <c r="E56" s="9" t="s">
        <v>105</v>
      </c>
      <c r="F56" s="4">
        <v>209652984</v>
      </c>
      <c r="H56" s="4">
        <v>26634707298</v>
      </c>
      <c r="I56" s="24">
        <f t="shared" si="1"/>
        <v>0.7871420611246696</v>
      </c>
    </row>
    <row r="57" spans="1:9" ht="12.75">
      <c r="A57" s="9" t="s">
        <v>92</v>
      </c>
      <c r="B57" s="4">
        <v>181861001</v>
      </c>
      <c r="C57" s="4">
        <v>20197808596</v>
      </c>
      <c r="D57" s="24">
        <f t="shared" si="0"/>
        <v>0.9003996653182266</v>
      </c>
      <c r="E57" s="9" t="s">
        <v>98</v>
      </c>
      <c r="F57" s="4">
        <v>199984845</v>
      </c>
      <c r="H57" s="4">
        <v>26634707298</v>
      </c>
      <c r="I57" s="24">
        <f t="shared" si="1"/>
        <v>0.7508430363528601</v>
      </c>
    </row>
    <row r="58" spans="1:9" ht="12.75">
      <c r="A58" s="9" t="s">
        <v>82</v>
      </c>
      <c r="B58" s="4">
        <v>180851166</v>
      </c>
      <c r="C58" s="4">
        <v>20197808596</v>
      </c>
      <c r="D58" s="24">
        <f t="shared" si="0"/>
        <v>0.8953999397529493</v>
      </c>
      <c r="E58" s="9" t="s">
        <v>49</v>
      </c>
      <c r="F58" s="4">
        <v>177409029</v>
      </c>
      <c r="H58" s="4">
        <v>26634707298</v>
      </c>
      <c r="I58" s="24">
        <f t="shared" si="1"/>
        <v>0.6660821424282055</v>
      </c>
    </row>
    <row r="59" spans="1:9" ht="12.75">
      <c r="A59" s="9" t="s">
        <v>90</v>
      </c>
      <c r="B59" s="4">
        <v>174711357</v>
      </c>
      <c r="C59" s="4">
        <v>20197808596</v>
      </c>
      <c r="D59" s="24">
        <f t="shared" si="0"/>
        <v>0.8650015479134705</v>
      </c>
      <c r="E59" s="9" t="s">
        <v>64</v>
      </c>
      <c r="F59" s="4">
        <v>176500100</v>
      </c>
      <c r="H59" s="4">
        <v>26634707298</v>
      </c>
      <c r="I59" s="24">
        <f t="shared" si="1"/>
        <v>0.6626695687894921</v>
      </c>
    </row>
    <row r="60" spans="1:9" ht="12.75">
      <c r="A60" s="9" t="s">
        <v>78</v>
      </c>
      <c r="B60" s="4">
        <v>111739644</v>
      </c>
      <c r="C60" s="4">
        <v>20197808596</v>
      </c>
      <c r="D60" s="24">
        <f t="shared" si="0"/>
        <v>0.5532265714317596</v>
      </c>
      <c r="E60" s="9" t="s">
        <v>85</v>
      </c>
      <c r="F60" s="4">
        <v>174105240</v>
      </c>
      <c r="H60" s="4">
        <v>26634707298</v>
      </c>
      <c r="I60" s="24">
        <f t="shared" si="1"/>
        <v>0.6536780676882962</v>
      </c>
    </row>
    <row r="61" spans="1:9" ht="12.75">
      <c r="A61" s="9" t="s">
        <v>63</v>
      </c>
      <c r="B61" s="4">
        <v>109259095</v>
      </c>
      <c r="C61" s="4">
        <v>20197808596</v>
      </c>
      <c r="D61" s="24">
        <f t="shared" si="0"/>
        <v>0.5409452935485181</v>
      </c>
      <c r="E61" s="9" t="s">
        <v>48</v>
      </c>
      <c r="F61" s="4">
        <v>159438111</v>
      </c>
      <c r="H61" s="4">
        <v>26634707298</v>
      </c>
      <c r="I61" s="24">
        <f t="shared" si="1"/>
        <v>0.5986103365662749</v>
      </c>
    </row>
    <row r="62" spans="1:9" ht="12.75">
      <c r="A62" s="9" t="s">
        <v>113</v>
      </c>
      <c r="B62" s="4">
        <v>97841655</v>
      </c>
      <c r="C62" s="4">
        <v>20197808596</v>
      </c>
      <c r="D62" s="24">
        <f t="shared" si="0"/>
        <v>0.4844171808786063</v>
      </c>
      <c r="E62" s="9" t="s">
        <v>108</v>
      </c>
      <c r="F62" s="4">
        <v>145693978</v>
      </c>
      <c r="H62" s="4">
        <v>26634707298</v>
      </c>
      <c r="I62" s="24">
        <f t="shared" si="1"/>
        <v>0.5470079936299512</v>
      </c>
    </row>
    <row r="63" spans="1:9" ht="12.75">
      <c r="A63" s="9" t="s">
        <v>80</v>
      </c>
      <c r="B63" s="4">
        <v>93281929</v>
      </c>
      <c r="C63" s="4">
        <v>20197808596</v>
      </c>
      <c r="D63" s="24">
        <f t="shared" si="0"/>
        <v>0.4618418307938302</v>
      </c>
      <c r="E63" s="9" t="s">
        <v>86</v>
      </c>
      <c r="F63" s="4">
        <v>136954640</v>
      </c>
      <c r="H63" s="4">
        <v>26634707298</v>
      </c>
      <c r="I63" s="24">
        <f t="shared" si="1"/>
        <v>0.5141961519144757</v>
      </c>
    </row>
    <row r="64" spans="1:9" ht="12.75">
      <c r="A64" s="9" t="s">
        <v>116</v>
      </c>
      <c r="B64" s="4">
        <v>92567353</v>
      </c>
      <c r="C64" s="4">
        <v>20197808596</v>
      </c>
      <c r="D64" s="24">
        <f t="shared" si="0"/>
        <v>0.45830394203424696</v>
      </c>
      <c r="E64" s="9" t="s">
        <v>80</v>
      </c>
      <c r="F64" s="4">
        <v>133731874</v>
      </c>
      <c r="H64" s="4">
        <v>26634707298</v>
      </c>
      <c r="I64" s="24">
        <f t="shared" si="1"/>
        <v>0.502096278002056</v>
      </c>
    </row>
    <row r="65" spans="1:9" ht="12.75">
      <c r="A65" s="9" t="s">
        <v>107</v>
      </c>
      <c r="B65" s="4">
        <v>78512031</v>
      </c>
      <c r="C65" s="4">
        <v>20197808596</v>
      </c>
      <c r="D65" s="24">
        <f t="shared" si="0"/>
        <v>0.38871559073764383</v>
      </c>
      <c r="E65" s="9" t="s">
        <v>96</v>
      </c>
      <c r="F65" s="4">
        <v>131262441</v>
      </c>
      <c r="H65" s="4">
        <v>26634707298</v>
      </c>
      <c r="I65" s="24">
        <f t="shared" si="1"/>
        <v>0.49282479259629974</v>
      </c>
    </row>
    <row r="66" spans="1:9" ht="12.75">
      <c r="A66" s="9" t="s">
        <v>74</v>
      </c>
      <c r="B66" s="4">
        <v>75748859</v>
      </c>
      <c r="C66" s="4">
        <v>20197808596</v>
      </c>
      <c r="D66" s="24">
        <f t="shared" si="0"/>
        <v>0.3750350372911317</v>
      </c>
      <c r="E66" s="9" t="s">
        <v>115</v>
      </c>
      <c r="F66" s="4">
        <v>131067043</v>
      </c>
      <c r="H66" s="4">
        <v>26634707298</v>
      </c>
      <c r="I66" s="24">
        <f t="shared" si="1"/>
        <v>0.4920911708680269</v>
      </c>
    </row>
    <row r="67" spans="1:9" ht="12.75">
      <c r="A67" s="9" t="s">
        <v>88</v>
      </c>
      <c r="B67" s="4">
        <v>72284040</v>
      </c>
      <c r="C67" s="4">
        <v>20197808596</v>
      </c>
      <c r="D67" s="24">
        <f t="shared" si="0"/>
        <v>0.35788060697988405</v>
      </c>
      <c r="E67" s="9" t="s">
        <v>46</v>
      </c>
      <c r="F67" s="4">
        <v>118156398</v>
      </c>
      <c r="H67" s="4">
        <v>26634707298</v>
      </c>
      <c r="I67" s="24">
        <f t="shared" si="1"/>
        <v>0.4436181583601347</v>
      </c>
    </row>
    <row r="68" spans="1:9" ht="12.75">
      <c r="A68" s="9" t="s">
        <v>52</v>
      </c>
      <c r="B68" s="4">
        <v>63347414</v>
      </c>
      <c r="C68" s="4">
        <v>20197808596</v>
      </c>
      <c r="D68" s="24">
        <f t="shared" si="0"/>
        <v>0.31363508421673725</v>
      </c>
      <c r="E68" s="9" t="s">
        <v>81</v>
      </c>
      <c r="F68" s="4">
        <v>111670790</v>
      </c>
      <c r="H68" s="4">
        <v>26634707298</v>
      </c>
      <c r="I68" s="24">
        <f t="shared" si="1"/>
        <v>0.419267945206161</v>
      </c>
    </row>
    <row r="69" spans="1:9" ht="12.75">
      <c r="A69" s="9" t="s">
        <v>115</v>
      </c>
      <c r="B69" s="4">
        <v>62231560</v>
      </c>
      <c r="C69" s="4">
        <v>20197808596</v>
      </c>
      <c r="D69" s="24">
        <f t="shared" si="0"/>
        <v>0.3081104551724706</v>
      </c>
      <c r="E69" s="9" t="s">
        <v>53</v>
      </c>
      <c r="F69" s="4">
        <v>110474128</v>
      </c>
      <c r="H69" s="4">
        <v>26634707298</v>
      </c>
      <c r="I69" s="24">
        <f t="shared" si="1"/>
        <v>0.4147750781113164</v>
      </c>
    </row>
    <row r="70" spans="1:9" ht="12.75">
      <c r="A70" s="9" t="s">
        <v>81</v>
      </c>
      <c r="B70" s="4">
        <v>52889482</v>
      </c>
      <c r="C70" s="4">
        <v>20197808596</v>
      </c>
      <c r="D70" s="24">
        <f t="shared" si="0"/>
        <v>0.261857526516388</v>
      </c>
      <c r="E70" s="9" t="s">
        <v>110</v>
      </c>
      <c r="F70" s="4">
        <v>104638123</v>
      </c>
      <c r="H70" s="4">
        <v>26634707298</v>
      </c>
      <c r="I70" s="24">
        <f t="shared" si="1"/>
        <v>0.3928637992123055</v>
      </c>
    </row>
    <row r="71" spans="1:9" ht="12.75">
      <c r="A71" s="9" t="s">
        <v>65</v>
      </c>
      <c r="B71" s="4">
        <v>46739494</v>
      </c>
      <c r="C71" s="4">
        <v>20197808596</v>
      </c>
      <c r="D71" s="24">
        <f t="shared" si="0"/>
        <v>0.2314087381205125</v>
      </c>
      <c r="E71" s="9" t="s">
        <v>75</v>
      </c>
      <c r="F71" s="4">
        <v>98692208</v>
      </c>
      <c r="H71" s="4">
        <v>26634707298</v>
      </c>
      <c r="I71" s="24">
        <f t="shared" si="1"/>
        <v>0.37053986325357813</v>
      </c>
    </row>
    <row r="72" spans="1:9" ht="12.75">
      <c r="A72" s="9" t="s">
        <v>86</v>
      </c>
      <c r="B72" s="4">
        <v>44660723</v>
      </c>
      <c r="C72" s="4">
        <v>20197808596</v>
      </c>
      <c r="D72" s="24">
        <f t="shared" si="0"/>
        <v>0.22111667603803647</v>
      </c>
      <c r="E72" s="9" t="s">
        <v>72</v>
      </c>
      <c r="F72" s="4">
        <v>93425400</v>
      </c>
      <c r="H72" s="4">
        <v>26634707298</v>
      </c>
      <c r="I72" s="24">
        <f t="shared" si="1"/>
        <v>0.3507656343083422</v>
      </c>
    </row>
    <row r="73" spans="1:9" ht="12.75">
      <c r="A73" s="9" t="s">
        <v>110</v>
      </c>
      <c r="B73" s="4">
        <v>44339323</v>
      </c>
      <c r="C73" s="4">
        <v>20197808596</v>
      </c>
      <c r="D73" s="24">
        <f t="shared" si="0"/>
        <v>0.21952541430054454</v>
      </c>
      <c r="E73" s="9" t="s">
        <v>65</v>
      </c>
      <c r="F73" s="4">
        <v>80166289</v>
      </c>
      <c r="H73" s="4">
        <v>26634707298</v>
      </c>
      <c r="I73" s="24">
        <f t="shared" si="1"/>
        <v>0.3009843063153155</v>
      </c>
    </row>
    <row r="74" spans="1:9" ht="12.75">
      <c r="A74" s="9" t="s">
        <v>79</v>
      </c>
      <c r="B74" s="4">
        <v>42626308</v>
      </c>
      <c r="C74" s="4">
        <v>20197808596</v>
      </c>
      <c r="D74" s="24">
        <f t="shared" si="0"/>
        <v>0.2110442219382244</v>
      </c>
      <c r="E74" s="9" t="s">
        <v>76</v>
      </c>
      <c r="F74" s="4">
        <v>70622219</v>
      </c>
      <c r="H74" s="4">
        <v>26634707298</v>
      </c>
      <c r="I74" s="24">
        <f t="shared" si="1"/>
        <v>0.2651510985641769</v>
      </c>
    </row>
    <row r="75" spans="1:9" ht="12.75">
      <c r="A75" s="9" t="s">
        <v>53</v>
      </c>
      <c r="B75" s="4">
        <v>42087907</v>
      </c>
      <c r="C75" s="4">
        <v>20197808596</v>
      </c>
      <c r="D75" s="24">
        <f t="shared" si="0"/>
        <v>0.20837858127012426</v>
      </c>
      <c r="E75" s="9" t="s">
        <v>104</v>
      </c>
      <c r="F75" s="4">
        <v>68257572</v>
      </c>
      <c r="H75" s="4">
        <v>26634707298</v>
      </c>
      <c r="I75" s="24">
        <f t="shared" si="1"/>
        <v>0.2562730321617819</v>
      </c>
    </row>
    <row r="76" spans="1:9" ht="12.75">
      <c r="A76" s="9" t="s">
        <v>50</v>
      </c>
      <c r="B76" s="4">
        <v>38948206</v>
      </c>
      <c r="C76" s="4">
        <v>20197808596</v>
      </c>
      <c r="D76" s="24">
        <f t="shared" si="0"/>
        <v>0.1928338206339541</v>
      </c>
      <c r="E76" s="9" t="s">
        <v>113</v>
      </c>
      <c r="F76" s="4">
        <v>61923893</v>
      </c>
      <c r="H76" s="4">
        <v>26634707298</v>
      </c>
      <c r="I76" s="24">
        <f t="shared" si="1"/>
        <v>0.23249323638953548</v>
      </c>
    </row>
    <row r="77" spans="1:9" ht="12.75">
      <c r="A77" s="9" t="s">
        <v>85</v>
      </c>
      <c r="B77" s="4">
        <v>37276749</v>
      </c>
      <c r="C77" s="4">
        <v>20197808596</v>
      </c>
      <c r="D77" s="24">
        <f t="shared" si="0"/>
        <v>0.18455838326630314</v>
      </c>
      <c r="E77" s="9" t="s">
        <v>106</v>
      </c>
      <c r="F77" s="4">
        <v>50563301</v>
      </c>
      <c r="H77" s="4">
        <v>26634707298</v>
      </c>
      <c r="I77" s="24">
        <f t="shared" si="1"/>
        <v>0.18983989737254142</v>
      </c>
    </row>
    <row r="78" spans="1:9" ht="12.75">
      <c r="A78" s="9" t="s">
        <v>57</v>
      </c>
      <c r="B78" s="4">
        <v>37119997</v>
      </c>
      <c r="C78" s="4">
        <v>20197808596</v>
      </c>
      <c r="D78" s="24">
        <f t="shared" si="0"/>
        <v>0.18378229907254043</v>
      </c>
      <c r="E78" s="9" t="s">
        <v>84</v>
      </c>
      <c r="F78" s="4">
        <v>49925999</v>
      </c>
      <c r="H78" s="4">
        <v>26634707298</v>
      </c>
      <c r="I78" s="24">
        <f t="shared" si="1"/>
        <v>0.18744714721812972</v>
      </c>
    </row>
    <row r="79" spans="1:9" ht="12.75">
      <c r="A79" s="9" t="s">
        <v>72</v>
      </c>
      <c r="B79" s="4">
        <v>34257713</v>
      </c>
      <c r="C79" s="4">
        <v>20197808596</v>
      </c>
      <c r="D79" s="24">
        <f t="shared" si="0"/>
        <v>0.16961103892619542</v>
      </c>
      <c r="E79" s="9" t="s">
        <v>50</v>
      </c>
      <c r="F79" s="4">
        <v>45320873</v>
      </c>
      <c r="H79" s="4">
        <v>26634707298</v>
      </c>
      <c r="I79" s="24">
        <f t="shared" si="1"/>
        <v>0.1701572031294789</v>
      </c>
    </row>
    <row r="80" spans="1:9" ht="12.75">
      <c r="A80" s="9" t="s">
        <v>105</v>
      </c>
      <c r="B80" s="4">
        <v>33702906</v>
      </c>
      <c r="C80" s="4">
        <v>20197808596</v>
      </c>
      <c r="D80" s="24">
        <f t="shared" si="0"/>
        <v>0.16686417162441358</v>
      </c>
      <c r="E80" s="9" t="s">
        <v>57</v>
      </c>
      <c r="F80" s="4">
        <v>40806637</v>
      </c>
      <c r="H80" s="4">
        <v>26634707298</v>
      </c>
      <c r="I80" s="24">
        <f t="shared" si="1"/>
        <v>0.15320850551665033</v>
      </c>
    </row>
    <row r="81" spans="1:9" ht="12.75">
      <c r="A81" s="9" t="s">
        <v>45</v>
      </c>
      <c r="B81" s="4">
        <v>32919332</v>
      </c>
      <c r="C81" s="4">
        <v>20197808596</v>
      </c>
      <c r="D81" s="24">
        <f t="shared" si="0"/>
        <v>0.1629846715475826</v>
      </c>
      <c r="E81" s="9" t="s">
        <v>79</v>
      </c>
      <c r="F81" s="4">
        <v>33120613</v>
      </c>
      <c r="H81" s="4">
        <v>26634707298</v>
      </c>
      <c r="I81" s="24">
        <f t="shared" si="1"/>
        <v>0.12435133087603718</v>
      </c>
    </row>
    <row r="82" spans="1:9" ht="12.75">
      <c r="A82" s="9" t="s">
        <v>54</v>
      </c>
      <c r="B82" s="4">
        <v>28128238</v>
      </c>
      <c r="C82" s="4">
        <v>20197808596</v>
      </c>
      <c r="D82" s="24">
        <f t="shared" si="0"/>
        <v>0.13926381105309885</v>
      </c>
      <c r="E82" s="9" t="s">
        <v>63</v>
      </c>
      <c r="F82" s="4">
        <v>31025755</v>
      </c>
      <c r="H82" s="4">
        <v>26634707298</v>
      </c>
      <c r="I82" s="24">
        <f t="shared" si="1"/>
        <v>0.11648618718753379</v>
      </c>
    </row>
    <row r="83" spans="1:9" ht="12.75">
      <c r="A83" s="9" t="s">
        <v>59</v>
      </c>
      <c r="B83" s="4">
        <v>26574371</v>
      </c>
      <c r="C83" s="4">
        <v>20197808596</v>
      </c>
      <c r="D83" s="24">
        <f t="shared" si="0"/>
        <v>0.13157056555760618</v>
      </c>
      <c r="E83" s="9" t="s">
        <v>52</v>
      </c>
      <c r="F83" s="4">
        <v>29407549</v>
      </c>
      <c r="H83" s="4">
        <v>26634707298</v>
      </c>
      <c r="I83" s="24">
        <f t="shared" si="1"/>
        <v>0.11041063328001434</v>
      </c>
    </row>
    <row r="84" spans="1:9" ht="12.75">
      <c r="A84" s="9" t="s">
        <v>76</v>
      </c>
      <c r="B84" s="4">
        <v>23710580</v>
      </c>
      <c r="C84" s="4">
        <v>20197808596</v>
      </c>
      <c r="D84" s="24">
        <f t="shared" si="0"/>
        <v>0.1173918442057901</v>
      </c>
      <c r="E84" s="9" t="s">
        <v>47</v>
      </c>
      <c r="F84" s="4">
        <v>28840162</v>
      </c>
      <c r="H84" s="4">
        <v>26634707298</v>
      </c>
      <c r="I84" s="24">
        <f t="shared" si="1"/>
        <v>0.10828037897065836</v>
      </c>
    </row>
    <row r="85" spans="1:9" ht="12.75">
      <c r="A85" s="9" t="s">
        <v>96</v>
      </c>
      <c r="B85" s="4">
        <v>21377991</v>
      </c>
      <c r="C85" s="4">
        <v>20197808596</v>
      </c>
      <c r="D85" s="24">
        <f t="shared" si="0"/>
        <v>0.10584312104152589</v>
      </c>
      <c r="E85" s="9" t="s">
        <v>62</v>
      </c>
      <c r="F85" s="4">
        <v>24808517</v>
      </c>
      <c r="H85" s="4">
        <v>26634707298</v>
      </c>
      <c r="I85" s="24">
        <f t="shared" si="1"/>
        <v>0.09314356911240722</v>
      </c>
    </row>
    <row r="86" spans="1:9" ht="12.75">
      <c r="A86" s="9" t="s">
        <v>46</v>
      </c>
      <c r="B86" s="4">
        <v>20329814</v>
      </c>
      <c r="C86" s="4">
        <v>20197808596</v>
      </c>
      <c r="D86" s="24">
        <f t="shared" si="0"/>
        <v>0.10065356300101855</v>
      </c>
      <c r="E86" s="9" t="s">
        <v>45</v>
      </c>
      <c r="F86" s="4">
        <v>22214835</v>
      </c>
      <c r="H86" s="4">
        <v>26634707298</v>
      </c>
      <c r="I86" s="24">
        <f t="shared" si="1"/>
        <v>0.08340559087603756</v>
      </c>
    </row>
    <row r="87" spans="1:9" ht="12.75">
      <c r="A87" s="9" t="s">
        <v>104</v>
      </c>
      <c r="B87" s="4">
        <v>19954917</v>
      </c>
      <c r="C87" s="4">
        <v>20197808596</v>
      </c>
      <c r="D87" s="24">
        <f t="shared" si="0"/>
        <v>0.09879743589585206</v>
      </c>
      <c r="E87" s="9" t="s">
        <v>59</v>
      </c>
      <c r="F87" s="4">
        <v>19219268</v>
      </c>
      <c r="H87" s="4">
        <v>26634707298</v>
      </c>
      <c r="I87" s="24">
        <f t="shared" si="1"/>
        <v>0.07215873553618204</v>
      </c>
    </row>
    <row r="88" spans="1:9" ht="12.75">
      <c r="A88" s="9" t="s">
        <v>112</v>
      </c>
      <c r="B88" s="4">
        <v>19381448</v>
      </c>
      <c r="C88" s="4">
        <v>20197808596</v>
      </c>
      <c r="D88" s="24">
        <f t="shared" si="0"/>
        <v>0.09595817243182672</v>
      </c>
      <c r="E88" s="9" t="s">
        <v>55</v>
      </c>
      <c r="F88" s="4">
        <v>19125566</v>
      </c>
      <c r="H88" s="4">
        <v>26634707298</v>
      </c>
      <c r="I88" s="24">
        <f t="shared" si="1"/>
        <v>0.0718069314072625</v>
      </c>
    </row>
    <row r="89" spans="1:9" ht="12.75">
      <c r="A89" s="9" t="s">
        <v>71</v>
      </c>
      <c r="B89" s="4">
        <v>12499674</v>
      </c>
      <c r="C89" s="4">
        <v>20197808596</v>
      </c>
      <c r="D89" s="24">
        <f t="shared" si="0"/>
        <v>0.06188628801282656</v>
      </c>
      <c r="E89" s="9" t="s">
        <v>66</v>
      </c>
      <c r="F89" s="4">
        <v>17870937</v>
      </c>
      <c r="H89" s="4">
        <v>26634707298</v>
      </c>
      <c r="I89" s="24">
        <f t="shared" si="1"/>
        <v>0.06709642722952668</v>
      </c>
    </row>
    <row r="90" spans="1:9" ht="12.75">
      <c r="A90" s="9" t="s">
        <v>51</v>
      </c>
      <c r="B90" s="4">
        <v>9832353</v>
      </c>
      <c r="C90" s="4">
        <v>20197808596</v>
      </c>
      <c r="D90" s="24">
        <f t="shared" si="0"/>
        <v>0.04868029595026072</v>
      </c>
      <c r="E90" s="9" t="s">
        <v>44</v>
      </c>
      <c r="F90" s="4">
        <v>17566210</v>
      </c>
      <c r="H90" s="4">
        <v>26634707298</v>
      </c>
      <c r="I90" s="24">
        <f t="shared" si="1"/>
        <v>0.0659523298058509</v>
      </c>
    </row>
    <row r="91" spans="1:9" ht="12.75">
      <c r="A91" s="9" t="s">
        <v>84</v>
      </c>
      <c r="B91" s="4">
        <v>9326815</v>
      </c>
      <c r="C91" s="4">
        <v>20197808596</v>
      </c>
      <c r="D91" s="24">
        <f t="shared" si="0"/>
        <v>0.046177361052164315</v>
      </c>
      <c r="E91" s="9" t="s">
        <v>60</v>
      </c>
      <c r="F91" s="4">
        <v>14475790</v>
      </c>
      <c r="H91" s="4">
        <v>26634707298</v>
      </c>
      <c r="I91" s="24">
        <f t="shared" si="1"/>
        <v>0.05434934890794534</v>
      </c>
    </row>
    <row r="92" spans="1:9" ht="12.75">
      <c r="A92" s="9" t="s">
        <v>44</v>
      </c>
      <c r="B92" s="4">
        <v>6341282</v>
      </c>
      <c r="C92" s="4">
        <v>20197808596</v>
      </c>
      <c r="D92" s="24">
        <f t="shared" si="0"/>
        <v>0.031395891142645224</v>
      </c>
      <c r="E92" s="9" t="s">
        <v>112</v>
      </c>
      <c r="F92" s="4">
        <v>8845759</v>
      </c>
      <c r="H92" s="4">
        <v>26634707298</v>
      </c>
      <c r="I92" s="24">
        <f t="shared" si="1"/>
        <v>0.03321139932581211</v>
      </c>
    </row>
    <row r="93" spans="1:9" ht="12.75">
      <c r="A93" s="9" t="s">
        <v>106</v>
      </c>
      <c r="B93" s="4">
        <v>5794455</v>
      </c>
      <c r="C93" s="4">
        <v>20197808596</v>
      </c>
      <c r="D93" s="24">
        <f t="shared" si="0"/>
        <v>0.02868853307753169</v>
      </c>
      <c r="E93" s="9" t="s">
        <v>93</v>
      </c>
      <c r="F93" s="4">
        <v>4415553</v>
      </c>
      <c r="H93" s="4">
        <v>26634707298</v>
      </c>
      <c r="I93" s="24">
        <f t="shared" si="1"/>
        <v>0.016578192321008024</v>
      </c>
    </row>
    <row r="94" spans="1:9" ht="12.75">
      <c r="A94" s="9" t="s">
        <v>62</v>
      </c>
      <c r="B94" s="4">
        <v>5366218</v>
      </c>
      <c r="C94" s="4">
        <v>20197808596</v>
      </c>
      <c r="D94" s="24">
        <f t="shared" si="0"/>
        <v>0.026568317916740396</v>
      </c>
      <c r="E94" s="9" t="s">
        <v>68</v>
      </c>
      <c r="F94" s="4">
        <v>2319406</v>
      </c>
      <c r="H94" s="4">
        <v>26634707298</v>
      </c>
      <c r="I94" s="24">
        <f t="shared" si="1"/>
        <v>0.00870820908241843</v>
      </c>
    </row>
    <row r="95" spans="1:9" ht="12.75">
      <c r="A95" s="9" t="s">
        <v>55</v>
      </c>
      <c r="B95" s="4">
        <v>5162916</v>
      </c>
      <c r="C95" s="4">
        <v>20197808596</v>
      </c>
      <c r="D95" s="24">
        <f t="shared" si="0"/>
        <v>0.02556176317574606</v>
      </c>
      <c r="E95" s="9" t="s">
        <v>58</v>
      </c>
      <c r="F95" s="4">
        <v>1985704</v>
      </c>
      <c r="H95" s="4">
        <v>26634707298</v>
      </c>
      <c r="I95" s="24">
        <f t="shared" si="1"/>
        <v>0.007455325030544286</v>
      </c>
    </row>
    <row r="96" spans="1:9" ht="12.75">
      <c r="A96" s="9" t="s">
        <v>108</v>
      </c>
      <c r="B96" s="4">
        <v>4526379</v>
      </c>
      <c r="C96" s="4">
        <v>20197808596</v>
      </c>
      <c r="D96" s="24">
        <f t="shared" si="0"/>
        <v>0.022410248015205025</v>
      </c>
      <c r="E96" s="9" t="s">
        <v>61</v>
      </c>
      <c r="F96" s="4">
        <v>1735351</v>
      </c>
      <c r="H96" s="4">
        <v>26634707298</v>
      </c>
      <c r="I96" s="24">
        <f t="shared" si="1"/>
        <v>0.00651537477241324</v>
      </c>
    </row>
    <row r="97" spans="1:9" ht="12.75">
      <c r="A97" s="9" t="s">
        <v>73</v>
      </c>
      <c r="B97" s="4">
        <v>402425</v>
      </c>
      <c r="C97" s="4">
        <v>20197808596</v>
      </c>
      <c r="D97" s="24">
        <f aca="true" t="shared" si="2" ref="D97:D102">B97/C97*100</f>
        <v>0.001992419118575551</v>
      </c>
      <c r="E97" s="9" t="s">
        <v>73</v>
      </c>
      <c r="F97" s="4">
        <v>1690929</v>
      </c>
      <c r="H97" s="4">
        <v>26634707298</v>
      </c>
      <c r="I97" s="24">
        <f aca="true" t="shared" si="3" ref="I97:I104">F97/H97*100</f>
        <v>0.006348592387673701</v>
      </c>
    </row>
    <row r="98" spans="1:9" ht="12.75">
      <c r="A98" s="9" t="s">
        <v>68</v>
      </c>
      <c r="B98" s="4">
        <v>194498</v>
      </c>
      <c r="C98" s="4">
        <v>20197808596</v>
      </c>
      <c r="D98" s="24">
        <f t="shared" si="2"/>
        <v>0.0009629658538229668</v>
      </c>
      <c r="E98" s="9" t="s">
        <v>71</v>
      </c>
      <c r="F98" s="4">
        <v>754007</v>
      </c>
      <c r="H98" s="4">
        <v>26634707298</v>
      </c>
      <c r="I98" s="24">
        <f t="shared" si="3"/>
        <v>0.0028309190394467687</v>
      </c>
    </row>
    <row r="99" spans="1:9" ht="12.75">
      <c r="A99" s="9" t="s">
        <v>56</v>
      </c>
      <c r="B99" s="4">
        <v>171000</v>
      </c>
      <c r="C99" s="4">
        <v>20197808596</v>
      </c>
      <c r="D99" s="24">
        <f t="shared" si="2"/>
        <v>0.0008466265000345882</v>
      </c>
      <c r="E99" s="9" t="s">
        <v>114</v>
      </c>
      <c r="F99" s="4">
        <v>578665</v>
      </c>
      <c r="H99" s="4">
        <v>26634707298</v>
      </c>
      <c r="I99" s="24">
        <f t="shared" si="3"/>
        <v>0.0021725975567355002</v>
      </c>
    </row>
    <row r="100" spans="1:9" ht="12.75">
      <c r="A100" s="9" t="s">
        <v>69</v>
      </c>
      <c r="B100" s="4">
        <v>104777</v>
      </c>
      <c r="C100" s="4">
        <v>20197808596</v>
      </c>
      <c r="D100" s="24">
        <f t="shared" si="2"/>
        <v>0.0005187542970416611</v>
      </c>
      <c r="E100" s="9" t="s">
        <v>83</v>
      </c>
      <c r="F100" s="4">
        <v>393996</v>
      </c>
      <c r="H100" s="4">
        <v>26634707298</v>
      </c>
      <c r="I100" s="24">
        <f t="shared" si="3"/>
        <v>0.001479257855518409</v>
      </c>
    </row>
    <row r="101" spans="1:9" ht="12.75">
      <c r="A101" s="9" t="s">
        <v>70</v>
      </c>
      <c r="B101" s="4">
        <v>0</v>
      </c>
      <c r="C101" s="4">
        <v>20197808596</v>
      </c>
      <c r="D101">
        <f t="shared" si="2"/>
        <v>0</v>
      </c>
      <c r="E101" s="9" t="s">
        <v>56</v>
      </c>
      <c r="F101" s="4">
        <v>125000</v>
      </c>
      <c r="H101" s="4">
        <v>26634707298</v>
      </c>
      <c r="I101" s="24">
        <f t="shared" si="3"/>
        <v>0.0004693124598721843</v>
      </c>
    </row>
    <row r="102" spans="1:9" ht="12.75">
      <c r="A102" s="9" t="s">
        <v>56</v>
      </c>
      <c r="B102" s="4">
        <v>0</v>
      </c>
      <c r="C102" s="4">
        <v>20197808596</v>
      </c>
      <c r="D102">
        <f t="shared" si="2"/>
        <v>0</v>
      </c>
      <c r="E102" s="9" t="s">
        <v>103</v>
      </c>
      <c r="F102" s="4">
        <v>88262</v>
      </c>
      <c r="H102" s="4">
        <v>26634707298</v>
      </c>
      <c r="I102" s="24">
        <f t="shared" si="3"/>
        <v>0.00033137965066590985</v>
      </c>
    </row>
    <row r="103" spans="5:9" ht="12.75">
      <c r="E103" s="9" t="s">
        <v>116</v>
      </c>
      <c r="F103" s="4">
        <v>78359</v>
      </c>
      <c r="H103" s="4">
        <v>26634707298</v>
      </c>
      <c r="I103" s="24">
        <f t="shared" si="3"/>
        <v>0.00029419884034499597</v>
      </c>
    </row>
    <row r="104" spans="5:9" ht="12.75">
      <c r="E104" s="9" t="s">
        <v>70</v>
      </c>
      <c r="F104" s="4">
        <v>0</v>
      </c>
      <c r="H104" s="4">
        <v>26634707298</v>
      </c>
      <c r="I104" s="24">
        <f t="shared" si="3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3"/>
  <sheetViews>
    <sheetView showGridLines="0" zoomScalePageLayoutView="0" workbookViewId="0" topLeftCell="A1">
      <selection activeCell="A18" sqref="A18"/>
    </sheetView>
  </sheetViews>
  <sheetFormatPr defaultColWidth="9.140625" defaultRowHeight="12.75"/>
  <cols>
    <col min="1" max="1" width="57.421875" style="92" customWidth="1"/>
    <col min="2" max="7" width="9.140625" style="89" customWidth="1"/>
    <col min="8" max="16384" width="9.140625" style="86" customWidth="1"/>
  </cols>
  <sheetData>
    <row r="1" ht="14.25">
      <c r="A1" s="96" t="s">
        <v>244</v>
      </c>
    </row>
    <row r="18" ht="14.25">
      <c r="A18" s="158" t="s">
        <v>340</v>
      </c>
    </row>
    <row r="23" spans="1:9" ht="15">
      <c r="A23" s="91"/>
      <c r="B23" s="88" t="s">
        <v>152</v>
      </c>
      <c r="C23" s="88" t="s">
        <v>153</v>
      </c>
      <c r="D23" s="88" t="s">
        <v>154</v>
      </c>
      <c r="E23" s="88" t="s">
        <v>155</v>
      </c>
      <c r="F23" s="88" t="s">
        <v>156</v>
      </c>
      <c r="G23" s="88" t="s">
        <v>157</v>
      </c>
      <c r="I23" s="86" t="s">
        <v>324</v>
      </c>
    </row>
    <row r="24" spans="1:10" ht="15">
      <c r="A24" s="91" t="s">
        <v>25</v>
      </c>
      <c r="B24" s="94">
        <v>9089.993</v>
      </c>
      <c r="C24" s="94">
        <v>10593.422</v>
      </c>
      <c r="D24" s="94">
        <v>12065.7</v>
      </c>
      <c r="E24" s="94">
        <v>11889.421</v>
      </c>
      <c r="F24" s="94">
        <v>11109.258</v>
      </c>
      <c r="G24" s="94">
        <v>13227.83</v>
      </c>
      <c r="I24" s="86">
        <f>G24/F24*100-100</f>
        <v>19.07032854939547</v>
      </c>
      <c r="J24" s="86" t="s">
        <v>325</v>
      </c>
    </row>
    <row r="25" spans="1:10" ht="15">
      <c r="A25" s="91" t="s">
        <v>38</v>
      </c>
      <c r="B25" s="94">
        <v>7509.52</v>
      </c>
      <c r="C25" s="94">
        <v>8534.667</v>
      </c>
      <c r="D25" s="94">
        <v>9821.196</v>
      </c>
      <c r="E25" s="94">
        <v>9424.892</v>
      </c>
      <c r="F25" s="94">
        <v>8195.885</v>
      </c>
      <c r="G25" s="94">
        <v>9356.741</v>
      </c>
      <c r="I25" s="86">
        <f>G25/F25*100-100</f>
        <v>14.163888341527482</v>
      </c>
      <c r="J25" s="86" t="s">
        <v>325</v>
      </c>
    </row>
    <row r="26" spans="1:7" ht="15">
      <c r="A26" s="91" t="s">
        <v>327</v>
      </c>
      <c r="B26" s="94">
        <v>1580.473</v>
      </c>
      <c r="C26" s="94">
        <v>2058.755</v>
      </c>
      <c r="D26" s="94">
        <v>2244.505</v>
      </c>
      <c r="E26" s="94">
        <v>2464.53</v>
      </c>
      <c r="F26" s="94">
        <v>2913.372</v>
      </c>
      <c r="G26" s="94">
        <v>3871.089</v>
      </c>
    </row>
    <row r="28" spans="5:7" ht="15">
      <c r="E28" s="97">
        <f>E24+E25</f>
        <v>21314.313000000002</v>
      </c>
      <c r="F28" s="97">
        <f>F24+F25</f>
        <v>19305.143</v>
      </c>
      <c r="G28" s="97">
        <f>G24+G25</f>
        <v>22584.571</v>
      </c>
    </row>
    <row r="33" ht="15">
      <c r="A33" s="90" t="s">
        <v>204</v>
      </c>
    </row>
    <row r="35" spans="1:2" ht="15">
      <c r="A35" s="90" t="s">
        <v>205</v>
      </c>
      <c r="B35" s="93">
        <v>40928.47777777778</v>
      </c>
    </row>
    <row r="36" spans="1:2" ht="15">
      <c r="A36" s="90" t="s">
        <v>2</v>
      </c>
      <c r="B36" s="93">
        <v>40933.46840435185</v>
      </c>
    </row>
    <row r="37" spans="1:2" ht="15">
      <c r="A37" s="90" t="s">
        <v>206</v>
      </c>
      <c r="B37" s="87" t="s">
        <v>207</v>
      </c>
    </row>
    <row r="39" spans="1:2" ht="15">
      <c r="A39" s="90" t="s">
        <v>208</v>
      </c>
      <c r="B39" s="87" t="s">
        <v>209</v>
      </c>
    </row>
    <row r="40" spans="1:2" ht="15">
      <c r="A40" s="90" t="s">
        <v>210</v>
      </c>
      <c r="B40" s="87" t="s">
        <v>162</v>
      </c>
    </row>
    <row r="41" spans="1:2" ht="15">
      <c r="A41" s="90" t="s">
        <v>3</v>
      </c>
      <c r="B41" s="95" t="s">
        <v>213</v>
      </c>
    </row>
    <row r="42" spans="1:2" ht="15">
      <c r="A42" s="90" t="s">
        <v>7</v>
      </c>
      <c r="B42" s="87" t="s">
        <v>160</v>
      </c>
    </row>
    <row r="44" spans="1:7" ht="15">
      <c r="A44" s="91" t="s">
        <v>243</v>
      </c>
      <c r="B44" s="88" t="s">
        <v>152</v>
      </c>
      <c r="C44" s="88" t="s">
        <v>153</v>
      </c>
      <c r="D44" s="88" t="s">
        <v>154</v>
      </c>
      <c r="E44" s="88" t="s">
        <v>155</v>
      </c>
      <c r="F44" s="88" t="s">
        <v>156</v>
      </c>
      <c r="G44" s="88" t="s">
        <v>157</v>
      </c>
    </row>
    <row r="45" spans="1:7" ht="15">
      <c r="A45" s="91" t="s">
        <v>216</v>
      </c>
      <c r="B45" s="94">
        <v>9089.993</v>
      </c>
      <c r="C45" s="94">
        <v>10593.422</v>
      </c>
      <c r="D45" s="94">
        <v>12065.7</v>
      </c>
      <c r="E45" s="94">
        <v>11889.421</v>
      </c>
      <c r="F45" s="94">
        <v>11109.258</v>
      </c>
      <c r="G45" s="94">
        <v>13227.83</v>
      </c>
    </row>
    <row r="46" spans="1:7" ht="15">
      <c r="A46" s="91" t="s">
        <v>217</v>
      </c>
      <c r="B46" s="94">
        <v>2392.079</v>
      </c>
      <c r="C46" s="94">
        <v>3042.417</v>
      </c>
      <c r="D46" s="94">
        <v>3364.009</v>
      </c>
      <c r="E46" s="94">
        <v>3311.791</v>
      </c>
      <c r="F46" s="94">
        <v>2881.899</v>
      </c>
      <c r="G46" s="94">
        <v>3424.154</v>
      </c>
    </row>
    <row r="47" spans="1:7" ht="15">
      <c r="A47" s="91" t="s">
        <v>218</v>
      </c>
      <c r="B47" s="94">
        <v>776.799</v>
      </c>
      <c r="C47" s="94">
        <v>1088.224</v>
      </c>
      <c r="D47" s="94">
        <v>1414.046</v>
      </c>
      <c r="E47" s="94">
        <v>1596.014</v>
      </c>
      <c r="F47" s="94">
        <v>1232.766</v>
      </c>
      <c r="G47" s="94">
        <v>1648.619</v>
      </c>
    </row>
    <row r="48" spans="1:7" ht="15">
      <c r="A48" s="91" t="s">
        <v>219</v>
      </c>
      <c r="B48" s="94">
        <v>1435.515</v>
      </c>
      <c r="C48" s="94">
        <v>1717.024</v>
      </c>
      <c r="D48" s="94">
        <v>1744.563</v>
      </c>
      <c r="E48" s="94">
        <v>1603.456</v>
      </c>
      <c r="F48" s="94">
        <v>1573.962</v>
      </c>
      <c r="G48" s="94">
        <v>1679.779</v>
      </c>
    </row>
    <row r="49" spans="1:7" ht="15">
      <c r="A49" s="91" t="s">
        <v>220</v>
      </c>
      <c r="B49" s="94">
        <v>177.429</v>
      </c>
      <c r="C49" s="94">
        <v>237.481</v>
      </c>
      <c r="D49" s="94">
        <v>205.471</v>
      </c>
      <c r="E49" s="94">
        <v>108.794</v>
      </c>
      <c r="F49" s="94">
        <v>76.932</v>
      </c>
      <c r="G49" s="94">
        <v>92.229</v>
      </c>
    </row>
    <row r="50" spans="1:7" ht="15">
      <c r="A50" s="91" t="s">
        <v>221</v>
      </c>
      <c r="B50" s="94">
        <v>2529.285</v>
      </c>
      <c r="C50" s="94">
        <v>2962.872</v>
      </c>
      <c r="D50" s="94">
        <v>3277.517</v>
      </c>
      <c r="E50" s="94">
        <v>3133.395</v>
      </c>
      <c r="F50" s="94">
        <v>2822.748</v>
      </c>
      <c r="G50" s="94">
        <v>3465.738</v>
      </c>
    </row>
    <row r="51" spans="1:7" ht="15">
      <c r="A51" s="91" t="s">
        <v>222</v>
      </c>
      <c r="B51" s="94">
        <v>446.549</v>
      </c>
      <c r="C51" s="94">
        <v>508.939</v>
      </c>
      <c r="D51" s="94">
        <v>550.519</v>
      </c>
      <c r="E51" s="94">
        <v>613.153</v>
      </c>
      <c r="F51" s="94">
        <v>447.084</v>
      </c>
      <c r="G51" s="94">
        <v>527.899</v>
      </c>
    </row>
    <row r="52" spans="1:7" ht="15">
      <c r="A52" s="91" t="s">
        <v>223</v>
      </c>
      <c r="B52" s="94">
        <v>2082.594</v>
      </c>
      <c r="C52" s="94">
        <v>2452.938</v>
      </c>
      <c r="D52" s="94">
        <v>2725.994</v>
      </c>
      <c r="E52" s="94">
        <v>2521.522</v>
      </c>
      <c r="F52" s="94">
        <v>2376.29</v>
      </c>
      <c r="G52" s="94">
        <v>2937.905</v>
      </c>
    </row>
    <row r="53" spans="1:7" ht="15">
      <c r="A53" s="91" t="s">
        <v>224</v>
      </c>
      <c r="B53" s="94">
        <v>4164.719</v>
      </c>
      <c r="C53" s="94">
        <v>4578.756</v>
      </c>
      <c r="D53" s="94">
        <v>5418.273</v>
      </c>
      <c r="E53" s="94">
        <v>5441.31</v>
      </c>
      <c r="F53" s="94">
        <v>5397.954</v>
      </c>
      <c r="G53" s="94">
        <v>6332.305</v>
      </c>
    </row>
    <row r="54" spans="1:7" ht="15">
      <c r="A54" s="91" t="s">
        <v>225</v>
      </c>
      <c r="B54" s="94">
        <v>158.29</v>
      </c>
      <c r="C54" s="94">
        <v>179.502</v>
      </c>
      <c r="D54" s="94">
        <v>215.696</v>
      </c>
      <c r="E54" s="94">
        <v>256.293</v>
      </c>
      <c r="F54" s="94">
        <v>223.616</v>
      </c>
      <c r="G54" s="94">
        <v>393.527</v>
      </c>
    </row>
    <row r="55" spans="1:7" ht="15">
      <c r="A55" s="91" t="s">
        <v>226</v>
      </c>
      <c r="B55" s="94">
        <v>127.46</v>
      </c>
      <c r="C55" s="94">
        <v>213.629</v>
      </c>
      <c r="D55" s="94">
        <v>214.814</v>
      </c>
      <c r="E55" s="94">
        <v>136.391</v>
      </c>
      <c r="F55" s="94">
        <v>148.773</v>
      </c>
      <c r="G55" s="94">
        <v>70.1</v>
      </c>
    </row>
    <row r="56" spans="1:7" ht="15">
      <c r="A56" s="91" t="s">
        <v>227</v>
      </c>
      <c r="B56" s="94">
        <v>656.597</v>
      </c>
      <c r="C56" s="94">
        <v>314.067</v>
      </c>
      <c r="D56" s="94">
        <v>560.202</v>
      </c>
      <c r="E56" s="94">
        <v>610.202</v>
      </c>
      <c r="F56" s="94">
        <v>596.393</v>
      </c>
      <c r="G56" s="94">
        <v>758.338</v>
      </c>
    </row>
    <row r="57" spans="1:7" ht="15">
      <c r="A57" s="91" t="s">
        <v>228</v>
      </c>
      <c r="B57" s="94">
        <v>557.637</v>
      </c>
      <c r="C57" s="94">
        <v>809.625</v>
      </c>
      <c r="D57" s="94">
        <v>1098.02</v>
      </c>
      <c r="E57" s="94">
        <v>1045.982</v>
      </c>
      <c r="F57" s="94">
        <v>786.189</v>
      </c>
      <c r="G57" s="94">
        <v>831.106</v>
      </c>
    </row>
    <row r="58" spans="1:7" ht="15">
      <c r="A58" s="91" t="s">
        <v>229</v>
      </c>
      <c r="B58" s="94">
        <v>437.475</v>
      </c>
      <c r="C58" s="94">
        <v>528.841</v>
      </c>
      <c r="D58" s="94">
        <v>489.74</v>
      </c>
      <c r="E58" s="94">
        <v>559.537</v>
      </c>
      <c r="F58" s="94">
        <v>511.068</v>
      </c>
      <c r="G58" s="94">
        <v>605.784</v>
      </c>
    </row>
    <row r="59" spans="1:7" ht="15">
      <c r="A59" s="91" t="s">
        <v>230</v>
      </c>
      <c r="B59" s="94">
        <v>407.21</v>
      </c>
      <c r="C59" s="94">
        <v>335.906</v>
      </c>
      <c r="D59" s="94">
        <v>416.747</v>
      </c>
      <c r="E59" s="94">
        <v>428.163</v>
      </c>
      <c r="F59" s="94">
        <v>573.821</v>
      </c>
      <c r="G59" s="94">
        <v>1096.25</v>
      </c>
    </row>
    <row r="60" spans="1:7" ht="15">
      <c r="A60" s="91" t="s">
        <v>231</v>
      </c>
      <c r="B60" s="94">
        <v>1657.184</v>
      </c>
      <c r="C60" s="94">
        <v>2030.849</v>
      </c>
      <c r="D60" s="94">
        <v>2231.531</v>
      </c>
      <c r="E60" s="94">
        <v>2205.232</v>
      </c>
      <c r="F60" s="94">
        <v>2402.041</v>
      </c>
      <c r="G60" s="94">
        <v>2390.211</v>
      </c>
    </row>
    <row r="61" spans="1:7" ht="15">
      <c r="A61" s="91" t="s">
        <v>232</v>
      </c>
      <c r="B61" s="94">
        <v>193.442</v>
      </c>
      <c r="C61" s="94">
        <v>312.331</v>
      </c>
      <c r="D61" s="94">
        <v>292.784</v>
      </c>
      <c r="E61" s="94">
        <v>276.856</v>
      </c>
      <c r="F61" s="94">
        <v>238.814</v>
      </c>
      <c r="G61" s="94">
        <v>164.165</v>
      </c>
    </row>
    <row r="62" spans="1:7" ht="15">
      <c r="A62" s="91" t="s">
        <v>233</v>
      </c>
      <c r="B62" s="94">
        <v>147.956</v>
      </c>
      <c r="C62" s="94">
        <v>225.565</v>
      </c>
      <c r="D62" s="94">
        <v>175.257</v>
      </c>
      <c r="E62" s="94">
        <v>136.95</v>
      </c>
      <c r="F62" s="94">
        <v>147.634</v>
      </c>
      <c r="G62" s="94">
        <v>166.6</v>
      </c>
    </row>
    <row r="63" spans="1:7" ht="15">
      <c r="A63" s="91" t="s">
        <v>234</v>
      </c>
      <c r="B63" s="94">
        <v>1313.594</v>
      </c>
      <c r="C63" s="94">
        <v>1496.307</v>
      </c>
      <c r="D63" s="94">
        <v>1760.457</v>
      </c>
      <c r="E63" s="94">
        <v>1792.539</v>
      </c>
      <c r="F63" s="94">
        <v>2018.011</v>
      </c>
      <c r="G63" s="94">
        <v>2058.469</v>
      </c>
    </row>
    <row r="64" spans="1:7" ht="15">
      <c r="A64" s="91" t="s">
        <v>235</v>
      </c>
      <c r="B64" s="94">
        <v>4.012</v>
      </c>
      <c r="C64" s="94">
        <v>8.731</v>
      </c>
      <c r="D64" s="94">
        <v>4.524</v>
      </c>
      <c r="E64" s="94">
        <v>5.023</v>
      </c>
      <c r="F64" s="94">
        <v>3.777</v>
      </c>
      <c r="G64" s="94">
        <v>3.677</v>
      </c>
    </row>
    <row r="66" spans="1:7" ht="15">
      <c r="A66" s="90" t="s">
        <v>236</v>
      </c>
      <c r="B66" s="97">
        <f>B46+B50+B53+B64</f>
        <v>9090.095</v>
      </c>
      <c r="G66" s="97"/>
    </row>
    <row r="67" spans="1:2" ht="15">
      <c r="A67" s="90" t="s">
        <v>237</v>
      </c>
      <c r="B67" s="87" t="s">
        <v>238</v>
      </c>
    </row>
    <row r="68" spans="1:2" ht="15">
      <c r="A68" s="90" t="s">
        <v>239</v>
      </c>
      <c r="B68" s="87" t="s">
        <v>240</v>
      </c>
    </row>
    <row r="69" spans="1:2" ht="15">
      <c r="A69" s="90" t="s">
        <v>241</v>
      </c>
      <c r="B69" s="87" t="s">
        <v>242</v>
      </c>
    </row>
    <row r="71" spans="1:2" ht="15">
      <c r="A71" s="90" t="s">
        <v>208</v>
      </c>
      <c r="B71" s="87" t="s">
        <v>209</v>
      </c>
    </row>
    <row r="72" spans="1:2" ht="15">
      <c r="A72" s="90" t="s">
        <v>210</v>
      </c>
      <c r="B72" s="87" t="s">
        <v>162</v>
      </c>
    </row>
    <row r="73" spans="1:2" ht="15">
      <c r="A73" s="90" t="s">
        <v>3</v>
      </c>
      <c r="B73" s="95" t="s">
        <v>214</v>
      </c>
    </row>
    <row r="74" spans="1:2" ht="15">
      <c r="A74" s="90" t="s">
        <v>7</v>
      </c>
      <c r="B74" s="87" t="s">
        <v>160</v>
      </c>
    </row>
    <row r="76" spans="1:7" ht="15">
      <c r="A76" s="91" t="s">
        <v>243</v>
      </c>
      <c r="B76" s="88" t="s">
        <v>152</v>
      </c>
      <c r="C76" s="88" t="s">
        <v>153</v>
      </c>
      <c r="D76" s="88" t="s">
        <v>154</v>
      </c>
      <c r="E76" s="88" t="s">
        <v>155</v>
      </c>
      <c r="F76" s="88" t="s">
        <v>156</v>
      </c>
      <c r="G76" s="88" t="s">
        <v>157</v>
      </c>
    </row>
    <row r="77" spans="1:7" ht="15">
      <c r="A77" s="91" t="s">
        <v>216</v>
      </c>
      <c r="B77" s="94">
        <v>7509.52</v>
      </c>
      <c r="C77" s="94">
        <v>8534.667</v>
      </c>
      <c r="D77" s="94">
        <v>9821.196</v>
      </c>
      <c r="E77" s="94">
        <v>9424.892</v>
      </c>
      <c r="F77" s="94">
        <v>8195.885</v>
      </c>
      <c r="G77" s="94">
        <v>9356.741</v>
      </c>
    </row>
    <row r="78" spans="1:7" ht="15">
      <c r="A78" s="91" t="s">
        <v>217</v>
      </c>
      <c r="B78" s="94">
        <v>1757.623</v>
      </c>
      <c r="C78" s="94">
        <v>2102.689</v>
      </c>
      <c r="D78" s="94">
        <v>2254.597</v>
      </c>
      <c r="E78" s="94">
        <v>2195.215</v>
      </c>
      <c r="F78" s="94">
        <v>1910.56</v>
      </c>
      <c r="G78" s="94">
        <v>2221.055</v>
      </c>
    </row>
    <row r="79" spans="1:7" ht="15">
      <c r="A79" s="91" t="s">
        <v>218</v>
      </c>
      <c r="B79" s="94">
        <v>607.145</v>
      </c>
      <c r="C79" s="94">
        <v>874.957</v>
      </c>
      <c r="D79" s="94">
        <v>1016.405</v>
      </c>
      <c r="E79" s="94">
        <v>1036.885</v>
      </c>
      <c r="F79" s="94">
        <v>727.086</v>
      </c>
      <c r="G79" s="94">
        <v>942.153</v>
      </c>
    </row>
    <row r="80" spans="1:7" ht="15">
      <c r="A80" s="91" t="s">
        <v>219</v>
      </c>
      <c r="B80" s="94">
        <v>1036.195</v>
      </c>
      <c r="C80" s="94">
        <v>1085.14</v>
      </c>
      <c r="D80" s="94">
        <v>1063.107</v>
      </c>
      <c r="E80" s="94">
        <v>983.729</v>
      </c>
      <c r="F80" s="94">
        <v>997.163</v>
      </c>
      <c r="G80" s="94">
        <v>1079.549</v>
      </c>
    </row>
    <row r="81" spans="1:7" ht="15">
      <c r="A81" s="91" t="s">
        <v>220</v>
      </c>
      <c r="B81" s="94">
        <v>114.568</v>
      </c>
      <c r="C81" s="94">
        <v>140.847</v>
      </c>
      <c r="D81" s="94">
        <v>170.904</v>
      </c>
      <c r="E81" s="94">
        <v>172.462</v>
      </c>
      <c r="F81" s="94">
        <v>184.894</v>
      </c>
      <c r="G81" s="94">
        <v>197.364</v>
      </c>
    </row>
    <row r="82" spans="1:7" ht="15">
      <c r="A82" s="91" t="s">
        <v>221</v>
      </c>
      <c r="B82" s="94">
        <v>2337.172</v>
      </c>
      <c r="C82" s="94">
        <v>2753.4</v>
      </c>
      <c r="D82" s="94">
        <v>3149.48</v>
      </c>
      <c r="E82" s="94">
        <v>2958.538</v>
      </c>
      <c r="F82" s="94">
        <v>2209.167</v>
      </c>
      <c r="G82" s="94">
        <v>2293.074</v>
      </c>
    </row>
    <row r="83" spans="1:7" ht="15">
      <c r="A83" s="91" t="s">
        <v>222</v>
      </c>
      <c r="B83" s="94">
        <v>489.421</v>
      </c>
      <c r="C83" s="94">
        <v>609.065</v>
      </c>
      <c r="D83" s="94">
        <v>611.002</v>
      </c>
      <c r="E83" s="94">
        <v>605.125</v>
      </c>
      <c r="F83" s="94">
        <v>477.477</v>
      </c>
      <c r="G83" s="94">
        <v>550.451</v>
      </c>
    </row>
    <row r="84" spans="1:7" ht="15">
      <c r="A84" s="91" t="s">
        <v>223</v>
      </c>
      <c r="B84" s="94">
        <v>1847.699</v>
      </c>
      <c r="C84" s="94">
        <v>2144.454</v>
      </c>
      <c r="D84" s="94">
        <v>2537.262</v>
      </c>
      <c r="E84" s="94">
        <v>2352.394</v>
      </c>
      <c r="F84" s="94">
        <v>1731.546</v>
      </c>
      <c r="G84" s="94">
        <v>1739.985</v>
      </c>
    </row>
    <row r="85" spans="1:7" ht="15">
      <c r="A85" s="91" t="s">
        <v>224</v>
      </c>
      <c r="B85" s="94">
        <v>3408.953</v>
      </c>
      <c r="C85" s="94">
        <v>3679.599</v>
      </c>
      <c r="D85" s="94">
        <v>4412.663</v>
      </c>
      <c r="E85" s="94">
        <v>4264.02</v>
      </c>
      <c r="F85" s="94">
        <v>4072.086</v>
      </c>
      <c r="G85" s="94">
        <v>4832.221</v>
      </c>
    </row>
    <row r="86" spans="1:7" ht="15">
      <c r="A86" s="91" t="s">
        <v>225</v>
      </c>
      <c r="B86" s="94">
        <v>156.193</v>
      </c>
      <c r="C86" s="94">
        <v>158.599</v>
      </c>
      <c r="D86" s="94">
        <v>173.167</v>
      </c>
      <c r="E86" s="94">
        <v>199.666</v>
      </c>
      <c r="F86" s="94">
        <v>193.617</v>
      </c>
      <c r="G86" s="94">
        <v>316.237</v>
      </c>
    </row>
    <row r="87" spans="1:7" ht="15">
      <c r="A87" s="91" t="s">
        <v>226</v>
      </c>
      <c r="B87" s="94">
        <v>104.059</v>
      </c>
      <c r="C87" s="94">
        <v>253.613</v>
      </c>
      <c r="D87" s="94">
        <v>363.007</v>
      </c>
      <c r="E87" s="94">
        <v>123.958</v>
      </c>
      <c r="F87" s="94">
        <v>79.789</v>
      </c>
      <c r="G87" s="94">
        <v>59.271</v>
      </c>
    </row>
    <row r="88" spans="1:7" ht="15">
      <c r="A88" s="91" t="s">
        <v>227</v>
      </c>
      <c r="B88" s="94">
        <v>339.459</v>
      </c>
      <c r="C88" s="94">
        <v>248.336</v>
      </c>
      <c r="D88" s="94">
        <v>309.039</v>
      </c>
      <c r="E88" s="94">
        <v>201.245</v>
      </c>
      <c r="F88" s="94">
        <v>227.617</v>
      </c>
      <c r="G88" s="94">
        <v>212.6</v>
      </c>
    </row>
    <row r="89" spans="1:7" ht="15">
      <c r="A89" s="91" t="s">
        <v>228</v>
      </c>
      <c r="B89" s="94">
        <v>170.824</v>
      </c>
      <c r="C89" s="94">
        <v>178.217</v>
      </c>
      <c r="D89" s="94">
        <v>232.527</v>
      </c>
      <c r="E89" s="94">
        <v>197.215</v>
      </c>
      <c r="F89" s="94">
        <v>166.556</v>
      </c>
      <c r="G89" s="94">
        <v>192.924</v>
      </c>
    </row>
    <row r="90" spans="1:7" ht="15">
      <c r="A90" s="91" t="s">
        <v>229</v>
      </c>
      <c r="B90" s="94">
        <v>210.198</v>
      </c>
      <c r="C90" s="94">
        <v>265.593</v>
      </c>
      <c r="D90" s="94">
        <v>340.785</v>
      </c>
      <c r="E90" s="94">
        <v>421.687</v>
      </c>
      <c r="F90" s="94">
        <v>439.181</v>
      </c>
      <c r="G90" s="94">
        <v>383.486</v>
      </c>
    </row>
    <row r="91" spans="1:7" ht="15">
      <c r="A91" s="91" t="s">
        <v>230</v>
      </c>
      <c r="B91" s="94">
        <v>349.616</v>
      </c>
      <c r="C91" s="94">
        <v>329.528</v>
      </c>
      <c r="D91" s="94">
        <v>331.915</v>
      </c>
      <c r="E91" s="94">
        <v>396.19</v>
      </c>
      <c r="F91" s="94">
        <v>270.03</v>
      </c>
      <c r="G91" s="94">
        <v>285.436</v>
      </c>
    </row>
    <row r="92" spans="1:7" ht="15">
      <c r="A92" s="91" t="s">
        <v>231</v>
      </c>
      <c r="B92" s="94">
        <v>1780.104</v>
      </c>
      <c r="C92" s="94">
        <v>2045.905</v>
      </c>
      <c r="D92" s="94">
        <v>2416.572</v>
      </c>
      <c r="E92" s="94">
        <v>2403.39</v>
      </c>
      <c r="F92" s="94">
        <v>2337.442</v>
      </c>
      <c r="G92" s="94">
        <v>3010.941</v>
      </c>
    </row>
    <row r="93" spans="1:7" ht="15">
      <c r="A93" s="91" t="s">
        <v>232</v>
      </c>
      <c r="B93" s="94">
        <v>113.415</v>
      </c>
      <c r="C93" s="94">
        <v>173.132</v>
      </c>
      <c r="D93" s="94">
        <v>183.646</v>
      </c>
      <c r="E93" s="94">
        <v>166.166</v>
      </c>
      <c r="F93" s="94">
        <v>132.852</v>
      </c>
      <c r="G93" s="94">
        <v>158.161</v>
      </c>
    </row>
    <row r="94" spans="1:7" ht="15">
      <c r="A94" s="91" t="s">
        <v>233</v>
      </c>
      <c r="B94" s="94">
        <v>41.101</v>
      </c>
      <c r="C94" s="94">
        <v>62.205</v>
      </c>
      <c r="D94" s="94">
        <v>66.566</v>
      </c>
      <c r="E94" s="94">
        <v>45.71</v>
      </c>
      <c r="F94" s="94">
        <v>29.713</v>
      </c>
      <c r="G94" s="94">
        <v>30.414</v>
      </c>
    </row>
    <row r="95" spans="1:7" ht="15">
      <c r="A95" s="91" t="s">
        <v>234</v>
      </c>
      <c r="B95" s="94">
        <v>1624.47</v>
      </c>
      <c r="C95" s="94">
        <v>1813.447</v>
      </c>
      <c r="D95" s="94">
        <v>2165.256</v>
      </c>
      <c r="E95" s="94">
        <v>2192.396</v>
      </c>
      <c r="F95" s="94">
        <v>2174.438</v>
      </c>
      <c r="G95" s="94">
        <v>2825.506</v>
      </c>
    </row>
    <row r="96" spans="1:7" ht="15">
      <c r="A96" s="91" t="s">
        <v>235</v>
      </c>
      <c r="B96" s="94">
        <v>5.689</v>
      </c>
      <c r="C96" s="94">
        <v>-1.155</v>
      </c>
      <c r="D96" s="94">
        <v>3.321</v>
      </c>
      <c r="E96" s="94">
        <v>0.28</v>
      </c>
      <c r="F96" s="94">
        <v>0.121</v>
      </c>
      <c r="G96" s="94">
        <v>2.249</v>
      </c>
    </row>
    <row r="98" ht="15">
      <c r="A98" s="90" t="s">
        <v>236</v>
      </c>
    </row>
    <row r="99" spans="1:2" ht="15">
      <c r="A99" s="90" t="s">
        <v>237</v>
      </c>
      <c r="B99" s="87" t="s">
        <v>238</v>
      </c>
    </row>
    <row r="100" spans="1:2" ht="15">
      <c r="A100" s="90" t="s">
        <v>239</v>
      </c>
      <c r="B100" s="87" t="s">
        <v>240</v>
      </c>
    </row>
    <row r="101" spans="1:2" ht="15">
      <c r="A101" s="90" t="s">
        <v>241</v>
      </c>
      <c r="B101" s="87" t="s">
        <v>242</v>
      </c>
    </row>
    <row r="103" spans="1:2" ht="15">
      <c r="A103" s="90" t="s">
        <v>208</v>
      </c>
      <c r="B103" s="87" t="s">
        <v>209</v>
      </c>
    </row>
    <row r="104" spans="1:2" ht="15">
      <c r="A104" s="90" t="s">
        <v>210</v>
      </c>
      <c r="B104" s="87" t="s">
        <v>162</v>
      </c>
    </row>
    <row r="105" spans="1:2" ht="15">
      <c r="A105" s="90" t="s">
        <v>3</v>
      </c>
      <c r="B105" s="95" t="s">
        <v>215</v>
      </c>
    </row>
    <row r="106" spans="1:2" ht="15">
      <c r="A106" s="90" t="s">
        <v>7</v>
      </c>
      <c r="B106" s="87" t="s">
        <v>160</v>
      </c>
    </row>
    <row r="108" spans="1:7" ht="15">
      <c r="A108" s="91" t="s">
        <v>243</v>
      </c>
      <c r="B108" s="88" t="s">
        <v>152</v>
      </c>
      <c r="C108" s="88" t="s">
        <v>153</v>
      </c>
      <c r="D108" s="88" t="s">
        <v>154</v>
      </c>
      <c r="E108" s="88" t="s">
        <v>155</v>
      </c>
      <c r="F108" s="88" t="s">
        <v>156</v>
      </c>
      <c r="G108" s="88" t="s">
        <v>157</v>
      </c>
    </row>
    <row r="109" spans="1:7" ht="15">
      <c r="A109" s="91" t="s">
        <v>216</v>
      </c>
      <c r="B109" s="94">
        <v>1580.473</v>
      </c>
      <c r="C109" s="94">
        <v>2058.755</v>
      </c>
      <c r="D109" s="94">
        <v>2244.505</v>
      </c>
      <c r="E109" s="94">
        <v>2464.53</v>
      </c>
      <c r="F109" s="94">
        <v>2913.372</v>
      </c>
      <c r="G109" s="94">
        <v>3871.089</v>
      </c>
    </row>
    <row r="110" spans="1:7" ht="15">
      <c r="A110" s="91" t="s">
        <v>217</v>
      </c>
      <c r="B110" s="94">
        <v>634.456</v>
      </c>
      <c r="C110" s="94">
        <v>939.728</v>
      </c>
      <c r="D110" s="94">
        <v>1109.412</v>
      </c>
      <c r="E110" s="94">
        <v>1116.576</v>
      </c>
      <c r="F110" s="94">
        <v>971.338</v>
      </c>
      <c r="G110" s="94">
        <v>1203.099</v>
      </c>
    </row>
    <row r="111" spans="1:7" ht="15">
      <c r="A111" s="91" t="s">
        <v>218</v>
      </c>
      <c r="B111" s="94">
        <v>169.654</v>
      </c>
      <c r="C111" s="94">
        <v>213.267</v>
      </c>
      <c r="D111" s="94">
        <v>397.641</v>
      </c>
      <c r="E111" s="94">
        <v>559.129</v>
      </c>
      <c r="F111" s="94">
        <v>505.679</v>
      </c>
      <c r="G111" s="94">
        <v>706.467</v>
      </c>
    </row>
    <row r="112" spans="1:7" ht="15">
      <c r="A112" s="91" t="s">
        <v>219</v>
      </c>
      <c r="B112" s="94">
        <v>399.321</v>
      </c>
      <c r="C112" s="94">
        <v>631.884</v>
      </c>
      <c r="D112" s="94">
        <v>681.456</v>
      </c>
      <c r="E112" s="94">
        <v>619.726</v>
      </c>
      <c r="F112" s="94">
        <v>576.799</v>
      </c>
      <c r="G112" s="94">
        <v>600.231</v>
      </c>
    </row>
    <row r="113" spans="1:7" ht="15">
      <c r="A113" s="91" t="s">
        <v>220</v>
      </c>
      <c r="B113" s="94">
        <v>62.861</v>
      </c>
      <c r="C113" s="94">
        <v>96.634</v>
      </c>
      <c r="D113" s="94">
        <v>34.568</v>
      </c>
      <c r="E113" s="94">
        <v>-63.668</v>
      </c>
      <c r="F113" s="94">
        <v>-107.962</v>
      </c>
      <c r="G113" s="94">
        <v>-105.135</v>
      </c>
    </row>
    <row r="114" spans="1:7" ht="15">
      <c r="A114" s="91" t="s">
        <v>221</v>
      </c>
      <c r="B114" s="94">
        <v>192.113</v>
      </c>
      <c r="C114" s="94">
        <v>209.472</v>
      </c>
      <c r="D114" s="94">
        <v>128.037</v>
      </c>
      <c r="E114" s="94">
        <v>174.857</v>
      </c>
      <c r="F114" s="94">
        <v>613.581</v>
      </c>
      <c r="G114" s="94">
        <v>1172.664</v>
      </c>
    </row>
    <row r="115" spans="1:7" ht="15">
      <c r="A115" s="91" t="s">
        <v>222</v>
      </c>
      <c r="B115" s="94">
        <v>-42.871</v>
      </c>
      <c r="C115" s="94">
        <v>-100.125</v>
      </c>
      <c r="D115" s="94">
        <v>-60.483</v>
      </c>
      <c r="E115" s="94">
        <v>8.028</v>
      </c>
      <c r="F115" s="94">
        <v>-30.392</v>
      </c>
      <c r="G115" s="94">
        <v>-22.552</v>
      </c>
    </row>
    <row r="116" spans="1:7" ht="15">
      <c r="A116" s="91" t="s">
        <v>223</v>
      </c>
      <c r="B116" s="94">
        <v>234.895</v>
      </c>
      <c r="C116" s="94">
        <v>308.484</v>
      </c>
      <c r="D116" s="94">
        <v>188.732</v>
      </c>
      <c r="E116" s="94">
        <v>169.128</v>
      </c>
      <c r="F116" s="94">
        <v>644.744</v>
      </c>
      <c r="G116" s="94">
        <v>1197.92</v>
      </c>
    </row>
    <row r="117" spans="1:7" ht="15">
      <c r="A117" s="91" t="s">
        <v>224</v>
      </c>
      <c r="B117" s="94">
        <v>755.766</v>
      </c>
      <c r="C117" s="94">
        <v>899.157</v>
      </c>
      <c r="D117" s="94">
        <v>1005.609</v>
      </c>
      <c r="E117" s="94">
        <v>1177.29</v>
      </c>
      <c r="F117" s="94">
        <v>1325.868</v>
      </c>
      <c r="G117" s="94">
        <v>1500.084</v>
      </c>
    </row>
    <row r="118" spans="1:7" ht="15">
      <c r="A118" s="91" t="s">
        <v>225</v>
      </c>
      <c r="B118" s="94">
        <v>2.097</v>
      </c>
      <c r="C118" s="94">
        <v>20.903</v>
      </c>
      <c r="D118" s="94">
        <v>42.529</v>
      </c>
      <c r="E118" s="94">
        <v>56.628</v>
      </c>
      <c r="F118" s="94">
        <v>30</v>
      </c>
      <c r="G118" s="94">
        <v>77.29</v>
      </c>
    </row>
    <row r="119" spans="1:7" ht="15">
      <c r="A119" s="91" t="s">
        <v>226</v>
      </c>
      <c r="B119" s="94">
        <v>23.401</v>
      </c>
      <c r="C119" s="94">
        <v>-39.985</v>
      </c>
      <c r="D119" s="94">
        <v>-148.193</v>
      </c>
      <c r="E119" s="94">
        <v>12.434</v>
      </c>
      <c r="F119" s="94">
        <v>68.984</v>
      </c>
      <c r="G119" s="94">
        <v>10.83</v>
      </c>
    </row>
    <row r="120" spans="1:7" ht="15">
      <c r="A120" s="91" t="s">
        <v>227</v>
      </c>
      <c r="B120" s="94">
        <v>317.137</v>
      </c>
      <c r="C120" s="94">
        <v>65.731</v>
      </c>
      <c r="D120" s="94">
        <v>251.163</v>
      </c>
      <c r="E120" s="94">
        <v>408.957</v>
      </c>
      <c r="F120" s="94">
        <v>368.776</v>
      </c>
      <c r="G120" s="94">
        <v>545.737</v>
      </c>
    </row>
    <row r="121" spans="1:7" ht="15">
      <c r="A121" s="91" t="s">
        <v>228</v>
      </c>
      <c r="B121" s="94">
        <v>386.812</v>
      </c>
      <c r="C121" s="94">
        <v>631.409</v>
      </c>
      <c r="D121" s="94">
        <v>865.493</v>
      </c>
      <c r="E121" s="94">
        <v>848.767</v>
      </c>
      <c r="F121" s="94">
        <v>619.633</v>
      </c>
      <c r="G121" s="94">
        <v>638.182</v>
      </c>
    </row>
    <row r="122" spans="1:7" ht="15">
      <c r="A122" s="91" t="s">
        <v>229</v>
      </c>
      <c r="B122" s="94">
        <v>227.276</v>
      </c>
      <c r="C122" s="94">
        <v>263.248</v>
      </c>
      <c r="D122" s="94">
        <v>148.955</v>
      </c>
      <c r="E122" s="94">
        <v>137.849</v>
      </c>
      <c r="F122" s="94">
        <v>71.887</v>
      </c>
      <c r="G122" s="94">
        <v>222.299</v>
      </c>
    </row>
    <row r="123" spans="1:7" ht="15">
      <c r="A123" s="91" t="s">
        <v>230</v>
      </c>
      <c r="B123" s="94">
        <v>57.594</v>
      </c>
      <c r="C123" s="94">
        <v>6.378</v>
      </c>
      <c r="D123" s="94">
        <v>84.832</v>
      </c>
      <c r="E123" s="94">
        <v>31.973</v>
      </c>
      <c r="F123" s="94">
        <v>303.791</v>
      </c>
      <c r="G123" s="94">
        <v>810.814</v>
      </c>
    </row>
    <row r="124" spans="1:7" ht="15">
      <c r="A124" s="91" t="s">
        <v>231</v>
      </c>
      <c r="B124" s="94">
        <v>-122.921</v>
      </c>
      <c r="C124" s="94">
        <v>-15.057</v>
      </c>
      <c r="D124" s="94">
        <v>-185.041</v>
      </c>
      <c r="E124" s="94">
        <v>-198.158</v>
      </c>
      <c r="F124" s="94">
        <v>64.599</v>
      </c>
      <c r="G124" s="94">
        <v>-620.731</v>
      </c>
    </row>
    <row r="125" spans="1:7" ht="15">
      <c r="A125" s="91" t="s">
        <v>232</v>
      </c>
      <c r="B125" s="94">
        <v>80.027</v>
      </c>
      <c r="C125" s="94">
        <v>139.199</v>
      </c>
      <c r="D125" s="94">
        <v>109.137</v>
      </c>
      <c r="E125" s="94">
        <v>110.69</v>
      </c>
      <c r="F125" s="94">
        <v>105.962</v>
      </c>
      <c r="G125" s="94">
        <v>6.004</v>
      </c>
    </row>
    <row r="126" spans="1:7" ht="15">
      <c r="A126" s="91" t="s">
        <v>233</v>
      </c>
      <c r="B126" s="94">
        <v>106.855</v>
      </c>
      <c r="C126" s="94">
        <v>163.36</v>
      </c>
      <c r="D126" s="94">
        <v>108.69</v>
      </c>
      <c r="E126" s="94">
        <v>91.24</v>
      </c>
      <c r="F126" s="94">
        <v>117.921</v>
      </c>
      <c r="G126" s="94">
        <v>136.186</v>
      </c>
    </row>
    <row r="127" spans="1:7" ht="15">
      <c r="A127" s="91" t="s">
        <v>234</v>
      </c>
      <c r="B127" s="94">
        <v>-310.877</v>
      </c>
      <c r="C127" s="94">
        <v>-317.141</v>
      </c>
      <c r="D127" s="94">
        <v>-404.799</v>
      </c>
      <c r="E127" s="94">
        <v>-399.857</v>
      </c>
      <c r="F127" s="94">
        <v>-156.428</v>
      </c>
      <c r="G127" s="94">
        <v>-767.037</v>
      </c>
    </row>
    <row r="128" spans="1:7" ht="15">
      <c r="A128" s="91" t="s">
        <v>235</v>
      </c>
      <c r="B128" s="94">
        <v>-1.677</v>
      </c>
      <c r="C128" s="94">
        <v>9.886</v>
      </c>
      <c r="D128" s="94">
        <v>1.203</v>
      </c>
      <c r="E128" s="94">
        <v>4.743</v>
      </c>
      <c r="F128" s="94">
        <v>3.656</v>
      </c>
      <c r="G128" s="94">
        <v>1.428</v>
      </c>
    </row>
    <row r="130" ht="15">
      <c r="A130" s="90" t="s">
        <v>236</v>
      </c>
    </row>
    <row r="131" spans="1:2" ht="15">
      <c r="A131" s="90" t="s">
        <v>237</v>
      </c>
      <c r="B131" s="87" t="s">
        <v>238</v>
      </c>
    </row>
    <row r="132" spans="1:2" ht="15">
      <c r="A132" s="90" t="s">
        <v>239</v>
      </c>
      <c r="B132" s="87" t="s">
        <v>240</v>
      </c>
    </row>
    <row r="133" spans="1:2" ht="15">
      <c r="A133" s="90" t="s">
        <v>241</v>
      </c>
      <c r="B133" s="87" t="s">
        <v>242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40"/>
  <sheetViews>
    <sheetView showGridLines="0" zoomScalePageLayoutView="0" workbookViewId="0" topLeftCell="A1">
      <selection activeCell="G2" sqref="G2"/>
    </sheetView>
  </sheetViews>
  <sheetFormatPr defaultColWidth="9.140625" defaultRowHeight="12.75"/>
  <cols>
    <col min="1" max="1" width="28.140625" style="0" customWidth="1"/>
  </cols>
  <sheetData>
    <row r="2" spans="1:7" ht="12.75">
      <c r="A2" s="15" t="s">
        <v>289</v>
      </c>
      <c r="G2" s="15" t="s">
        <v>290</v>
      </c>
    </row>
    <row r="21" spans="1:7" ht="12.75">
      <c r="A21" s="158" t="s">
        <v>341</v>
      </c>
      <c r="G21" s="158" t="s">
        <v>340</v>
      </c>
    </row>
    <row r="30" spans="1:9" ht="12.75">
      <c r="A30" s="12" t="s">
        <v>213</v>
      </c>
      <c r="I30" s="119" t="s">
        <v>326</v>
      </c>
    </row>
    <row r="31" spans="2:9" ht="12.75">
      <c r="B31" s="88" t="s">
        <v>152</v>
      </c>
      <c r="C31" s="88" t="s">
        <v>153</v>
      </c>
      <c r="D31" s="88" t="s">
        <v>154</v>
      </c>
      <c r="E31" s="88" t="s">
        <v>155</v>
      </c>
      <c r="F31" s="88" t="s">
        <v>156</v>
      </c>
      <c r="G31" s="88" t="s">
        <v>157</v>
      </c>
      <c r="I31" s="153" t="s">
        <v>325</v>
      </c>
    </row>
    <row r="32" spans="1:9" ht="13.5">
      <c r="A32" s="91" t="s">
        <v>245</v>
      </c>
      <c r="B32" s="94">
        <v>2392.079</v>
      </c>
      <c r="C32" s="94">
        <v>3042.417</v>
      </c>
      <c r="D32" s="94">
        <v>3364.009</v>
      </c>
      <c r="E32" s="94">
        <v>3311.791</v>
      </c>
      <c r="F32" s="94">
        <v>2881.899</v>
      </c>
      <c r="G32" s="94">
        <v>3424.154</v>
      </c>
      <c r="I32">
        <f>G32/B32*100-100</f>
        <v>43.14552320387409</v>
      </c>
    </row>
    <row r="33" spans="1:9" ht="13.5">
      <c r="A33" s="91" t="s">
        <v>246</v>
      </c>
      <c r="B33" s="94">
        <v>2529.285</v>
      </c>
      <c r="C33" s="94">
        <v>2962.872</v>
      </c>
      <c r="D33" s="94">
        <v>3277.517</v>
      </c>
      <c r="E33" s="94">
        <v>3133.395</v>
      </c>
      <c r="F33" s="94">
        <v>2822.748</v>
      </c>
      <c r="G33" s="94">
        <v>3465.738</v>
      </c>
      <c r="I33">
        <f>G33/B33*100-100</f>
        <v>37.024415991080474</v>
      </c>
    </row>
    <row r="34" spans="1:9" ht="13.5">
      <c r="A34" s="91" t="s">
        <v>247</v>
      </c>
      <c r="B34" s="94">
        <v>4164.719</v>
      </c>
      <c r="C34" s="94">
        <v>4578.756</v>
      </c>
      <c r="D34" s="94">
        <v>5418.273</v>
      </c>
      <c r="E34" s="94">
        <v>5441.31</v>
      </c>
      <c r="F34" s="94">
        <v>5397.954</v>
      </c>
      <c r="G34" s="94">
        <v>6332.305</v>
      </c>
      <c r="I34">
        <f>G34/B34*100-100</f>
        <v>52.046392565740916</v>
      </c>
    </row>
    <row r="35" ht="12.75">
      <c r="G35" s="152">
        <f>SUM(G32:G34)</f>
        <v>13222.197</v>
      </c>
    </row>
    <row r="36" ht="13.5">
      <c r="A36" s="98" t="s">
        <v>214</v>
      </c>
    </row>
    <row r="37" spans="2:7" ht="12.75">
      <c r="B37" s="88" t="s">
        <v>152</v>
      </c>
      <c r="C37" s="88" t="s">
        <v>153</v>
      </c>
      <c r="D37" s="88" t="s">
        <v>154</v>
      </c>
      <c r="E37" s="88" t="s">
        <v>155</v>
      </c>
      <c r="F37" s="88" t="s">
        <v>156</v>
      </c>
      <c r="G37" s="88" t="s">
        <v>157</v>
      </c>
    </row>
    <row r="38" spans="1:7" ht="13.5">
      <c r="A38" s="91" t="s">
        <v>245</v>
      </c>
      <c r="B38" s="94">
        <v>1757.623</v>
      </c>
      <c r="C38" s="94">
        <v>2102.689</v>
      </c>
      <c r="D38" s="94">
        <v>2254.597</v>
      </c>
      <c r="E38" s="94">
        <v>2195.215</v>
      </c>
      <c r="F38" s="94">
        <v>1910.56</v>
      </c>
      <c r="G38" s="94">
        <v>2221.055</v>
      </c>
    </row>
    <row r="39" spans="1:7" ht="13.5">
      <c r="A39" s="91" t="s">
        <v>246</v>
      </c>
      <c r="B39" s="94">
        <v>2337.172</v>
      </c>
      <c r="C39" s="94">
        <v>2753.4</v>
      </c>
      <c r="D39" s="94">
        <v>3149.48</v>
      </c>
      <c r="E39" s="94">
        <v>2958.538</v>
      </c>
      <c r="F39" s="94">
        <v>2209.167</v>
      </c>
      <c r="G39" s="94">
        <v>2293.074</v>
      </c>
    </row>
    <row r="40" spans="1:9" ht="13.5">
      <c r="A40" s="91" t="s">
        <v>247</v>
      </c>
      <c r="B40" s="94">
        <v>3408.953</v>
      </c>
      <c r="C40" s="94">
        <v>3679.599</v>
      </c>
      <c r="D40" s="94">
        <v>4412.663</v>
      </c>
      <c r="E40" s="94">
        <v>4264.02</v>
      </c>
      <c r="F40" s="94">
        <v>4072.086</v>
      </c>
      <c r="G40" s="94">
        <v>4832.221</v>
      </c>
      <c r="I40">
        <f>G40/B40*100-100</f>
        <v>41.750883629079055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Jelle BOSCH</dc:creator>
  <cp:keywords/>
  <dc:description/>
  <cp:lastModifiedBy>verdodo</cp:lastModifiedBy>
  <cp:lastPrinted>2012-02-02T10:49:40Z</cp:lastPrinted>
  <dcterms:created xsi:type="dcterms:W3CDTF">2012-01-19T17:12:43Z</dcterms:created>
  <dcterms:modified xsi:type="dcterms:W3CDTF">2012-05-15T07:50:46Z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