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712" yWindow="1932" windowWidth="14520" windowHeight="12432" activeTab="1"/>
  </bookViews>
  <sheets>
    <sheet name="Figure 1" sheetId="26" r:id="rId1"/>
    <sheet name="Figure 2" sheetId="30" r:id="rId2"/>
    <sheet name="Figure 3" sheetId="52" r:id="rId3"/>
    <sheet name="Figure 4" sheetId="55" r:id="rId4"/>
    <sheet name="Figure 5" sheetId="53" r:id="rId5"/>
  </sheets>
  <externalReferences>
    <externalReference r:id="rId8"/>
  </externalReferences>
  <definedNames>
    <definedName name="_EUR">[1]!EUR[#Data]</definedName>
    <definedName name="_FILTER">'[1]SETUP'!$C$4</definedName>
    <definedName name="_INPUT">'[1]INDICES'!$D$57</definedName>
    <definedName name="_MS">'[1]COUNTRIES'!$B$5:$B$32</definedName>
    <definedName name="_OUTPUT">'[1]INDICES'!$D$56</definedName>
    <definedName name="_TOT_INPUT">'[1]IMPACT_2'!$AF$3</definedName>
    <definedName name="_TOT_OUTPUT">'[1]IMPACT'!$AF$3</definedName>
    <definedName name="_YEAR">'[1]SETUP'!$C$5</definedName>
    <definedName name="_xlnm.Print_Area" localSheetId="2">'Figure 3'!$F$2:$O$55</definedName>
  </definedNames>
  <calcPr calcId="162913"/>
</workbook>
</file>

<file path=xl/sharedStrings.xml><?xml version="1.0" encoding="utf-8"?>
<sst xmlns="http://schemas.openxmlformats.org/spreadsheetml/2006/main" count="774" uniqueCount="181">
  <si>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</si>
  <si>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</si>
  <si>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</si>
  <si>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</si>
  <si>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</si>
  <si>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</si>
  <si>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</si>
  <si>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</si>
  <si>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</si>
  <si>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</si>
  <si>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</si>
  <si>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</si>
  <si>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</si>
  <si>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</si>
  <si>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</si>
  <si>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</si>
  <si>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</si>
  <si>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</si>
  <si>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</si>
  <si>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</si>
  <si>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</si>
  <si>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</si>
  <si>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</si>
  <si>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</si>
  <si>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</si>
  <si>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</si>
  <si>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</si>
  <si>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0-4.9 ha</t>
  </si>
  <si>
    <t>10-19.9 ha</t>
  </si>
  <si>
    <t>20-29.9 ha</t>
  </si>
  <si>
    <t>30-49.9 ha</t>
  </si>
  <si>
    <t>50-99.9 ha</t>
  </si>
  <si>
    <t>Farms</t>
  </si>
  <si>
    <t>UAA</t>
  </si>
  <si>
    <t>All farm</t>
  </si>
  <si>
    <t xml:space="preserve">Farms </t>
  </si>
  <si>
    <t>Germany</t>
  </si>
  <si>
    <t>Share of UAA</t>
  </si>
  <si>
    <t>Standard Output</t>
  </si>
  <si>
    <t xml:space="preserve">Data extraction: </t>
  </si>
  <si>
    <t>Farm indicators by agricultural area, type of farm, standard output, legal form and NUTS 2 regions [ef_m_farmleg]</t>
  </si>
  <si>
    <t>Last update</t>
  </si>
  <si>
    <t>Extracted on</t>
  </si>
  <si>
    <t>Source of data</t>
  </si>
  <si>
    <t>Eurostat</t>
  </si>
  <si>
    <t>FARMTYPE</t>
  </si>
  <si>
    <t>Total</t>
  </si>
  <si>
    <t>LEG_FORM</t>
  </si>
  <si>
    <t>SO_EUR</t>
  </si>
  <si>
    <t>TIME</t>
  </si>
  <si>
    <t>2016</t>
  </si>
  <si>
    <t>INDIC_AGR</t>
  </si>
  <si>
    <t>Farm - number</t>
  </si>
  <si>
    <t>Utilised agricultural area - hectare</t>
  </si>
  <si>
    <t>GEO/AGRAREA</t>
  </si>
  <si>
    <t>Zero ha</t>
  </si>
  <si>
    <t>Less than 2 ha</t>
  </si>
  <si>
    <t>From 2 to 4.9 ha</t>
  </si>
  <si>
    <t>From 5 to 9.9 ha</t>
  </si>
  <si>
    <t>From 10 to 19.9 ha</t>
  </si>
  <si>
    <t>From 20 to 29.9 ha</t>
  </si>
  <si>
    <t>From 30 to 49.9 ha</t>
  </si>
  <si>
    <t>From 50 to 99.9 ha</t>
  </si>
  <si>
    <t>100 ha or over</t>
  </si>
  <si>
    <t>Germany (until 1990 former territory of the FRG)</t>
  </si>
  <si>
    <t>:</t>
  </si>
  <si>
    <t>Iceland</t>
  </si>
  <si>
    <t>Norway</t>
  </si>
  <si>
    <t>Switzerland</t>
  </si>
  <si>
    <t>Montenegro</t>
  </si>
  <si>
    <t>Special value:</t>
  </si>
  <si>
    <t>not available</t>
  </si>
  <si>
    <t>EU-28</t>
  </si>
  <si>
    <t>Mean (but meaningless)</t>
  </si>
  <si>
    <t>Supporting data</t>
  </si>
  <si>
    <t>Share of farms</t>
  </si>
  <si>
    <t>&lt;5 ha</t>
  </si>
  <si>
    <t>&gt;50</t>
  </si>
  <si>
    <t>AGRAREA</t>
  </si>
  <si>
    <t>GEO/INDIC_AGR</t>
  </si>
  <si>
    <t>Standard output - euro</t>
  </si>
  <si>
    <t>Accompanying data:</t>
  </si>
  <si>
    <t>http://appsso.eurostat.ec.europa.eu/nui/show.do?query=BOOKMARK_DS-763825_QID_21E5CAF0_UID_-3F171EB0&amp;layout=SO_EUR,L,X,0;INDIC_AGR,L,X,1;GEO,L,Y,0;FARMTYPE,L,Z,0;LEG_FORM,L,Z,1;AGRAREA,L,Z,2;TIME,C,Z,3;INDICATORS,C,Z,4;&amp;zSelection=DS-763825INDICATORS,OBS_F</t>
  </si>
  <si>
    <t>Zero euros</t>
  </si>
  <si>
    <t>Less than 2 000 euros</t>
  </si>
  <si>
    <t>From 2 000 to 3 999 euros</t>
  </si>
  <si>
    <t>From 4 000 to 7 999 euros</t>
  </si>
  <si>
    <t>From 8 000 to 14 999 euros</t>
  </si>
  <si>
    <t>From 15 000 to 24 999 euros</t>
  </si>
  <si>
    <t>From 25 000 to 49 999 euros</t>
  </si>
  <si>
    <t>From 50 000 to 99 999 euros</t>
  </si>
  <si>
    <t>From 100 000 to 249 999 euros</t>
  </si>
  <si>
    <t>From 250 000 to 499 999 euros</t>
  </si>
  <si>
    <t>500 000 euros or over</t>
  </si>
  <si>
    <t>EU28</t>
  </si>
  <si>
    <t>SO from &lt;2000</t>
  </si>
  <si>
    <t>Farms &lt;2000</t>
  </si>
  <si>
    <t>SO from &gt;250000</t>
  </si>
  <si>
    <t>% of EU SO</t>
  </si>
  <si>
    <t>% of Eu farms</t>
  </si>
  <si>
    <t>≥100 ha</t>
  </si>
  <si>
    <t>Farms&lt;8000</t>
  </si>
  <si>
    <t>Utilised agricultural area</t>
  </si>
  <si>
    <t>Size classes in hectares</t>
  </si>
  <si>
    <t>(%)</t>
  </si>
  <si>
    <t>Farms &gt;250000</t>
  </si>
  <si>
    <t xml:space="preserve">Non-classified farms </t>
  </si>
  <si>
    <t xml:space="preserve">Various crops and livestock combined </t>
  </si>
  <si>
    <t xml:space="preserve">Field crops-grazing livestock combined </t>
  </si>
  <si>
    <t>Mixed livestock, mainly granivores</t>
  </si>
  <si>
    <t>Mixed livestock, mainly grazing livestock</t>
  </si>
  <si>
    <t>Mixed cropping</t>
  </si>
  <si>
    <t>Various granivores combined</t>
  </si>
  <si>
    <t>Specialist poultry</t>
  </si>
  <si>
    <t xml:space="preserve">Specialist pigs </t>
  </si>
  <si>
    <t>Sheep, goats and other grazing livestock</t>
  </si>
  <si>
    <t xml:space="preserve">Cattle-dairying, rearing and fattening combined </t>
  </si>
  <si>
    <t xml:space="preserve">Specialist cattle-rearing and fattening </t>
  </si>
  <si>
    <t>Specialist dairying</t>
  </si>
  <si>
    <t>Various permanent crops combined</t>
  </si>
  <si>
    <t>Specialist olives</t>
  </si>
  <si>
    <t>Specialist fruit and citrus fruit</t>
  </si>
  <si>
    <t>Specialist vineyards</t>
  </si>
  <si>
    <t>Other horticulture</t>
  </si>
  <si>
    <t>Specialist horticulture outdoor</t>
  </si>
  <si>
    <t>Specialist horticulture indoor</t>
  </si>
  <si>
    <t>General field cropping</t>
  </si>
  <si>
    <t>Specialist cereals, oilseed and protein crops</t>
  </si>
  <si>
    <t>Non-classifiable</t>
  </si>
  <si>
    <t>Mixed farming</t>
  </si>
  <si>
    <t>Livestock specialists</t>
  </si>
  <si>
    <t>Crop specialists</t>
  </si>
  <si>
    <t>Poultry</t>
  </si>
  <si>
    <t xml:space="preserve">Pigs </t>
  </si>
  <si>
    <t xml:space="preserve">Cattle-rearing and fattening </t>
  </si>
  <si>
    <t>Dairying</t>
  </si>
  <si>
    <t>Horticulture</t>
  </si>
  <si>
    <t>Vineyards</t>
  </si>
  <si>
    <t>Fruit and citrus fruit</t>
  </si>
  <si>
    <t>Olives</t>
  </si>
  <si>
    <t>Cereals, oilseed 
and protein crops</t>
  </si>
  <si>
    <t>http://appsso.eurostat.ec.europa.eu/nui/show.do?query=BOOKMARK_DS-763825_QID_28617C97_UID_-3F171EB0&amp;layout=FARMTYPE,L,X,0;INDIC_AGR,L,X,1;GEO,L,Y,0;LEG_FORM,L,Z,0;SO_EUR,L,Z,1;AGRAREA,L,Z,2;TIME,C,Z,3;INDICATORS,C,Z,4;&amp;zSelection=DS-763825SO_EUR,TOTAL;DS-763825INDICATORS,OBS_FLAG;DS-763825AGRAREA,TOTAL;DS-763825TIME,2016;DS-763825LEG_FORM,TOTAL;&amp;rankName1=TIME_1_1_-1_2&amp;rankName2=SO-EUR_1_2_-1_2&amp;rankName3=INDICATORS_1_2_-1_2&amp;rankName4=AGRAREA_1_2_-1_2&amp;rankName5=LEG-FORM_1_2_-1_2&amp;rankName6=FARMTYPE_1_2_0_0&amp;rankName7=INDIC-AGR_1_2_1_0&amp;rankName8=GEO_1_2_0_1&amp;rStp=&amp;cStp=&amp;rDCh=&amp;cDCh=&amp;rDM=true&amp;cDM=true&amp;footnes=false&amp;empty=false&amp;wai=false&amp;time_mode=ROLLING&amp;time_most_recent=false&amp;lang=EN&amp;cfo=%23%23%23%2C%23%23%23.%23%23%23</t>
  </si>
  <si>
    <t>Note: There are some differences in the threshold applied by some Member States, often to exclude the very smallest agricultural holdings which together contribute 2% or less to the total UAA excluding common land, and 2% or less to the total number of farm livestock units.</t>
  </si>
  <si>
    <r>
      <t>Source:</t>
    </r>
    <r>
      <rPr>
        <sz val="9"/>
        <rFont val="Arial"/>
        <family val="2"/>
      </rPr>
      <t xml:space="preserve"> Eurostat (online data code: ef_m_farmleg)</t>
    </r>
  </si>
  <si>
    <t xml:space="preserve">Figure 2: Farms and standard output, 2016  </t>
  </si>
  <si>
    <t>(share of EU total, %)</t>
  </si>
  <si>
    <t>Czechia</t>
  </si>
  <si>
    <t>Figure 3: Farms by type of specialisation, EU-28, 2016</t>
  </si>
  <si>
    <t>(share of all EU farms, %)</t>
  </si>
  <si>
    <t>Figure 1: Distribution of EU farms and utilised agricultural area according to farm size, 2016</t>
  </si>
  <si>
    <t>http://appsso.eurostat.ec.europa.eu/nui/show.do?query=BOOKMARK_DS-763825_QID_-65939D95_UID_-3F171EB0&amp;layout=INDIC_AGR,L,X,0;AGRAREA,L,X,1;GEO,L,Y,0;FARMTYPE,L,Z,0;LEG_FORM,L,Z,1;SO_EUR,L,Z,2;TIME,C,Z,3;INDICATORS,C,Z,4;&amp;zSelection=DS-763825SO_EUR,TOTAL;DS-763825INDICATORS,OBS_FLAG;DS-763825FARMTYPE,TOTAL;DS-763825TIME,2016;DS-763825LEG_FORM,TOTAL;&amp;rankName1=TIME_1_1_-1_2&amp;rankName2=SO-EUR_1_2_-1_2&amp;rankName3=FARMTYPE_1_2_-1_2&amp;rankName4=INDICATORS_1_2_-1_2&amp;rankName5=LEG-FORM_1_2_-1_2&amp;rankName6=INDIC-AGR_1_2_0_0&amp;rankName7=AGRAREA_1_2_1_0&amp;rankName8=GEO_1_2_0_1&amp;rStp=&amp;cStp=&amp;rDCh=&amp;cDCh=&amp;rDM=true&amp;cDM=true&amp;footnes=false&amp;empty=false&amp;wai=false&amp;time_mode=FIXED&amp;time_most_recent=false&amp;lang=EN&amp;cfo=%23%23%23%2C%23%23%23.%23%23%23</t>
  </si>
  <si>
    <t>UNIT</t>
  </si>
  <si>
    <t>Utilised Agricultural Area</t>
  </si>
  <si>
    <t>Wooded areas</t>
  </si>
  <si>
    <t>Other areas on the farms</t>
  </si>
  <si>
    <t>Former Yugoslav Republic of Macedonia, the</t>
  </si>
  <si>
    <t>Hectare</t>
  </si>
  <si>
    <t>GEO/TIME</t>
  </si>
  <si>
    <t>Unutilised agricultural area</t>
  </si>
  <si>
    <t>Other farm land</t>
  </si>
  <si>
    <t>km²</t>
  </si>
  <si>
    <t>country</t>
  </si>
  <si>
    <t>total farm land</t>
  </si>
  <si>
    <r>
      <t>Source:</t>
    </r>
    <r>
      <rPr>
        <sz val="9"/>
        <rFont val="Arial"/>
        <family val="2"/>
      </rPr>
      <t xml:space="preserve"> Eurostat (online data codes: ef_lus_main and reg_area3)</t>
    </r>
  </si>
  <si>
    <t>LANDUSE</t>
  </si>
  <si>
    <t>European Union (current composition)</t>
  </si>
  <si>
    <t>Liechtenstein</t>
  </si>
  <si>
    <t>Turkey</t>
  </si>
  <si>
    <t>Link to type of land</t>
  </si>
  <si>
    <t>Land area - Total</t>
  </si>
  <si>
    <t>Total land area km²</t>
  </si>
  <si>
    <t>(% share on total land area)</t>
  </si>
  <si>
    <t>Link to total land area</t>
  </si>
  <si>
    <t>Number of farms</t>
  </si>
  <si>
    <t>0.0 ha</t>
  </si>
  <si>
    <t>2-4.9 ha</t>
  </si>
  <si>
    <t>5-9.9 ha</t>
  </si>
  <si>
    <t>&gt;0-1.9 ha</t>
  </si>
  <si>
    <t>Note: Although the strongest decreases were recorded for the smallest size classes, the precise rates themselves may also reflect changes in survey thresholds. Furthermore, the EU-28 figure for 2005 includes 2007 data for Croatia. By definition, the size class of farms with 0 hectare of utilised agricultural area has no change in area. The change of 0.2 %  in EU-28 total utilised agricultural area during the period 2005-2016 is not missing from this figure but due to its small size it is hardly visible.</t>
  </si>
  <si>
    <t xml:space="preserve">Figure 4: Land belonging to farms by type of land, 2016  </t>
  </si>
  <si>
    <t xml:space="preserve">Figure 5: Change in the number of farms and utilised agricultural area by size class, EU-28, 2005–2016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</si>
</sst>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23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.2"/>
      <color rgb="FF000000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Continuous" wrapText="1"/>
    </xf>
    <xf numFmtId="166" fontId="3" fillId="2" borderId="0" xfId="0" applyNumberFormat="1" applyFont="1" applyFill="1"/>
    <xf numFmtId="2" fontId="3" fillId="2" borderId="0" xfId="0" applyNumberFormat="1" applyFont="1" applyFill="1"/>
    <xf numFmtId="0" fontId="3" fillId="2" borderId="0" xfId="0" applyNumberFormat="1" applyFont="1" applyFill="1"/>
    <xf numFmtId="0" fontId="3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0" fontId="3" fillId="3" borderId="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3" fontId="3" fillId="2" borderId="0" xfId="0" applyNumberFormat="1" applyFont="1" applyFill="1"/>
    <xf numFmtId="0" fontId="7" fillId="0" borderId="0" xfId="0" applyFont="1" applyAlignment="1">
      <alignment horizontal="center" vertical="center"/>
    </xf>
    <xf numFmtId="0" fontId="6" fillId="2" borderId="0" xfId="20" applyFont="1" applyFill="1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3" fontId="3" fillId="0" borderId="2" xfId="0" applyNumberFormat="1" applyFont="1" applyFill="1" applyBorder="1" applyAlignment="1">
      <alignment/>
    </xf>
    <xf numFmtId="166" fontId="8" fillId="0" borderId="0" xfId="0" applyNumberFormat="1" applyFont="1"/>
    <xf numFmtId="2" fontId="8" fillId="2" borderId="0" xfId="0" applyNumberFormat="1" applyFont="1" applyFill="1"/>
    <xf numFmtId="0" fontId="3" fillId="0" borderId="2" xfId="0" applyNumberFormat="1" applyFont="1" applyFill="1" applyBorder="1" applyAlignment="1">
      <alignment/>
    </xf>
    <xf numFmtId="3" fontId="3" fillId="0" borderId="0" xfId="0" applyNumberFormat="1" applyFont="1"/>
    <xf numFmtId="166" fontId="3" fillId="0" borderId="0" xfId="0" applyNumberFormat="1" applyFont="1"/>
    <xf numFmtId="3" fontId="3" fillId="0" borderId="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3" borderId="4" xfId="0" applyNumberFormat="1" applyFont="1" applyFill="1" applyBorder="1" applyAlignment="1">
      <alignment/>
    </xf>
    <xf numFmtId="0" fontId="9" fillId="0" borderId="0" xfId="24" applyFont="1">
      <alignment/>
      <protection/>
    </xf>
    <xf numFmtId="0" fontId="3" fillId="2" borderId="0" xfId="25" applyFont="1" applyFill="1">
      <alignment/>
      <protection/>
    </xf>
    <xf numFmtId="0" fontId="3" fillId="0" borderId="0" xfId="25" applyFont="1">
      <alignment/>
      <protection/>
    </xf>
    <xf numFmtId="0" fontId="3" fillId="0" borderId="0" xfId="25" applyNumberFormat="1" applyFont="1" applyFill="1" applyBorder="1" applyAlignment="1">
      <alignment/>
      <protection/>
    </xf>
    <xf numFmtId="165" fontId="3" fillId="0" borderId="0" xfId="25" applyNumberFormat="1" applyFont="1">
      <alignment/>
      <protection/>
    </xf>
    <xf numFmtId="3" fontId="3" fillId="0" borderId="0" xfId="25" applyNumberFormat="1" applyFont="1">
      <alignment/>
      <protection/>
    </xf>
    <xf numFmtId="0" fontId="3" fillId="3" borderId="0" xfId="25" applyNumberFormat="1" applyFont="1" applyFill="1" applyBorder="1" applyAlignment="1">
      <alignment/>
      <protection/>
    </xf>
    <xf numFmtId="0" fontId="3" fillId="0" borderId="2" xfId="25" applyNumberFormat="1" applyFont="1" applyFill="1" applyBorder="1" applyAlignment="1">
      <alignment/>
      <protection/>
    </xf>
    <xf numFmtId="0" fontId="3" fillId="4" borderId="2" xfId="25" applyNumberFormat="1" applyFont="1" applyFill="1" applyBorder="1" applyAlignment="1">
      <alignment/>
      <protection/>
    </xf>
    <xf numFmtId="3" fontId="3" fillId="0" borderId="2" xfId="25" applyNumberFormat="1" applyFont="1" applyFill="1" applyBorder="1" applyAlignment="1">
      <alignment/>
      <protection/>
    </xf>
    <xf numFmtId="0" fontId="3" fillId="0" borderId="0" xfId="26" applyNumberFormat="1" applyFont="1" applyFill="1" applyBorder="1" applyAlignment="1">
      <alignment/>
      <protection/>
    </xf>
    <xf numFmtId="164" fontId="3" fillId="0" borderId="0" xfId="25" applyNumberFormat="1" applyFont="1" applyFill="1" applyBorder="1" applyAlignment="1">
      <alignment/>
      <protection/>
    </xf>
    <xf numFmtId="0" fontId="3" fillId="0" borderId="0" xfId="26" applyFont="1">
      <alignment/>
      <protection/>
    </xf>
    <xf numFmtId="0" fontId="9" fillId="0" borderId="0" xfId="24" applyFont="1" applyAlignment="1">
      <alignment wrapText="1"/>
      <protection/>
    </xf>
    <xf numFmtId="166" fontId="9" fillId="0" borderId="0" xfId="24" applyNumberFormat="1" applyFont="1">
      <alignment/>
      <protection/>
    </xf>
    <xf numFmtId="0" fontId="10" fillId="0" borderId="0" xfId="24" applyFont="1" applyFill="1" applyBorder="1">
      <alignment/>
      <protection/>
    </xf>
    <xf numFmtId="0" fontId="9" fillId="0" borderId="0" xfId="24" applyFont="1" applyFill="1" applyBorder="1">
      <alignment/>
      <protection/>
    </xf>
    <xf numFmtId="0" fontId="4" fillId="2" borderId="0" xfId="25" applyFont="1" applyFill="1">
      <alignment/>
      <protection/>
    </xf>
    <xf numFmtId="3" fontId="3" fillId="2" borderId="0" xfId="25" applyNumberFormat="1" applyFont="1" applyFill="1">
      <alignment/>
      <protection/>
    </xf>
    <xf numFmtId="0" fontId="10" fillId="0" borderId="0" xfId="24" applyFont="1" applyFill="1" applyBorder="1" applyAlignment="1">
      <alignment wrapText="1"/>
      <protection/>
    </xf>
    <xf numFmtId="0" fontId="11" fillId="0" borderId="0" xfId="24" applyFont="1" applyAlignment="1">
      <alignment/>
      <protection/>
    </xf>
    <xf numFmtId="0" fontId="11" fillId="0" borderId="0" xfId="24" applyFont="1" applyAlignment="1">
      <alignment horizontal="left"/>
      <protection/>
    </xf>
    <xf numFmtId="0" fontId="9" fillId="0" borderId="0" xfId="25" applyFont="1" applyAlignment="1">
      <alignment/>
      <protection/>
    </xf>
    <xf numFmtId="0" fontId="9" fillId="0" borderId="0" xfId="25" applyFont="1" applyAlignment="1">
      <alignment horizontal="left"/>
      <protection/>
    </xf>
    <xf numFmtId="166" fontId="10" fillId="0" borderId="0" xfId="24" applyNumberFormat="1" applyFont="1">
      <alignment/>
      <protection/>
    </xf>
    <xf numFmtId="0" fontId="8" fillId="0" borderId="0" xfId="24" applyFont="1" applyFill="1">
      <alignment/>
      <protection/>
    </xf>
    <xf numFmtId="0" fontId="9" fillId="0" borderId="0" xfId="24" applyFont="1" applyFill="1">
      <alignment/>
      <protection/>
    </xf>
    <xf numFmtId="0" fontId="8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9" fillId="0" borderId="0" xfId="24" applyFont="1" applyAlignment="1">
      <alignment vertical="center"/>
      <protection/>
    </xf>
    <xf numFmtId="0" fontId="3" fillId="0" borderId="0" xfId="25" applyFont="1" applyAlignment="1">
      <alignment horizontal="left" vertical="center"/>
      <protection/>
    </xf>
    <xf numFmtId="0" fontId="9" fillId="0" borderId="0" xfId="24" applyFont="1" applyAlignment="1">
      <alignment horizontal="left" vertical="center"/>
      <protection/>
    </xf>
    <xf numFmtId="0" fontId="12" fillId="0" borderId="0" xfId="25" applyFont="1" applyAlignment="1">
      <alignment vertical="top"/>
      <protection/>
    </xf>
    <xf numFmtId="0" fontId="11" fillId="2" borderId="0" xfId="0" applyNumberFormat="1" applyFont="1" applyFill="1" applyAlignment="1">
      <alignment/>
    </xf>
    <xf numFmtId="0" fontId="4" fillId="0" borderId="0" xfId="26" applyFont="1">
      <alignment/>
      <protection/>
    </xf>
    <xf numFmtId="0" fontId="12" fillId="0" borderId="0" xfId="26" applyFont="1">
      <alignment/>
      <protection/>
    </xf>
    <xf numFmtId="0" fontId="1" fillId="3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1" fontId="3" fillId="2" borderId="0" xfId="0" applyNumberFormat="1" applyFont="1" applyFill="1" applyAlignment="1">
      <alignment horizontal="center"/>
    </xf>
    <xf numFmtId="0" fontId="6" fillId="0" borderId="0" xfId="20" applyNumberFormat="1" applyFont="1" applyFill="1"/>
    <xf numFmtId="0" fontId="6" fillId="5" borderId="0" xfId="20" applyFont="1" applyFill="1"/>
    <xf numFmtId="0" fontId="1" fillId="0" borderId="0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1" fontId="3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3" fillId="2" borderId="0" xfId="0" applyNumberFormat="1" applyFont="1" applyFill="1" applyBorder="1"/>
    <xf numFmtId="3" fontId="1" fillId="3" borderId="2" xfId="0" applyNumberFormat="1" applyFont="1" applyFill="1" applyBorder="1" applyAlignment="1">
      <alignment/>
    </xf>
    <xf numFmtId="0" fontId="5" fillId="0" borderId="0" xfId="20"/>
    <xf numFmtId="0" fontId="12" fillId="0" borderId="0" xfId="25" applyFont="1" applyBorder="1" applyAlignment="1">
      <alignment vertical="top"/>
      <protection/>
    </xf>
    <xf numFmtId="1" fontId="3" fillId="0" borderId="0" xfId="26" applyNumberFormat="1" applyFont="1">
      <alignment/>
      <protection/>
    </xf>
    <xf numFmtId="0" fontId="3" fillId="2" borderId="0" xfId="0" applyNumberFormat="1" applyFont="1" applyFill="1" applyAlignment="1">
      <alignment horizontal="left" wrapText="1"/>
    </xf>
    <xf numFmtId="0" fontId="12" fillId="0" borderId="0" xfId="25" applyFont="1" applyAlignment="1">
      <alignment horizontal="left" vertical="top"/>
      <protection/>
    </xf>
    <xf numFmtId="0" fontId="9" fillId="0" borderId="0" xfId="25" applyFont="1" applyAlignment="1">
      <alignment horizontal="left"/>
      <protection/>
    </xf>
    <xf numFmtId="0" fontId="9" fillId="0" borderId="0" xfId="24" applyFont="1" applyAlignment="1">
      <alignment horizontal="left" vertical="center"/>
      <protection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0" borderId="0" xfId="26" applyFont="1" applyAlignment="1">
      <alignment horizontal="left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2 3" xfId="22"/>
    <cellStyle name="Normal 3" xfId="23"/>
    <cellStyle name="Normal 2 3 2" xfId="24"/>
    <cellStyle name="Normal 4" xfId="25"/>
    <cellStyle name="Normal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EU farms and utilised agricultural area according to farm size,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7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025"/>
          <c:y val="0.1715"/>
          <c:w val="0.91325"/>
          <c:h val="0.6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1'!$C$90</c:f>
              <c:strCache>
                <c:ptCount val="1"/>
                <c:pt idx="0">
                  <c:v>Farms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1'!$D$88:$J$88</c:f>
              <c:strCache/>
            </c:strRef>
          </c:cat>
          <c:val>
            <c:numRef>
              <c:f>'Figure 1'!$D$90:$J$90</c:f>
              <c:numCache/>
            </c:numRef>
          </c:val>
        </c:ser>
        <c:ser>
          <c:idx val="1"/>
          <c:order val="1"/>
          <c:tx>
            <c:strRef>
              <c:f>'Figure 1'!$C$91</c:f>
              <c:strCache>
                <c:ptCount val="1"/>
                <c:pt idx="0">
                  <c:v>UAA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1'!$D$88:$J$88</c:f>
              <c:strCache/>
            </c:strRef>
          </c:cat>
          <c:val>
            <c:numRef>
              <c:f>'Figure 1'!$D$91:$J$91</c:f>
              <c:numCache/>
            </c:numRef>
          </c:val>
        </c:ser>
        <c:axId val="39461965"/>
        <c:axId val="19613366"/>
      </c:bar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613366"/>
        <c:crosses val="autoZero"/>
        <c:auto val="1"/>
        <c:lblOffset val="100"/>
        <c:noMultiLvlLbl val="0"/>
      </c:catAx>
      <c:valAx>
        <c:axId val="19613366"/>
        <c:scaling>
          <c:orientation val="minMax"/>
          <c:max val="70"/>
          <c:min val="0"/>
        </c:scaling>
        <c:axPos val="l"/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crossAx val="39461965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Farms and standard output, 2016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of EU total, %)</a:t>
            </a:r>
          </a:p>
        </c:rich>
      </c:tx>
      <c:layout>
        <c:manualLayout>
          <c:xMode val="edge"/>
          <c:yMode val="edge"/>
          <c:x val="0.006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35"/>
          <c:w val="0.991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2'!$C$49</c:f>
              <c:strCache>
                <c:ptCount val="1"/>
                <c:pt idx="0">
                  <c:v>Farms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2'!$B$50:$B$77</c:f>
              <c:strCache/>
            </c:strRef>
          </c:cat>
          <c:val>
            <c:numRef>
              <c:f>'Figure 2'!$C$50:$C$77</c:f>
              <c:numCache/>
            </c:numRef>
          </c:val>
        </c:ser>
        <c:ser>
          <c:idx val="1"/>
          <c:order val="1"/>
          <c:tx>
            <c:strRef>
              <c:f>'Figure 2'!$D$49</c:f>
              <c:strCache>
                <c:ptCount val="1"/>
                <c:pt idx="0">
                  <c:v>Standard Output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2'!$B$50:$B$77</c:f>
              <c:strCache/>
            </c:strRef>
          </c:cat>
          <c:val>
            <c:numRef>
              <c:f>'Figure 2'!$D$50:$D$77</c:f>
              <c:numCache/>
            </c:numRef>
          </c:val>
        </c:ser>
        <c:axId val="42302567"/>
        <c:axId val="45178784"/>
      </c:barChart>
      <c:catAx>
        <c:axId val="42302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178784"/>
        <c:crosses val="autoZero"/>
        <c:auto val="1"/>
        <c:lblOffset val="100"/>
        <c:noMultiLvlLbl val="0"/>
      </c:catAx>
      <c:valAx>
        <c:axId val="4517878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302567"/>
        <c:crosses val="max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755"/>
          <c:y val="0.9435"/>
          <c:w val="0.263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Farms by type of specialisation, EU-28,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of all EU farms, %)</a:t>
            </a:r>
          </a:p>
        </c:rich>
      </c:tx>
      <c:layout>
        <c:manualLayout>
          <c:xMode val="edge"/>
          <c:yMode val="edge"/>
          <c:x val="0.00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925"/>
          <c:y val="0.1475"/>
          <c:w val="0.50975"/>
          <c:h val="0.652"/>
        </c:manualLayout>
      </c:layout>
      <c:doughnut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-0.004"/>
                  <c:y val="-0.03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Crop</a:t>
                    </a: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
specialists</a:t>
                    </a: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
52.5 %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00475"/>
                  <c:y val="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Livestock</a:t>
                    </a: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
specialists</a:t>
                    </a: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
25.1 %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Mixed </a:t>
                    </a: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farming</a:t>
                    </a: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21.1 %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'Figure 3'!$B$58:$B$77</c:f>
              <c:strCache/>
            </c:strRef>
          </c:cat>
          <c:val>
            <c:numRef>
              <c:f>'Figure 3'!$C$79:$C$82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5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9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2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3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4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5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7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8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19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0.15825"/>
                  <c:y val="-0.04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1765"/>
                  <c:y val="-0.02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.1015"/>
                  <c:y val="0.05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12075"/>
                  <c:y val="0.076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0775"/>
                  <c:y val="0.096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.03425"/>
                  <c:y val="0.15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55"/>
                  <c:y val="0.144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-0.1435"/>
                  <c:y val="0.11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-0.0725"/>
                  <c:y val="0.09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0075"/>
                  <c:y val="0.09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-0.0845"/>
                  <c:y val="0.057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-0.18525"/>
                  <c:y val="0.019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-0.1325"/>
                  <c:y val="-0.0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-0.18825"/>
                  <c:y val="-0.0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-0.133"/>
                  <c:y val="-0.03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12700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-0.15225"/>
                  <c:y val="-0.01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-0.21975"/>
                  <c:y val="-0.05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-0.1115"/>
                  <c:y val="-0.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.0155"/>
                  <c:y val="-0.1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9"/>
              <c:layout>
                <c:manualLayout>
                  <c:x val="0.126"/>
                  <c:y val="-0.08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\ %" sourceLinked="0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'Figure 3'!$B$58:$B$77</c:f>
              <c:strCache/>
            </c:strRef>
          </c:cat>
          <c:val>
            <c:numRef>
              <c:f>'Figure 3'!$C$58:$C$77</c:f>
              <c:numCache/>
            </c:numRef>
          </c:val>
        </c:ser>
        <c:holeSize val="25"/>
      </c:doughnut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Land belonging to farms by type of land, 2016 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land area)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4'!$K$49</c:f>
              <c:strCache>
                <c:ptCount val="1"/>
                <c:pt idx="0">
                  <c:v>Utilised Agricultural Area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4'!$B$50:$B$79</c:f>
              <c:strCache/>
            </c:strRef>
          </c:cat>
          <c:val>
            <c:numRef>
              <c:f>'Figure 4'!$K$50:$K$79</c:f>
              <c:numCache/>
            </c:numRef>
          </c:val>
        </c:ser>
        <c:ser>
          <c:idx val="1"/>
          <c:order val="1"/>
          <c:tx>
            <c:strRef>
              <c:f>'Figure 4'!$L$49</c:f>
              <c:strCache>
                <c:ptCount val="1"/>
                <c:pt idx="0">
                  <c:v>Wooded areas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4'!$B$50:$B$79</c:f>
              <c:strCache/>
            </c:strRef>
          </c:cat>
          <c:val>
            <c:numRef>
              <c:f>'Figure 4'!$L$50:$L$79</c:f>
              <c:numCache/>
            </c:numRef>
          </c:val>
        </c:ser>
        <c:ser>
          <c:idx val="2"/>
          <c:order val="2"/>
          <c:tx>
            <c:strRef>
              <c:f>'Figure 4'!$M$49</c:f>
              <c:strCache>
                <c:ptCount val="1"/>
                <c:pt idx="0">
                  <c:v>Other farm land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4'!$B$50:$B$79</c:f>
              <c:strCache/>
            </c:strRef>
          </c:cat>
          <c:val>
            <c:numRef>
              <c:f>'Figure 4'!$M$50:$M$79</c:f>
              <c:numCache/>
            </c:numRef>
          </c:val>
        </c:ser>
        <c:overlap val="100"/>
        <c:axId val="3955873"/>
        <c:axId val="35602858"/>
      </c:bar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2858"/>
        <c:crosses val="autoZero"/>
        <c:auto val="1"/>
        <c:lblOffset val="100"/>
        <c:noMultiLvlLbl val="0"/>
      </c:catAx>
      <c:valAx>
        <c:axId val="356028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9558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25"/>
          <c:y val="0.0725"/>
          <c:w val="0.9185"/>
          <c:h val="0.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5'!$B$35</c:f>
              <c:strCache>
                <c:ptCount val="1"/>
                <c:pt idx="0">
                  <c:v>Number of farms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5'!$C$34:$L$34</c:f>
              <c:strCache/>
            </c:strRef>
          </c:cat>
          <c:val>
            <c:numRef>
              <c:f>'Figure 5'!$C$35:$L$35</c:f>
              <c:numCache/>
            </c:numRef>
          </c:val>
        </c:ser>
        <c:ser>
          <c:idx val="1"/>
          <c:order val="1"/>
          <c:tx>
            <c:strRef>
              <c:f>'Figure 5'!$B$36</c:f>
              <c:strCache>
                <c:ptCount val="1"/>
                <c:pt idx="0">
                  <c:v>Utilised agricultural area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5'!$C$34:$L$34</c:f>
              <c:strCache/>
            </c:strRef>
          </c:cat>
          <c:val>
            <c:numRef>
              <c:f>'Figure 5'!$C$36:$L$36</c:f>
              <c:numCache/>
            </c:numRef>
          </c:val>
        </c:ser>
        <c:axId val="51990267"/>
        <c:axId val="65259220"/>
      </c:bar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5259220"/>
        <c:crosses val="autoZero"/>
        <c:auto val="1"/>
        <c:lblOffset val="100"/>
        <c:noMultiLvlLbl val="0"/>
      </c:catAx>
      <c:valAx>
        <c:axId val="65259220"/>
        <c:scaling>
          <c:orientation val="minMax"/>
          <c:max val="2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crossAx val="51990267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66675</xdr:rowOff>
    </xdr:from>
    <xdr:to>
      <xdr:col>12</xdr:col>
      <xdr:colOff>47625</xdr:colOff>
      <xdr:row>24</xdr:row>
      <xdr:rowOff>114300</xdr:rowOff>
    </xdr:to>
    <xdr:graphicFrame macro="">
      <xdr:nvGraphicFramePr>
        <xdr:cNvPr id="258195" name="Chart 2"/>
        <xdr:cNvGraphicFramePr/>
      </xdr:nvGraphicFramePr>
      <xdr:xfrm>
        <a:off x="723900" y="571500"/>
        <a:ext cx="7620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238125</xdr:colOff>
      <xdr:row>42</xdr:row>
      <xdr:rowOff>104775</xdr:rowOff>
    </xdr:to>
    <xdr:graphicFrame macro="">
      <xdr:nvGraphicFramePr>
        <xdr:cNvPr id="283786" name="Chart 2"/>
        <xdr:cNvGraphicFramePr/>
      </xdr:nvGraphicFramePr>
      <xdr:xfrm>
        <a:off x="752475" y="523875"/>
        <a:ext cx="76200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0.2155</cdr:y>
    </cdr:from>
    <cdr:to>
      <cdr:x>0.19025</cdr:x>
      <cdr:y>0.3075</cdr:y>
    </cdr:to>
    <cdr:sp macro="" textlink="">
      <cdr:nvSpPr>
        <cdr:cNvPr id="22" name="TextBox 21"/>
        <cdr:cNvSpPr txBox="1"/>
      </cdr:nvSpPr>
      <cdr:spPr>
        <a:xfrm>
          <a:off x="495300" y="1276350"/>
          <a:ext cx="952500" cy="552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0.468</cdr:x>
      <cdr:y>0.9225</cdr:y>
    </cdr:from>
    <cdr:to>
      <cdr:x>0.5625</cdr:x>
      <cdr:y>0.98675</cdr:y>
    </cdr:to>
    <cdr:sp macro="" textlink="">
      <cdr:nvSpPr>
        <cdr:cNvPr id="6" name="TextBox 5"/>
        <cdr:cNvSpPr txBox="1"/>
      </cdr:nvSpPr>
      <cdr:spPr>
        <a:xfrm>
          <a:off x="3562350" y="5486400"/>
          <a:ext cx="723900" cy="3810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2933700</xdr:colOff>
      <xdr:row>3</xdr:row>
      <xdr:rowOff>66675</xdr:rowOff>
    </xdr:from>
    <xdr:to>
      <xdr:col>8</xdr:col>
      <xdr:colOff>542925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2933700" y="600075"/>
        <a:ext cx="76200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990600</xdr:colOff>
      <xdr:row>20</xdr:row>
      <xdr:rowOff>47625</xdr:rowOff>
    </xdr:from>
    <xdr:to>
      <xdr:col>3</xdr:col>
      <xdr:colOff>590550</xdr:colOff>
      <xdr:row>24</xdr:row>
      <xdr:rowOff>0</xdr:rowOff>
    </xdr:to>
    <xdr:sp macro="" textlink="">
      <xdr:nvSpPr>
        <xdr:cNvPr id="4" name="TextBox 3"/>
        <xdr:cNvSpPr txBox="1"/>
      </xdr:nvSpPr>
      <xdr:spPr>
        <a:xfrm>
          <a:off x="5724525" y="3629025"/>
          <a:ext cx="714375" cy="6477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10.5 million farms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76200</xdr:rowOff>
    </xdr:from>
    <xdr:to>
      <xdr:col>12</xdr:col>
      <xdr:colOff>76200</xdr:colOff>
      <xdr:row>35</xdr:row>
      <xdr:rowOff>76200</xdr:rowOff>
    </xdr:to>
    <xdr:graphicFrame macro="">
      <xdr:nvGraphicFramePr>
        <xdr:cNvPr id="3" name="Chart 2"/>
        <xdr:cNvGraphicFramePr/>
      </xdr:nvGraphicFramePr>
      <xdr:xfrm>
        <a:off x="790575" y="942975"/>
        <a:ext cx="86868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28575</xdr:rowOff>
    </xdr:from>
    <xdr:to>
      <xdr:col>14</xdr:col>
      <xdr:colOff>342900</xdr:colOff>
      <xdr:row>27</xdr:row>
      <xdr:rowOff>133350</xdr:rowOff>
    </xdr:to>
    <xdr:grpSp>
      <xdr:nvGrpSpPr>
        <xdr:cNvPr id="5" name="Group 4"/>
        <xdr:cNvGrpSpPr/>
      </xdr:nvGrpSpPr>
      <xdr:grpSpPr>
        <a:xfrm>
          <a:off x="2266950" y="533400"/>
          <a:ext cx="8553450" cy="4400550"/>
          <a:chOff x="2266950" y="523875"/>
          <a:chExt cx="8553450" cy="3762375"/>
        </a:xfrm>
      </xdr:grpSpPr>
      <xdr:graphicFrame macro="">
        <xdr:nvGraphicFramePr>
          <xdr:cNvPr id="2" name="Chart 1"/>
          <xdr:cNvGraphicFramePr/>
        </xdr:nvGraphicFramePr>
        <xdr:xfrm>
          <a:off x="2266950" y="523875"/>
          <a:ext cx="8553450" cy="37623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5476632" y="3676745"/>
            <a:ext cx="2258111" cy="2191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/>
              <a:t>Size classes in hectares (ha)</a:t>
            </a:r>
          </a:p>
          <a:p>
            <a:endParaRPr lang="en-GB" sz="1100"/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tiro\AppData\Local\Microsoft\Windows\Temporary%20Internet%20Files\Content.Outlook\ON0SFKBY\EAA\3_ESTIMATES\2_SITUATION_2015\EAA_FIRST_ESTIMATES_FULL_v1_20160401_1446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SETUP"/>
      <sheetName val="GDP"/>
      <sheetName val="EUR"/>
      <sheetName val="DATA"/>
      <sheetName val="OVERVIEW"/>
      <sheetName val="OVERVIEW_2"/>
      <sheetName val="INDICATOR_A"/>
      <sheetName val="CHART"/>
      <sheetName val="MAP"/>
      <sheetName val="OUTPUT"/>
      <sheetName val="OUTPUT_2"/>
      <sheetName val="INPUT"/>
      <sheetName val="INPUT_2"/>
      <sheetName val="INDICES"/>
      <sheetName val="INDICES_2"/>
      <sheetName val="SUBSIDIES"/>
      <sheetName val="TOP_COUNTRIES"/>
      <sheetName val="IMPACT"/>
      <sheetName val="IMPACT_2"/>
      <sheetName val="COUNTRIES"/>
      <sheetName val="ITEMS"/>
      <sheetName val="INDIC"/>
      <sheetName val="UNIT"/>
      <sheetName val="BASE"/>
      <sheetName val="EAA_FIRST_ESTIMATES_FULL_v1_201"/>
    </sheetNames>
    <sheetDataSet>
      <sheetData sheetId="0"/>
      <sheetData sheetId="1">
        <row r="4">
          <cell r="C4" t="str">
            <v>COSAEA_AGR2_A</v>
          </cell>
        </row>
        <row r="5">
          <cell r="C5">
            <v>2015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Output of the Agricultural Industry</v>
          </cell>
        </row>
      </sheetData>
      <sheetData sheetId="11"/>
      <sheetData sheetId="12"/>
      <sheetData sheetId="13"/>
      <sheetData sheetId="14">
        <row r="56">
          <cell r="D56">
            <v>418545.709063696</v>
          </cell>
        </row>
        <row r="57">
          <cell r="D57">
            <v>252269.015686536</v>
          </cell>
        </row>
      </sheetData>
      <sheetData sheetId="15"/>
      <sheetData sheetId="16"/>
      <sheetData sheetId="17"/>
      <sheetData sheetId="18">
        <row r="3">
          <cell r="AF3">
            <v>418545.709063696</v>
          </cell>
        </row>
      </sheetData>
      <sheetData sheetId="19">
        <row r="3">
          <cell r="AF3">
            <v>252269.015686536</v>
          </cell>
        </row>
      </sheetData>
      <sheetData sheetId="20">
        <row r="5">
          <cell r="B5" t="str">
            <v>AT</v>
          </cell>
        </row>
        <row r="6">
          <cell r="B6" t="str">
            <v>BE</v>
          </cell>
        </row>
        <row r="7">
          <cell r="B7" t="str">
            <v>BG</v>
          </cell>
        </row>
        <row r="8">
          <cell r="B8" t="str">
            <v>CY</v>
          </cell>
        </row>
        <row r="9">
          <cell r="B9" t="str">
            <v>CZ</v>
          </cell>
        </row>
        <row r="10">
          <cell r="B10" t="str">
            <v>DE</v>
          </cell>
        </row>
        <row r="11">
          <cell r="B11" t="str">
            <v>DK</v>
          </cell>
        </row>
        <row r="12">
          <cell r="B12" t="str">
            <v>EE</v>
          </cell>
        </row>
        <row r="13">
          <cell r="B13" t="str">
            <v>EL</v>
          </cell>
        </row>
        <row r="14">
          <cell r="B14" t="str">
            <v>ES</v>
          </cell>
        </row>
        <row r="15">
          <cell r="B15" t="str">
            <v>FI</v>
          </cell>
        </row>
        <row r="16">
          <cell r="B16" t="str">
            <v>FR</v>
          </cell>
        </row>
        <row r="17">
          <cell r="B17" t="str">
            <v>HR</v>
          </cell>
        </row>
        <row r="18">
          <cell r="B18" t="str">
            <v>HU</v>
          </cell>
        </row>
        <row r="19">
          <cell r="B19" t="str">
            <v>IE</v>
          </cell>
        </row>
        <row r="20">
          <cell r="B20" t="str">
            <v>IT</v>
          </cell>
        </row>
        <row r="21">
          <cell r="B21" t="str">
            <v>LT</v>
          </cell>
        </row>
        <row r="22">
          <cell r="B22" t="str">
            <v>LU</v>
          </cell>
        </row>
        <row r="23">
          <cell r="B23" t="str">
            <v>LV</v>
          </cell>
        </row>
        <row r="24">
          <cell r="B24" t="str">
            <v>MT</v>
          </cell>
        </row>
        <row r="25">
          <cell r="B25" t="str">
            <v>NL</v>
          </cell>
        </row>
        <row r="26">
          <cell r="B26" t="str">
            <v>PL</v>
          </cell>
        </row>
        <row r="27">
          <cell r="B27" t="str">
            <v>PT</v>
          </cell>
        </row>
        <row r="28">
          <cell r="B28" t="str">
            <v>RO</v>
          </cell>
        </row>
        <row r="29">
          <cell r="B29" t="str">
            <v>SE</v>
          </cell>
        </row>
        <row r="30">
          <cell r="B30" t="str">
            <v>SI</v>
          </cell>
        </row>
        <row r="31">
          <cell r="B31" t="str">
            <v>SK</v>
          </cell>
        </row>
        <row r="32">
          <cell r="B32" t="str">
            <v>UK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query=BOOKMARK_DS-763825_QID_21E5CAF0_UID_-3F171EB0&amp;layout=SO_EUR,L,X,0;INDIC_AGR,L,X,1;GEO,L,Y,0;FARMTYPE,L,Z,0;LEG_FORM,L,Z,1;AGRAREA,L,Z,2;TIME,C,Z,3;INDICATORS,C,Z,4;&amp;zSelection=DS-763825INDICATORS,OBS_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query=BOOKMARK_DS-887569_QID_-4368CDE9_UID_-3F171EB0&amp;layout=LANDUSE,L,X,0;TIME,C,X,1;GEO,L,Y,0;UNIT,L,Z,0;INDICATORS,C,Z,1;&amp;zSelection=DS-887569UNIT,KM2;DS-887569INDICATORS,OBS_FLAG;&amp;rankName1=UNIT_1_2_-1_2&amp;" TargetMode="External" /><Relationship Id="rId2" Type="http://schemas.openxmlformats.org/officeDocument/2006/relationships/hyperlink" Target="http://appsso.eurostat.ec.europa.eu/nui/show.do?query=BOOKMARK_DS-866366_QID_-25AB4D0C_UID_-3F171EB0&amp;layout=CROPS,L,X,0;GEO,L,Y,0;TIME,C,Z,0;FARMTYPE,L,Z,1;SO_EUR,L,Z,2;UNIT,L,Z,3;AGRAREA,L,Z,4;INDICATORS,C,Z,5;&amp;zSelection=DS-866366SO_EUR,TOTAL;DS-866366T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19"/>
  <sheetViews>
    <sheetView workbookViewId="0" topLeftCell="A1"/>
  </sheetViews>
  <sheetFormatPr defaultColWidth="9.00390625" defaultRowHeight="14.25"/>
  <cols>
    <col min="1" max="2" width="9.00390625" style="6" customWidth="1"/>
    <col min="3" max="3" width="9.875" style="6" bestFit="1" customWidth="1"/>
    <col min="4" max="12" width="9.00390625" style="6" customWidth="1"/>
    <col min="13" max="13" width="3.125" style="6" customWidth="1"/>
    <col min="14" max="14" width="10.875" style="6" bestFit="1" customWidth="1"/>
    <col min="15" max="16384" width="9.00390625" style="6" customWidth="1"/>
  </cols>
  <sheetData>
    <row r="2" spans="2:7" ht="13.8">
      <c r="B2" s="86" t="s">
        <v>149</v>
      </c>
      <c r="C2" s="86"/>
      <c r="D2" s="86"/>
      <c r="E2" s="86"/>
      <c r="F2" s="86"/>
      <c r="G2" s="86"/>
    </row>
    <row r="3" ht="14.25">
      <c r="B3" s="6" t="s">
        <v>104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27.75" customHeight="1"/>
    <row r="25" ht="12"/>
    <row r="26" spans="2:13" ht="26.25" customHeight="1">
      <c r="B26" s="85" t="s">
        <v>142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ht="17.25" customHeight="1">
      <c r="B27" s="59" t="s">
        <v>143</v>
      </c>
    </row>
    <row r="29" ht="14.25">
      <c r="B29" s="6" t="s">
        <v>39</v>
      </c>
    </row>
    <row r="30" ht="14.25">
      <c r="B30" s="66" t="s">
        <v>150</v>
      </c>
    </row>
    <row r="33" spans="2:22" ht="14.25">
      <c r="B33" s="7" t="s">
        <v>40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4.25">
      <c r="B35" s="7" t="s">
        <v>41</v>
      </c>
      <c r="C35" s="8">
        <v>43279.77726851852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4.25">
      <c r="B36" s="7" t="s">
        <v>42</v>
      </c>
      <c r="C36" s="8">
        <v>43361.69115006944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4.25">
      <c r="B37" s="7" t="s">
        <v>43</v>
      </c>
      <c r="C37" s="7" t="s">
        <v>44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4.25">
      <c r="B39" s="7" t="s">
        <v>45</v>
      </c>
      <c r="C39" s="7" t="s">
        <v>46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4.25">
      <c r="B40" s="7" t="s">
        <v>47</v>
      </c>
      <c r="C40" s="7" t="s">
        <v>46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4.25">
      <c r="B41" s="7" t="s">
        <v>48</v>
      </c>
      <c r="C41" s="7" t="s">
        <v>46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4.25">
      <c r="B42" s="7" t="s">
        <v>49</v>
      </c>
      <c r="C42" s="7" t="s">
        <v>50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14.25">
      <c r="B44" s="9" t="s">
        <v>51</v>
      </c>
      <c r="C44" s="9" t="s">
        <v>52</v>
      </c>
      <c r="D44" s="9" t="s">
        <v>52</v>
      </c>
      <c r="E44" s="9" t="s">
        <v>52</v>
      </c>
      <c r="F44" s="9" t="s">
        <v>52</v>
      </c>
      <c r="G44" s="9" t="s">
        <v>52</v>
      </c>
      <c r="H44" s="9" t="s">
        <v>52</v>
      </c>
      <c r="I44" s="9" t="s">
        <v>52</v>
      </c>
      <c r="J44" s="9" t="s">
        <v>52</v>
      </c>
      <c r="K44" s="9" t="s">
        <v>52</v>
      </c>
      <c r="L44" s="9" t="s">
        <v>52</v>
      </c>
      <c r="M44" s="9" t="s">
        <v>53</v>
      </c>
      <c r="N44" s="9" t="s">
        <v>53</v>
      </c>
      <c r="O44" s="9" t="s">
        <v>53</v>
      </c>
      <c r="P44" s="9" t="s">
        <v>53</v>
      </c>
      <c r="Q44" s="9" t="s">
        <v>53</v>
      </c>
      <c r="R44" s="9" t="s">
        <v>53</v>
      </c>
      <c r="S44" s="9" t="s">
        <v>53</v>
      </c>
      <c r="T44" s="9" t="s">
        <v>53</v>
      </c>
      <c r="U44" s="9" t="s">
        <v>53</v>
      </c>
      <c r="V44" s="9" t="s">
        <v>53</v>
      </c>
    </row>
    <row r="45" spans="2:22" ht="14.25">
      <c r="B45" s="9" t="s">
        <v>54</v>
      </c>
      <c r="C45" s="9" t="s">
        <v>46</v>
      </c>
      <c r="D45" s="9" t="s">
        <v>55</v>
      </c>
      <c r="E45" s="9" t="s">
        <v>56</v>
      </c>
      <c r="F45" s="9" t="s">
        <v>57</v>
      </c>
      <c r="G45" s="9" t="s">
        <v>58</v>
      </c>
      <c r="H45" s="9" t="s">
        <v>59</v>
      </c>
      <c r="I45" s="9" t="s">
        <v>60</v>
      </c>
      <c r="J45" s="9" t="s">
        <v>61</v>
      </c>
      <c r="K45" s="9" t="s">
        <v>62</v>
      </c>
      <c r="L45" s="9" t="s">
        <v>63</v>
      </c>
      <c r="M45" s="9" t="s">
        <v>46</v>
      </c>
      <c r="N45" s="9" t="s">
        <v>55</v>
      </c>
      <c r="O45" s="9" t="s">
        <v>56</v>
      </c>
      <c r="P45" s="9" t="s">
        <v>57</v>
      </c>
      <c r="Q45" s="9" t="s">
        <v>58</v>
      </c>
      <c r="R45" s="9" t="s">
        <v>59</v>
      </c>
      <c r="S45" s="9" t="s">
        <v>60</v>
      </c>
      <c r="T45" s="9" t="s">
        <v>61</v>
      </c>
      <c r="U45" s="9" t="s">
        <v>62</v>
      </c>
      <c r="V45" s="9" t="s">
        <v>63</v>
      </c>
    </row>
    <row r="46" spans="2:22" ht="14.25">
      <c r="B46" s="9" t="s">
        <v>0</v>
      </c>
      <c r="C46" s="10">
        <v>36890</v>
      </c>
      <c r="D46" s="10">
        <v>680</v>
      </c>
      <c r="E46" s="10">
        <v>1210</v>
      </c>
      <c r="F46" s="10">
        <v>3220</v>
      </c>
      <c r="G46" s="10">
        <v>4770</v>
      </c>
      <c r="H46" s="10">
        <v>6530</v>
      </c>
      <c r="I46" s="10">
        <v>4670</v>
      </c>
      <c r="J46" s="10">
        <v>6480</v>
      </c>
      <c r="K46" s="10">
        <v>6870</v>
      </c>
      <c r="L46" s="10">
        <v>2470</v>
      </c>
      <c r="M46" s="10">
        <v>1354250</v>
      </c>
      <c r="N46" s="10">
        <v>0</v>
      </c>
      <c r="O46" s="10">
        <v>1360</v>
      </c>
      <c r="P46" s="10">
        <v>11160</v>
      </c>
      <c r="Q46" s="10">
        <v>35280</v>
      </c>
      <c r="R46" s="10">
        <v>95430</v>
      </c>
      <c r="S46" s="10">
        <v>115930</v>
      </c>
      <c r="T46" s="10">
        <v>253340</v>
      </c>
      <c r="U46" s="10">
        <v>478670</v>
      </c>
      <c r="V46" s="10">
        <v>363080</v>
      </c>
    </row>
    <row r="47" spans="2:22" ht="14.25">
      <c r="B47" s="9" t="s">
        <v>1</v>
      </c>
      <c r="C47" s="10">
        <v>202720</v>
      </c>
      <c r="D47" s="10">
        <v>16330</v>
      </c>
      <c r="E47" s="10">
        <v>130870</v>
      </c>
      <c r="F47" s="10">
        <v>20270</v>
      </c>
      <c r="G47" s="10">
        <v>9860</v>
      </c>
      <c r="H47" s="10">
        <v>7300</v>
      </c>
      <c r="I47" s="10">
        <v>3980</v>
      </c>
      <c r="J47" s="10">
        <v>4370</v>
      </c>
      <c r="K47" s="10">
        <v>3660</v>
      </c>
      <c r="L47" s="10">
        <v>6060</v>
      </c>
      <c r="M47" s="10">
        <v>4468500</v>
      </c>
      <c r="N47" s="10">
        <v>0</v>
      </c>
      <c r="O47" s="10">
        <v>69760</v>
      </c>
      <c r="P47" s="10">
        <v>61050</v>
      </c>
      <c r="Q47" s="10">
        <v>69470</v>
      </c>
      <c r="R47" s="10">
        <v>104250</v>
      </c>
      <c r="S47" s="10">
        <v>96570</v>
      </c>
      <c r="T47" s="10">
        <v>168370</v>
      </c>
      <c r="U47" s="10">
        <v>250570</v>
      </c>
      <c r="V47" s="10">
        <v>3648460</v>
      </c>
    </row>
    <row r="48" spans="2:22" ht="14.25">
      <c r="B48" s="9" t="s">
        <v>2</v>
      </c>
      <c r="C48" s="10">
        <v>26530</v>
      </c>
      <c r="D48" s="10">
        <v>360</v>
      </c>
      <c r="E48" s="10">
        <v>2710</v>
      </c>
      <c r="F48" s="10">
        <v>1890</v>
      </c>
      <c r="G48" s="10">
        <v>5180</v>
      </c>
      <c r="H48" s="10">
        <v>4470</v>
      </c>
      <c r="I48" s="10">
        <v>2370</v>
      </c>
      <c r="J48" s="10">
        <v>2380</v>
      </c>
      <c r="K48" s="10">
        <v>2450</v>
      </c>
      <c r="L48" s="10">
        <v>4710</v>
      </c>
      <c r="M48" s="10">
        <v>3455410</v>
      </c>
      <c r="N48" s="10">
        <v>0</v>
      </c>
      <c r="O48" s="10">
        <v>2560</v>
      </c>
      <c r="P48" s="10">
        <v>6190</v>
      </c>
      <c r="Q48" s="10">
        <v>36880</v>
      </c>
      <c r="R48" s="10">
        <v>62240</v>
      </c>
      <c r="S48" s="10">
        <v>57530</v>
      </c>
      <c r="T48" s="10">
        <v>92090</v>
      </c>
      <c r="U48" s="10">
        <v>173830</v>
      </c>
      <c r="V48" s="10">
        <v>3024100</v>
      </c>
    </row>
    <row r="49" spans="2:22" ht="14.25">
      <c r="B49" s="9" t="s">
        <v>3</v>
      </c>
      <c r="C49" s="10">
        <v>35050</v>
      </c>
      <c r="D49" s="10">
        <v>840</v>
      </c>
      <c r="E49" s="10">
        <v>360</v>
      </c>
      <c r="F49" s="10">
        <v>340</v>
      </c>
      <c r="G49" s="10">
        <v>7580</v>
      </c>
      <c r="H49" s="10">
        <v>6190</v>
      </c>
      <c r="I49" s="10">
        <v>3500</v>
      </c>
      <c r="J49" s="10">
        <v>3830</v>
      </c>
      <c r="K49" s="10">
        <v>4710</v>
      </c>
      <c r="L49" s="10">
        <v>7680</v>
      </c>
      <c r="M49" s="10">
        <v>2614600</v>
      </c>
      <c r="N49" s="10">
        <v>0</v>
      </c>
      <c r="O49" s="10">
        <v>310</v>
      </c>
      <c r="P49" s="10">
        <v>1140</v>
      </c>
      <c r="Q49" s="10">
        <v>55300</v>
      </c>
      <c r="R49" s="10">
        <v>89490</v>
      </c>
      <c r="S49" s="10">
        <v>86590</v>
      </c>
      <c r="T49" s="10">
        <v>149690</v>
      </c>
      <c r="U49" s="10">
        <v>338730</v>
      </c>
      <c r="V49" s="10">
        <v>1893360</v>
      </c>
    </row>
    <row r="50" spans="2:22" ht="14.25">
      <c r="B50" s="9" t="s">
        <v>64</v>
      </c>
      <c r="C50" s="10">
        <v>276120</v>
      </c>
      <c r="D50" s="10">
        <v>3770</v>
      </c>
      <c r="E50" s="10">
        <v>10720</v>
      </c>
      <c r="F50" s="10">
        <v>9140</v>
      </c>
      <c r="G50" s="10">
        <v>44370</v>
      </c>
      <c r="H50" s="10">
        <v>57050</v>
      </c>
      <c r="I50" s="10">
        <v>26660</v>
      </c>
      <c r="J50" s="10">
        <v>39780</v>
      </c>
      <c r="K50" s="10">
        <v>47950</v>
      </c>
      <c r="L50" s="10">
        <v>36680</v>
      </c>
      <c r="M50" s="10">
        <v>16715320</v>
      </c>
      <c r="N50" s="10">
        <v>0</v>
      </c>
      <c r="O50" s="10">
        <v>11140</v>
      </c>
      <c r="P50" s="10">
        <v>30620</v>
      </c>
      <c r="Q50" s="10">
        <v>324290</v>
      </c>
      <c r="R50" s="10">
        <v>855170</v>
      </c>
      <c r="S50" s="10">
        <v>660370</v>
      </c>
      <c r="T50" s="10">
        <v>1559080</v>
      </c>
      <c r="U50" s="10">
        <v>3395090</v>
      </c>
      <c r="V50" s="10">
        <v>9879570</v>
      </c>
    </row>
    <row r="51" spans="2:22" ht="14.25">
      <c r="B51" s="9" t="s">
        <v>4</v>
      </c>
      <c r="C51" s="10">
        <v>16700</v>
      </c>
      <c r="D51" s="10">
        <v>620</v>
      </c>
      <c r="E51" s="10">
        <v>1410</v>
      </c>
      <c r="F51" s="10">
        <v>3240</v>
      </c>
      <c r="G51" s="10">
        <v>3490</v>
      </c>
      <c r="H51" s="10">
        <v>2700</v>
      </c>
      <c r="I51" s="10">
        <v>1170</v>
      </c>
      <c r="J51" s="10">
        <v>1120</v>
      </c>
      <c r="K51" s="10">
        <v>1050</v>
      </c>
      <c r="L51" s="10">
        <v>1900</v>
      </c>
      <c r="M51" s="10">
        <v>995100</v>
      </c>
      <c r="N51" s="10">
        <v>0</v>
      </c>
      <c r="O51" s="10">
        <v>2010</v>
      </c>
      <c r="P51" s="10">
        <v>11080</v>
      </c>
      <c r="Q51" s="10">
        <v>25580</v>
      </c>
      <c r="R51" s="10">
        <v>37930</v>
      </c>
      <c r="S51" s="10">
        <v>28090</v>
      </c>
      <c r="T51" s="10">
        <v>43270</v>
      </c>
      <c r="U51" s="10">
        <v>74700</v>
      </c>
      <c r="V51" s="10">
        <v>772440</v>
      </c>
    </row>
    <row r="52" spans="2:22" ht="14.25">
      <c r="B52" s="9" t="s">
        <v>5</v>
      </c>
      <c r="C52" s="10">
        <v>137560</v>
      </c>
      <c r="D52" s="11" t="s">
        <v>65</v>
      </c>
      <c r="E52" s="10">
        <v>2520</v>
      </c>
      <c r="F52" s="10">
        <v>7640</v>
      </c>
      <c r="G52" s="10">
        <v>16030</v>
      </c>
      <c r="H52" s="10">
        <v>33560</v>
      </c>
      <c r="I52" s="10">
        <v>24290</v>
      </c>
      <c r="J52" s="10">
        <v>28740</v>
      </c>
      <c r="K52" s="10">
        <v>19860</v>
      </c>
      <c r="L52" s="10">
        <v>4920</v>
      </c>
      <c r="M52" s="10">
        <v>4883650</v>
      </c>
      <c r="N52" s="11" t="s">
        <v>65</v>
      </c>
      <c r="O52" s="10">
        <v>3060</v>
      </c>
      <c r="P52" s="10">
        <v>27550</v>
      </c>
      <c r="Q52" s="10">
        <v>121320</v>
      </c>
      <c r="R52" s="10">
        <v>498950</v>
      </c>
      <c r="S52" s="10">
        <v>600310</v>
      </c>
      <c r="T52" s="10">
        <v>1112400</v>
      </c>
      <c r="U52" s="10">
        <v>1338920</v>
      </c>
      <c r="V52" s="10">
        <v>1181140</v>
      </c>
    </row>
    <row r="53" spans="2:22" ht="14.25">
      <c r="B53" s="9" t="s">
        <v>6</v>
      </c>
      <c r="C53" s="10">
        <v>684950</v>
      </c>
      <c r="D53" s="10">
        <v>6200</v>
      </c>
      <c r="E53" s="10">
        <v>346830</v>
      </c>
      <c r="F53" s="10">
        <v>176610</v>
      </c>
      <c r="G53" s="10">
        <v>83890</v>
      </c>
      <c r="H53" s="10">
        <v>41960</v>
      </c>
      <c r="I53" s="10">
        <v>13380</v>
      </c>
      <c r="J53" s="10">
        <v>10030</v>
      </c>
      <c r="K53" s="10">
        <v>4920</v>
      </c>
      <c r="L53" s="10">
        <v>1130</v>
      </c>
      <c r="M53" s="10">
        <v>4553830</v>
      </c>
      <c r="N53" s="10">
        <v>0</v>
      </c>
      <c r="O53" s="10">
        <v>296240</v>
      </c>
      <c r="P53" s="10">
        <v>546200</v>
      </c>
      <c r="Q53" s="10">
        <v>573170</v>
      </c>
      <c r="R53" s="10">
        <v>563420</v>
      </c>
      <c r="S53" s="10">
        <v>317660</v>
      </c>
      <c r="T53" s="10">
        <v>371850</v>
      </c>
      <c r="U53" s="10">
        <v>314820</v>
      </c>
      <c r="V53" s="10">
        <v>1570470</v>
      </c>
    </row>
    <row r="54" spans="2:22" ht="14.25">
      <c r="B54" s="9" t="s">
        <v>7</v>
      </c>
      <c r="C54" s="10">
        <v>945020</v>
      </c>
      <c r="D54" s="10">
        <v>18100</v>
      </c>
      <c r="E54" s="10">
        <v>238920</v>
      </c>
      <c r="F54" s="10">
        <v>230340</v>
      </c>
      <c r="G54" s="10">
        <v>140560</v>
      </c>
      <c r="H54" s="10">
        <v>112280</v>
      </c>
      <c r="I54" s="10">
        <v>50190</v>
      </c>
      <c r="J54" s="10">
        <v>52200</v>
      </c>
      <c r="K54" s="10">
        <v>50480</v>
      </c>
      <c r="L54" s="10">
        <v>51940</v>
      </c>
      <c r="M54" s="10">
        <v>23229750</v>
      </c>
      <c r="N54" s="10">
        <v>0</v>
      </c>
      <c r="O54" s="10">
        <v>266020</v>
      </c>
      <c r="P54" s="10">
        <v>734800</v>
      </c>
      <c r="Q54" s="10">
        <v>999040</v>
      </c>
      <c r="R54" s="10">
        <v>1562660</v>
      </c>
      <c r="S54" s="10">
        <v>1227460</v>
      </c>
      <c r="T54" s="10">
        <v>2004090</v>
      </c>
      <c r="U54" s="10">
        <v>3540420</v>
      </c>
      <c r="V54" s="10">
        <v>12895270</v>
      </c>
    </row>
    <row r="55" spans="2:22" ht="14.25">
      <c r="B55" s="9" t="s">
        <v>8</v>
      </c>
      <c r="C55" s="10">
        <v>456520</v>
      </c>
      <c r="D55" s="10">
        <v>8210</v>
      </c>
      <c r="E55" s="10">
        <v>48200</v>
      </c>
      <c r="F55" s="10">
        <v>54410</v>
      </c>
      <c r="G55" s="10">
        <v>42050</v>
      </c>
      <c r="H55" s="10">
        <v>40870</v>
      </c>
      <c r="I55" s="10">
        <v>27470</v>
      </c>
      <c r="J55" s="10">
        <v>46990</v>
      </c>
      <c r="K55" s="10">
        <v>88390</v>
      </c>
      <c r="L55" s="10">
        <v>99930</v>
      </c>
      <c r="M55" s="10">
        <v>27814160</v>
      </c>
      <c r="N55" s="10">
        <v>0</v>
      </c>
      <c r="O55" s="10">
        <v>45550</v>
      </c>
      <c r="P55" s="10">
        <v>176780</v>
      </c>
      <c r="Q55" s="10">
        <v>303370</v>
      </c>
      <c r="R55" s="10">
        <v>582880</v>
      </c>
      <c r="S55" s="10">
        <v>675710</v>
      </c>
      <c r="T55" s="10">
        <v>1854620</v>
      </c>
      <c r="U55" s="10">
        <v>6442640</v>
      </c>
      <c r="V55" s="10">
        <v>17732600</v>
      </c>
    </row>
    <row r="56" spans="2:22" ht="14.25">
      <c r="B56" s="9" t="s">
        <v>9</v>
      </c>
      <c r="C56" s="10">
        <v>134460</v>
      </c>
      <c r="D56" s="10">
        <v>1780</v>
      </c>
      <c r="E56" s="10">
        <v>50810</v>
      </c>
      <c r="F56" s="10">
        <v>40840</v>
      </c>
      <c r="G56" s="10">
        <v>20080</v>
      </c>
      <c r="H56" s="10">
        <v>9470</v>
      </c>
      <c r="I56" s="10">
        <v>3160</v>
      </c>
      <c r="J56" s="10">
        <v>3160</v>
      </c>
      <c r="K56" s="10">
        <v>3540</v>
      </c>
      <c r="L56" s="10">
        <v>1620</v>
      </c>
      <c r="M56" s="10">
        <v>1562980</v>
      </c>
      <c r="N56" s="10">
        <v>0</v>
      </c>
      <c r="O56" s="10">
        <v>49930</v>
      </c>
      <c r="P56" s="10">
        <v>128740</v>
      </c>
      <c r="Q56" s="10">
        <v>139010</v>
      </c>
      <c r="R56" s="10">
        <v>128230</v>
      </c>
      <c r="S56" s="10">
        <v>76290</v>
      </c>
      <c r="T56" s="10">
        <v>119320</v>
      </c>
      <c r="U56" s="10">
        <v>246620</v>
      </c>
      <c r="V56" s="10">
        <v>674850</v>
      </c>
    </row>
    <row r="57" spans="2:22" ht="14.25">
      <c r="B57" s="9" t="s">
        <v>10</v>
      </c>
      <c r="C57" s="10">
        <v>1145710</v>
      </c>
      <c r="D57" s="10">
        <v>1750</v>
      </c>
      <c r="E57" s="10">
        <v>389410</v>
      </c>
      <c r="F57" s="10">
        <v>318400</v>
      </c>
      <c r="G57" s="10">
        <v>179960</v>
      </c>
      <c r="H57" s="10">
        <v>119540</v>
      </c>
      <c r="I57" s="10">
        <v>47180</v>
      </c>
      <c r="J57" s="10">
        <v>42670</v>
      </c>
      <c r="K57" s="10">
        <v>29960</v>
      </c>
      <c r="L57" s="10">
        <v>16840</v>
      </c>
      <c r="M57" s="10">
        <v>12598160</v>
      </c>
      <c r="N57" s="10">
        <v>0</v>
      </c>
      <c r="O57" s="10">
        <v>459250</v>
      </c>
      <c r="P57" s="10">
        <v>1011820</v>
      </c>
      <c r="Q57" s="10">
        <v>1271500</v>
      </c>
      <c r="R57" s="10">
        <v>1666270</v>
      </c>
      <c r="S57" s="10">
        <v>1150540</v>
      </c>
      <c r="T57" s="10">
        <v>1629310</v>
      </c>
      <c r="U57" s="10">
        <v>2056220</v>
      </c>
      <c r="V57" s="10">
        <v>3353250</v>
      </c>
    </row>
    <row r="58" spans="2:22" ht="14.25">
      <c r="B58" s="9" t="s">
        <v>11</v>
      </c>
      <c r="C58" s="10">
        <v>34940</v>
      </c>
      <c r="D58" s="10">
        <v>240</v>
      </c>
      <c r="E58" s="10">
        <v>26210</v>
      </c>
      <c r="F58" s="10">
        <v>4850</v>
      </c>
      <c r="G58" s="10">
        <v>1680</v>
      </c>
      <c r="H58" s="10">
        <v>1010</v>
      </c>
      <c r="I58" s="10">
        <v>310</v>
      </c>
      <c r="J58" s="10">
        <v>280</v>
      </c>
      <c r="K58" s="10">
        <v>240</v>
      </c>
      <c r="L58" s="10">
        <v>120</v>
      </c>
      <c r="M58" s="10">
        <v>111930</v>
      </c>
      <c r="N58" s="10">
        <v>0</v>
      </c>
      <c r="O58" s="10">
        <v>16820</v>
      </c>
      <c r="P58" s="10">
        <v>14670</v>
      </c>
      <c r="Q58" s="10">
        <v>11430</v>
      </c>
      <c r="R58" s="10">
        <v>13860</v>
      </c>
      <c r="S58" s="10">
        <v>7680</v>
      </c>
      <c r="T58" s="10">
        <v>10410</v>
      </c>
      <c r="U58" s="10">
        <v>16080</v>
      </c>
      <c r="V58" s="10">
        <v>20980</v>
      </c>
    </row>
    <row r="59" spans="2:22" ht="14.25">
      <c r="B59" s="9" t="s">
        <v>12</v>
      </c>
      <c r="C59" s="10">
        <v>69930</v>
      </c>
      <c r="D59" s="10">
        <v>290</v>
      </c>
      <c r="E59" s="10">
        <v>12370</v>
      </c>
      <c r="F59" s="10">
        <v>11950</v>
      </c>
      <c r="G59" s="10">
        <v>15880</v>
      </c>
      <c r="H59" s="10">
        <v>14560</v>
      </c>
      <c r="I59" s="10">
        <v>4990</v>
      </c>
      <c r="J59" s="10">
        <v>3760</v>
      </c>
      <c r="K59" s="10">
        <v>2890</v>
      </c>
      <c r="L59" s="10">
        <v>3250</v>
      </c>
      <c r="M59" s="10">
        <v>1930880</v>
      </c>
      <c r="N59" s="10">
        <v>0</v>
      </c>
      <c r="O59" s="10">
        <v>11630</v>
      </c>
      <c r="P59" s="10">
        <v>41580</v>
      </c>
      <c r="Q59" s="10">
        <v>115190</v>
      </c>
      <c r="R59" s="10">
        <v>203340</v>
      </c>
      <c r="S59" s="10">
        <v>120860</v>
      </c>
      <c r="T59" s="10">
        <v>143470</v>
      </c>
      <c r="U59" s="10">
        <v>201810</v>
      </c>
      <c r="V59" s="10">
        <v>1093000</v>
      </c>
    </row>
    <row r="60" spans="2:22" ht="14.25">
      <c r="B60" s="9" t="s">
        <v>13</v>
      </c>
      <c r="C60" s="10">
        <v>150320</v>
      </c>
      <c r="D60" s="10">
        <v>190</v>
      </c>
      <c r="E60" s="10">
        <v>22330</v>
      </c>
      <c r="F60" s="10">
        <v>52680</v>
      </c>
      <c r="G60" s="10">
        <v>32770</v>
      </c>
      <c r="H60" s="10">
        <v>19320</v>
      </c>
      <c r="I60" s="10">
        <v>6880</v>
      </c>
      <c r="J60" s="10">
        <v>5370</v>
      </c>
      <c r="K60" s="10">
        <v>5490</v>
      </c>
      <c r="L60" s="10">
        <v>5290</v>
      </c>
      <c r="M60" s="10">
        <v>2924600</v>
      </c>
      <c r="N60" s="10">
        <v>0</v>
      </c>
      <c r="O60" s="10">
        <v>31360</v>
      </c>
      <c r="P60" s="10">
        <v>171030</v>
      </c>
      <c r="Q60" s="10">
        <v>229560</v>
      </c>
      <c r="R60" s="10">
        <v>269920</v>
      </c>
      <c r="S60" s="10">
        <v>166590</v>
      </c>
      <c r="T60" s="10">
        <v>207420</v>
      </c>
      <c r="U60" s="10">
        <v>385640</v>
      </c>
      <c r="V60" s="10">
        <v>1463080</v>
      </c>
    </row>
    <row r="61" spans="2:22" ht="14.25">
      <c r="B61" s="9" t="s">
        <v>14</v>
      </c>
      <c r="C61" s="10">
        <v>1970</v>
      </c>
      <c r="D61" s="10">
        <v>20</v>
      </c>
      <c r="E61" s="10">
        <v>160</v>
      </c>
      <c r="F61" s="10">
        <v>140</v>
      </c>
      <c r="G61" s="10">
        <v>170</v>
      </c>
      <c r="H61" s="10">
        <v>160</v>
      </c>
      <c r="I61" s="10">
        <v>110</v>
      </c>
      <c r="J61" s="10">
        <v>200</v>
      </c>
      <c r="K61" s="10">
        <v>540</v>
      </c>
      <c r="L61" s="10">
        <v>480</v>
      </c>
      <c r="M61" s="10">
        <v>130650</v>
      </c>
      <c r="N61" s="10">
        <v>0</v>
      </c>
      <c r="O61" s="10">
        <v>100</v>
      </c>
      <c r="P61" s="10">
        <v>500</v>
      </c>
      <c r="Q61" s="10">
        <v>1230</v>
      </c>
      <c r="R61" s="10">
        <v>2260</v>
      </c>
      <c r="S61" s="10">
        <v>2630</v>
      </c>
      <c r="T61" s="10">
        <v>7820</v>
      </c>
      <c r="U61" s="10">
        <v>40670</v>
      </c>
      <c r="V61" s="10">
        <v>75420</v>
      </c>
    </row>
    <row r="62" spans="2:22" ht="14.25">
      <c r="B62" s="9" t="s">
        <v>15</v>
      </c>
      <c r="C62" s="10">
        <v>430000</v>
      </c>
      <c r="D62" s="10">
        <v>64890</v>
      </c>
      <c r="E62" s="10">
        <v>243120</v>
      </c>
      <c r="F62" s="10">
        <v>42110</v>
      </c>
      <c r="G62" s="10">
        <v>27560</v>
      </c>
      <c r="H62" s="10">
        <v>20060</v>
      </c>
      <c r="I62" s="10">
        <v>8450</v>
      </c>
      <c r="J62" s="10">
        <v>7760</v>
      </c>
      <c r="K62" s="10">
        <v>7280</v>
      </c>
      <c r="L62" s="10">
        <v>8760</v>
      </c>
      <c r="M62" s="10">
        <v>4670560</v>
      </c>
      <c r="N62" s="10">
        <v>0</v>
      </c>
      <c r="O62" s="10">
        <v>92580</v>
      </c>
      <c r="P62" s="10">
        <v>132480</v>
      </c>
      <c r="Q62" s="10">
        <v>193370</v>
      </c>
      <c r="R62" s="10">
        <v>279090</v>
      </c>
      <c r="S62" s="10">
        <v>203970</v>
      </c>
      <c r="T62" s="10">
        <v>296280</v>
      </c>
      <c r="U62" s="10">
        <v>513570</v>
      </c>
      <c r="V62" s="10">
        <v>2959210</v>
      </c>
    </row>
    <row r="63" spans="2:22" ht="14.25">
      <c r="B63" s="9" t="s">
        <v>16</v>
      </c>
      <c r="C63" s="10">
        <v>9210</v>
      </c>
      <c r="D63" s="10">
        <v>220</v>
      </c>
      <c r="E63" s="10">
        <v>7480</v>
      </c>
      <c r="F63" s="10">
        <v>1190</v>
      </c>
      <c r="G63" s="10">
        <v>290</v>
      </c>
      <c r="H63" s="10">
        <v>30</v>
      </c>
      <c r="I63" s="10">
        <v>10</v>
      </c>
      <c r="J63" s="11" t="s">
        <v>65</v>
      </c>
      <c r="K63" s="11" t="s">
        <v>65</v>
      </c>
      <c r="L63" s="11" t="s">
        <v>65</v>
      </c>
      <c r="M63" s="10">
        <v>11120</v>
      </c>
      <c r="N63" s="10">
        <v>0</v>
      </c>
      <c r="O63" s="10">
        <v>5140</v>
      </c>
      <c r="P63" s="10">
        <v>3580</v>
      </c>
      <c r="Q63" s="10">
        <v>1860</v>
      </c>
      <c r="R63" s="10">
        <v>420</v>
      </c>
      <c r="S63" s="10">
        <v>120</v>
      </c>
      <c r="T63" s="11" t="s">
        <v>65</v>
      </c>
      <c r="U63" s="11" t="s">
        <v>65</v>
      </c>
      <c r="V63" s="11" t="s">
        <v>65</v>
      </c>
    </row>
    <row r="64" spans="2:22" ht="14.25">
      <c r="B64" s="9" t="s">
        <v>17</v>
      </c>
      <c r="C64" s="10">
        <v>55680</v>
      </c>
      <c r="D64" s="10">
        <v>1320</v>
      </c>
      <c r="E64" s="10">
        <v>4330</v>
      </c>
      <c r="F64" s="10">
        <v>5570</v>
      </c>
      <c r="G64" s="10">
        <v>7320</v>
      </c>
      <c r="H64" s="10">
        <v>8650</v>
      </c>
      <c r="I64" s="10">
        <v>6280</v>
      </c>
      <c r="J64" s="10">
        <v>10250</v>
      </c>
      <c r="K64" s="10">
        <v>9360</v>
      </c>
      <c r="L64" s="10">
        <v>2630</v>
      </c>
      <c r="M64" s="10">
        <v>1796260</v>
      </c>
      <c r="N64" s="10">
        <v>0</v>
      </c>
      <c r="O64" s="10">
        <v>4530</v>
      </c>
      <c r="P64" s="10">
        <v>18990</v>
      </c>
      <c r="Q64" s="10">
        <v>54130</v>
      </c>
      <c r="R64" s="10">
        <v>125990</v>
      </c>
      <c r="S64" s="10">
        <v>155800</v>
      </c>
      <c r="T64" s="10">
        <v>403760</v>
      </c>
      <c r="U64" s="10">
        <v>631480</v>
      </c>
      <c r="V64" s="10">
        <v>401580</v>
      </c>
    </row>
    <row r="65" spans="2:22" ht="14.25">
      <c r="B65" s="9" t="s">
        <v>18</v>
      </c>
      <c r="C65" s="10">
        <v>132500</v>
      </c>
      <c r="D65" s="10">
        <v>1070</v>
      </c>
      <c r="E65" s="10">
        <v>13620</v>
      </c>
      <c r="F65" s="10">
        <v>26410</v>
      </c>
      <c r="G65" s="10">
        <v>22040</v>
      </c>
      <c r="H65" s="10">
        <v>27470</v>
      </c>
      <c r="I65" s="10">
        <v>15110</v>
      </c>
      <c r="J65" s="10">
        <v>15520</v>
      </c>
      <c r="K65" s="10">
        <v>8520</v>
      </c>
      <c r="L65" s="10">
        <v>2730</v>
      </c>
      <c r="M65" s="10">
        <v>2669750</v>
      </c>
      <c r="N65" s="10">
        <v>0</v>
      </c>
      <c r="O65" s="10">
        <v>16220</v>
      </c>
      <c r="P65" s="10">
        <v>85700</v>
      </c>
      <c r="Q65" s="10">
        <v>161760</v>
      </c>
      <c r="R65" s="10">
        <v>395850</v>
      </c>
      <c r="S65" s="10">
        <v>369840</v>
      </c>
      <c r="T65" s="10">
        <v>597260</v>
      </c>
      <c r="U65" s="10">
        <v>564170</v>
      </c>
      <c r="V65" s="10">
        <v>478960</v>
      </c>
    </row>
    <row r="66" spans="2:22" ht="14.25">
      <c r="B66" s="9" t="s">
        <v>19</v>
      </c>
      <c r="C66" s="10">
        <v>1410700</v>
      </c>
      <c r="D66" s="10">
        <v>5540</v>
      </c>
      <c r="E66" s="10">
        <v>299340</v>
      </c>
      <c r="F66" s="10">
        <v>461600</v>
      </c>
      <c r="G66" s="10">
        <v>306220</v>
      </c>
      <c r="H66" s="10">
        <v>202350</v>
      </c>
      <c r="I66" s="10">
        <v>60820</v>
      </c>
      <c r="J66" s="10">
        <v>40390</v>
      </c>
      <c r="K66" s="10">
        <v>22440</v>
      </c>
      <c r="L66" s="10">
        <v>12010</v>
      </c>
      <c r="M66" s="10">
        <v>14405650</v>
      </c>
      <c r="N66" s="10">
        <v>0</v>
      </c>
      <c r="O66" s="10">
        <v>418750</v>
      </c>
      <c r="P66" s="10">
        <v>1489540</v>
      </c>
      <c r="Q66" s="10">
        <v>2155460</v>
      </c>
      <c r="R66" s="10">
        <v>2782350</v>
      </c>
      <c r="S66" s="10">
        <v>1470640</v>
      </c>
      <c r="T66" s="10">
        <v>1531580</v>
      </c>
      <c r="U66" s="10">
        <v>1524830</v>
      </c>
      <c r="V66" s="10">
        <v>3032510</v>
      </c>
    </row>
    <row r="67" spans="2:22" ht="14.25">
      <c r="B67" s="9" t="s">
        <v>20</v>
      </c>
      <c r="C67" s="10">
        <v>258980</v>
      </c>
      <c r="D67" s="10">
        <v>1250</v>
      </c>
      <c r="E67" s="10">
        <v>117260</v>
      </c>
      <c r="F67" s="10">
        <v>66620</v>
      </c>
      <c r="G67" s="10">
        <v>30900</v>
      </c>
      <c r="H67" s="10">
        <v>19040</v>
      </c>
      <c r="I67" s="10">
        <v>7150</v>
      </c>
      <c r="J67" s="10">
        <v>5840</v>
      </c>
      <c r="K67" s="10">
        <v>4700</v>
      </c>
      <c r="L67" s="10">
        <v>6220</v>
      </c>
      <c r="M67" s="10">
        <v>3641690</v>
      </c>
      <c r="N67" s="10">
        <v>0</v>
      </c>
      <c r="O67" s="10">
        <v>122030</v>
      </c>
      <c r="P67" s="10">
        <v>208960</v>
      </c>
      <c r="Q67" s="10">
        <v>214030</v>
      </c>
      <c r="R67" s="10">
        <v>264730</v>
      </c>
      <c r="S67" s="10">
        <v>172390</v>
      </c>
      <c r="T67" s="10">
        <v>222670</v>
      </c>
      <c r="U67" s="10">
        <v>326300</v>
      </c>
      <c r="V67" s="10">
        <v>2110580</v>
      </c>
    </row>
    <row r="68" spans="2:24" ht="14.25">
      <c r="B68" s="9" t="s">
        <v>21</v>
      </c>
      <c r="C68" s="10">
        <v>3422030</v>
      </c>
      <c r="D68" s="10">
        <v>79840</v>
      </c>
      <c r="E68" s="10">
        <v>2400930</v>
      </c>
      <c r="F68" s="10">
        <v>660000</v>
      </c>
      <c r="G68" s="10">
        <v>194200</v>
      </c>
      <c r="H68" s="10">
        <v>50210</v>
      </c>
      <c r="I68" s="10">
        <v>10990</v>
      </c>
      <c r="J68" s="10">
        <v>7530</v>
      </c>
      <c r="K68" s="10">
        <v>6010</v>
      </c>
      <c r="L68" s="10">
        <v>12310</v>
      </c>
      <c r="M68" s="10">
        <v>12502540</v>
      </c>
      <c r="N68" s="10">
        <v>0</v>
      </c>
      <c r="O68" s="10">
        <v>1539790</v>
      </c>
      <c r="P68" s="10">
        <v>2048620</v>
      </c>
      <c r="Q68" s="10">
        <v>1304360</v>
      </c>
      <c r="R68" s="10">
        <v>666260</v>
      </c>
      <c r="S68" s="10">
        <v>262970</v>
      </c>
      <c r="T68" s="10">
        <v>288640</v>
      </c>
      <c r="U68" s="10">
        <v>418450</v>
      </c>
      <c r="V68" s="10">
        <v>5973450</v>
      </c>
      <c r="X68" s="6">
        <f>+(U68+V68)/M68*100</f>
        <v>51.12481143831573</v>
      </c>
    </row>
    <row r="69" spans="2:22" ht="14.25">
      <c r="B69" s="9" t="s">
        <v>22</v>
      </c>
      <c r="C69" s="10">
        <v>69900</v>
      </c>
      <c r="D69" s="10">
        <v>80</v>
      </c>
      <c r="E69" s="10">
        <v>17440</v>
      </c>
      <c r="F69" s="10">
        <v>24050</v>
      </c>
      <c r="G69" s="10">
        <v>16060</v>
      </c>
      <c r="H69" s="10">
        <v>8230</v>
      </c>
      <c r="I69" s="10">
        <v>2180</v>
      </c>
      <c r="J69" s="10">
        <v>1250</v>
      </c>
      <c r="K69" s="10">
        <v>500</v>
      </c>
      <c r="L69" s="10">
        <v>120</v>
      </c>
      <c r="M69" s="10">
        <v>488400</v>
      </c>
      <c r="N69" s="10">
        <v>0</v>
      </c>
      <c r="O69" s="10">
        <v>19710</v>
      </c>
      <c r="P69" s="10">
        <v>77670</v>
      </c>
      <c r="Q69" s="10">
        <v>112390</v>
      </c>
      <c r="R69" s="10">
        <v>112480</v>
      </c>
      <c r="S69" s="10">
        <v>52360</v>
      </c>
      <c r="T69" s="10">
        <v>47110</v>
      </c>
      <c r="U69" s="10">
        <v>32780</v>
      </c>
      <c r="V69" s="10">
        <v>33900</v>
      </c>
    </row>
    <row r="70" spans="2:22" ht="14.25">
      <c r="B70" s="9" t="s">
        <v>23</v>
      </c>
      <c r="C70" s="10">
        <v>25660</v>
      </c>
      <c r="D70" s="10">
        <v>1750</v>
      </c>
      <c r="E70" s="10">
        <v>5660</v>
      </c>
      <c r="F70" s="10">
        <v>6880</v>
      </c>
      <c r="G70" s="10">
        <v>3570</v>
      </c>
      <c r="H70" s="10">
        <v>2540</v>
      </c>
      <c r="I70" s="10">
        <v>1000</v>
      </c>
      <c r="J70" s="10">
        <v>920</v>
      </c>
      <c r="K70" s="10">
        <v>940</v>
      </c>
      <c r="L70" s="10">
        <v>2400</v>
      </c>
      <c r="M70" s="10">
        <v>1889820</v>
      </c>
      <c r="N70" s="10">
        <v>0</v>
      </c>
      <c r="O70" s="10">
        <v>6710</v>
      </c>
      <c r="P70" s="10">
        <v>22110</v>
      </c>
      <c r="Q70" s="10">
        <v>25170</v>
      </c>
      <c r="R70" s="10">
        <v>35330</v>
      </c>
      <c r="S70" s="10">
        <v>24600</v>
      </c>
      <c r="T70" s="10">
        <v>35060</v>
      </c>
      <c r="U70" s="10">
        <v>66720</v>
      </c>
      <c r="V70" s="10">
        <v>1674120</v>
      </c>
    </row>
    <row r="71" spans="2:22" ht="14.25">
      <c r="B71" s="9" t="s">
        <v>24</v>
      </c>
      <c r="C71" s="10">
        <v>49710</v>
      </c>
      <c r="D71" s="10">
        <v>230</v>
      </c>
      <c r="E71" s="10">
        <v>900</v>
      </c>
      <c r="F71" s="10">
        <v>870</v>
      </c>
      <c r="G71" s="10">
        <v>6440</v>
      </c>
      <c r="H71" s="10">
        <v>9970</v>
      </c>
      <c r="I71" s="10">
        <v>7060</v>
      </c>
      <c r="J71" s="10">
        <v>9340</v>
      </c>
      <c r="K71" s="10">
        <v>9780</v>
      </c>
      <c r="L71" s="10">
        <v>5120</v>
      </c>
      <c r="M71" s="10">
        <v>2233080</v>
      </c>
      <c r="N71" s="10">
        <v>0</v>
      </c>
      <c r="O71" s="10">
        <v>310</v>
      </c>
      <c r="P71" s="10">
        <v>3520</v>
      </c>
      <c r="Q71" s="10">
        <v>47550</v>
      </c>
      <c r="R71" s="10">
        <v>147620</v>
      </c>
      <c r="S71" s="10">
        <v>174320</v>
      </c>
      <c r="T71" s="10">
        <v>365630</v>
      </c>
      <c r="U71" s="10">
        <v>681660</v>
      </c>
      <c r="V71" s="10">
        <v>812460</v>
      </c>
    </row>
    <row r="72" spans="2:22" ht="14.25">
      <c r="B72" s="9" t="s">
        <v>25</v>
      </c>
      <c r="C72" s="10">
        <v>62940</v>
      </c>
      <c r="D72" s="10">
        <v>610</v>
      </c>
      <c r="E72" s="10">
        <v>650</v>
      </c>
      <c r="F72" s="10">
        <v>5350</v>
      </c>
      <c r="G72" s="10">
        <v>15660</v>
      </c>
      <c r="H72" s="10">
        <v>12980</v>
      </c>
      <c r="I72" s="10">
        <v>5680</v>
      </c>
      <c r="J72" s="10">
        <v>6460</v>
      </c>
      <c r="K72" s="10">
        <v>7500</v>
      </c>
      <c r="L72" s="10">
        <v>8060</v>
      </c>
      <c r="M72" s="10">
        <v>3012640</v>
      </c>
      <c r="N72" s="10">
        <v>0</v>
      </c>
      <c r="O72" s="10">
        <v>350</v>
      </c>
      <c r="P72" s="10">
        <v>22020</v>
      </c>
      <c r="Q72" s="10">
        <v>111660</v>
      </c>
      <c r="R72" s="10">
        <v>183360</v>
      </c>
      <c r="S72" s="10">
        <v>139580</v>
      </c>
      <c r="T72" s="10">
        <v>252260</v>
      </c>
      <c r="U72" s="10">
        <v>532530</v>
      </c>
      <c r="V72" s="10">
        <v>1770880</v>
      </c>
    </row>
    <row r="73" spans="2:22" ht="14.25">
      <c r="B73" s="9" t="s">
        <v>26</v>
      </c>
      <c r="C73" s="10">
        <v>185060</v>
      </c>
      <c r="D73" s="10">
        <v>2640</v>
      </c>
      <c r="E73" s="10">
        <v>5560</v>
      </c>
      <c r="F73" s="10">
        <v>10640</v>
      </c>
      <c r="G73" s="10">
        <v>26010</v>
      </c>
      <c r="H73" s="10">
        <v>28270</v>
      </c>
      <c r="I73" s="10">
        <v>17440</v>
      </c>
      <c r="J73" s="10">
        <v>23040</v>
      </c>
      <c r="K73" s="10">
        <v>31470</v>
      </c>
      <c r="L73" s="10">
        <v>39970</v>
      </c>
      <c r="M73" s="10">
        <v>16673270</v>
      </c>
      <c r="N73" s="10">
        <v>0</v>
      </c>
      <c r="O73" s="10">
        <v>5730</v>
      </c>
      <c r="P73" s="10">
        <v>36100</v>
      </c>
      <c r="Q73" s="10">
        <v>187790</v>
      </c>
      <c r="R73" s="10">
        <v>406270</v>
      </c>
      <c r="S73" s="10">
        <v>427100</v>
      </c>
      <c r="T73" s="10">
        <v>902820</v>
      </c>
      <c r="U73" s="10">
        <v>2261260</v>
      </c>
      <c r="V73" s="10">
        <v>12446200</v>
      </c>
    </row>
    <row r="74" spans="2:22" ht="14.25">
      <c r="B74" s="9" t="s">
        <v>66</v>
      </c>
      <c r="C74" s="11" t="s">
        <v>65</v>
      </c>
      <c r="D74" s="11" t="s">
        <v>65</v>
      </c>
      <c r="E74" s="11" t="s">
        <v>65</v>
      </c>
      <c r="F74" s="11" t="s">
        <v>65</v>
      </c>
      <c r="G74" s="11" t="s">
        <v>65</v>
      </c>
      <c r="H74" s="11" t="s">
        <v>65</v>
      </c>
      <c r="I74" s="11" t="s">
        <v>65</v>
      </c>
      <c r="J74" s="11" t="s">
        <v>65</v>
      </c>
      <c r="K74" s="11" t="s">
        <v>65</v>
      </c>
      <c r="L74" s="11" t="s">
        <v>65</v>
      </c>
      <c r="M74" s="11" t="s">
        <v>65</v>
      </c>
      <c r="N74" s="11" t="s">
        <v>65</v>
      </c>
      <c r="O74" s="11" t="s">
        <v>65</v>
      </c>
      <c r="P74" s="11" t="s">
        <v>65</v>
      </c>
      <c r="Q74" s="11" t="s">
        <v>65</v>
      </c>
      <c r="R74" s="11" t="s">
        <v>65</v>
      </c>
      <c r="S74" s="11" t="s">
        <v>65</v>
      </c>
      <c r="T74" s="11" t="s">
        <v>65</v>
      </c>
      <c r="U74" s="11" t="s">
        <v>65</v>
      </c>
      <c r="V74" s="11" t="s">
        <v>65</v>
      </c>
    </row>
    <row r="75" spans="2:22" ht="14.25">
      <c r="B75" s="9" t="s">
        <v>67</v>
      </c>
      <c r="C75" s="11" t="s">
        <v>65</v>
      </c>
      <c r="D75" s="11" t="s">
        <v>65</v>
      </c>
      <c r="E75" s="11" t="s">
        <v>65</v>
      </c>
      <c r="F75" s="11" t="s">
        <v>65</v>
      </c>
      <c r="G75" s="11" t="s">
        <v>65</v>
      </c>
      <c r="H75" s="11" t="s">
        <v>65</v>
      </c>
      <c r="I75" s="11" t="s">
        <v>65</v>
      </c>
      <c r="J75" s="11" t="s">
        <v>65</v>
      </c>
      <c r="K75" s="11" t="s">
        <v>65</v>
      </c>
      <c r="L75" s="11" t="s">
        <v>65</v>
      </c>
      <c r="M75" s="11" t="s">
        <v>65</v>
      </c>
      <c r="N75" s="11" t="s">
        <v>65</v>
      </c>
      <c r="O75" s="11" t="s">
        <v>65</v>
      </c>
      <c r="P75" s="11" t="s">
        <v>65</v>
      </c>
      <c r="Q75" s="11" t="s">
        <v>65</v>
      </c>
      <c r="R75" s="11" t="s">
        <v>65</v>
      </c>
      <c r="S75" s="11" t="s">
        <v>65</v>
      </c>
      <c r="T75" s="11" t="s">
        <v>65</v>
      </c>
      <c r="U75" s="11" t="s">
        <v>65</v>
      </c>
      <c r="V75" s="11" t="s">
        <v>65</v>
      </c>
    </row>
    <row r="76" spans="2:22" ht="14.25">
      <c r="B76" s="9" t="s">
        <v>68</v>
      </c>
      <c r="C76" s="11" t="s">
        <v>65</v>
      </c>
      <c r="D76" s="11" t="s">
        <v>65</v>
      </c>
      <c r="E76" s="11" t="s">
        <v>65</v>
      </c>
      <c r="F76" s="11" t="s">
        <v>65</v>
      </c>
      <c r="G76" s="11" t="s">
        <v>65</v>
      </c>
      <c r="H76" s="11" t="s">
        <v>65</v>
      </c>
      <c r="I76" s="11" t="s">
        <v>65</v>
      </c>
      <c r="J76" s="11" t="s">
        <v>65</v>
      </c>
      <c r="K76" s="11" t="s">
        <v>65</v>
      </c>
      <c r="L76" s="11" t="s">
        <v>65</v>
      </c>
      <c r="M76" s="11" t="s">
        <v>65</v>
      </c>
      <c r="N76" s="11" t="s">
        <v>65</v>
      </c>
      <c r="O76" s="11" t="s">
        <v>65</v>
      </c>
      <c r="P76" s="11" t="s">
        <v>65</v>
      </c>
      <c r="Q76" s="11" t="s">
        <v>65</v>
      </c>
      <c r="R76" s="11" t="s">
        <v>65</v>
      </c>
      <c r="S76" s="11" t="s">
        <v>65</v>
      </c>
      <c r="T76" s="11" t="s">
        <v>65</v>
      </c>
      <c r="U76" s="11" t="s">
        <v>65</v>
      </c>
      <c r="V76" s="11" t="s">
        <v>65</v>
      </c>
    </row>
    <row r="77" spans="2:22" ht="14.25">
      <c r="B77" s="9" t="s">
        <v>69</v>
      </c>
      <c r="C77" s="11" t="s">
        <v>65</v>
      </c>
      <c r="D77" s="11" t="s">
        <v>65</v>
      </c>
      <c r="E77" s="11" t="s">
        <v>65</v>
      </c>
      <c r="F77" s="11" t="s">
        <v>65</v>
      </c>
      <c r="G77" s="11" t="s">
        <v>65</v>
      </c>
      <c r="H77" s="11" t="s">
        <v>65</v>
      </c>
      <c r="I77" s="11" t="s">
        <v>65</v>
      </c>
      <c r="J77" s="11" t="s">
        <v>65</v>
      </c>
      <c r="K77" s="11" t="s">
        <v>65</v>
      </c>
      <c r="L77" s="11" t="s">
        <v>65</v>
      </c>
      <c r="M77" s="11" t="s">
        <v>65</v>
      </c>
      <c r="N77" s="11" t="s">
        <v>65</v>
      </c>
      <c r="O77" s="11" t="s">
        <v>65</v>
      </c>
      <c r="P77" s="11" t="s">
        <v>65</v>
      </c>
      <c r="Q77" s="11" t="s">
        <v>65</v>
      </c>
      <c r="R77" s="11" t="s">
        <v>65</v>
      </c>
      <c r="S77" s="11" t="s">
        <v>65</v>
      </c>
      <c r="T77" s="11" t="s">
        <v>65</v>
      </c>
      <c r="U77" s="11" t="s">
        <v>65</v>
      </c>
      <c r="V77" s="11" t="s">
        <v>65</v>
      </c>
    </row>
    <row r="78" spans="2:22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14.25">
      <c r="B79" s="2" t="s">
        <v>72</v>
      </c>
      <c r="C79" s="12">
        <f>+SUM(C46:C73)</f>
        <v>10467760</v>
      </c>
      <c r="D79" s="12">
        <f aca="true" t="shared" si="0" ref="D79:L79">+SUM(D46:D73)</f>
        <v>218820</v>
      </c>
      <c r="E79" s="12">
        <f t="shared" si="0"/>
        <v>4401330</v>
      </c>
      <c r="F79" s="12">
        <f t="shared" si="0"/>
        <v>2247250</v>
      </c>
      <c r="G79" s="12">
        <f t="shared" si="0"/>
        <v>1264590</v>
      </c>
      <c r="H79" s="12">
        <f t="shared" si="0"/>
        <v>866770</v>
      </c>
      <c r="I79" s="12">
        <f t="shared" si="0"/>
        <v>362480</v>
      </c>
      <c r="J79" s="12">
        <f t="shared" si="0"/>
        <v>379660</v>
      </c>
      <c r="K79" s="12">
        <f t="shared" si="0"/>
        <v>381500</v>
      </c>
      <c r="L79" s="12">
        <f t="shared" si="0"/>
        <v>345350</v>
      </c>
      <c r="M79" s="12">
        <f>+SUM(M46:M73)</f>
        <v>173338550</v>
      </c>
      <c r="N79" s="12">
        <f>+SUM(N46:V73)</f>
        <v>173338570</v>
      </c>
      <c r="O79" s="12">
        <f>+SUM(O46:O73)</f>
        <v>3498950</v>
      </c>
      <c r="P79" s="12">
        <f aca="true" t="shared" si="1" ref="P79:V79">+SUM(P46:P73)</f>
        <v>7124200</v>
      </c>
      <c r="Q79" s="12">
        <f t="shared" si="1"/>
        <v>8881150</v>
      </c>
      <c r="R79" s="12">
        <f t="shared" si="1"/>
        <v>12136050</v>
      </c>
      <c r="S79" s="12">
        <f t="shared" si="1"/>
        <v>8844500</v>
      </c>
      <c r="T79" s="12">
        <f t="shared" si="1"/>
        <v>14669620</v>
      </c>
      <c r="U79" s="12">
        <f t="shared" si="1"/>
        <v>26849180</v>
      </c>
      <c r="V79" s="12">
        <f t="shared" si="1"/>
        <v>91334920</v>
      </c>
    </row>
    <row r="80" spans="2:22" ht="14.25">
      <c r="B80" s="2" t="s">
        <v>73</v>
      </c>
      <c r="C80" s="2"/>
      <c r="D80" s="2"/>
      <c r="E80" s="2">
        <f>+N79/C79</f>
        <v>16.559280113414903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14.25">
      <c r="B81" s="7" t="s">
        <v>70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14.25">
      <c r="B82" s="7" t="s">
        <v>65</v>
      </c>
      <c r="C82" s="7" t="s">
        <v>71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6" spans="2:10" ht="14.25">
      <c r="B86" s="2"/>
      <c r="C86" s="2" t="s">
        <v>34</v>
      </c>
      <c r="D86" s="2"/>
      <c r="E86" s="2"/>
      <c r="F86" s="2"/>
      <c r="G86" s="2"/>
      <c r="H86" s="2"/>
      <c r="I86" s="2"/>
      <c r="J86" s="2"/>
    </row>
    <row r="87" spans="2:18" ht="14.25">
      <c r="B87" s="2"/>
      <c r="C87" s="2"/>
      <c r="D87" s="2"/>
      <c r="E87" s="2"/>
      <c r="F87" s="2"/>
      <c r="G87" s="2"/>
      <c r="H87" s="2"/>
      <c r="I87" s="2"/>
      <c r="J87" s="2"/>
      <c r="O87" s="6" t="s">
        <v>75</v>
      </c>
      <c r="P87" s="6" t="s">
        <v>76</v>
      </c>
      <c r="Q87" s="6" t="s">
        <v>77</v>
      </c>
      <c r="R87" s="6" t="s">
        <v>37</v>
      </c>
    </row>
    <row r="88" spans="2:14" ht="12">
      <c r="B88" s="2"/>
      <c r="C88" s="2"/>
      <c r="D88" s="3" t="s">
        <v>27</v>
      </c>
      <c r="E88" s="3" t="s">
        <v>176</v>
      </c>
      <c r="F88" s="3" t="s">
        <v>28</v>
      </c>
      <c r="G88" s="3" t="s">
        <v>29</v>
      </c>
      <c r="H88" s="3" t="s">
        <v>30</v>
      </c>
      <c r="I88" s="3" t="s">
        <v>31</v>
      </c>
      <c r="J88" s="3" t="s">
        <v>100</v>
      </c>
      <c r="N88" s="6" t="s">
        <v>74</v>
      </c>
    </row>
    <row r="89" spans="2:10" ht="14.25">
      <c r="B89" s="2"/>
      <c r="C89" s="2"/>
      <c r="D89" s="2"/>
      <c r="E89" s="2"/>
      <c r="F89" s="2"/>
      <c r="G89" s="2"/>
      <c r="H89" s="2"/>
      <c r="I89" s="2"/>
      <c r="J89" s="2"/>
    </row>
    <row r="90" spans="2:18" ht="12">
      <c r="B90" s="2"/>
      <c r="C90" s="1" t="s">
        <v>32</v>
      </c>
      <c r="D90" s="65">
        <f>+SUM(D79:F79)/C79*100</f>
        <v>65.60524887846111</v>
      </c>
      <c r="E90" s="65">
        <f>+G79/C79*100</f>
        <v>12.080808119406635</v>
      </c>
      <c r="F90" s="65">
        <f>+H79/C79*100</f>
        <v>8.28037708162969</v>
      </c>
      <c r="G90" s="65">
        <f>+I79/C79*100</f>
        <v>3.462822991738443</v>
      </c>
      <c r="H90" s="65">
        <f>+J79/C79*100</f>
        <v>3.62694597507012</v>
      </c>
      <c r="I90" s="65">
        <f>+K79/C79*100</f>
        <v>3.6445237567540714</v>
      </c>
      <c r="J90" s="65">
        <f>+L79/C79*100</f>
        <v>3.299177665517742</v>
      </c>
      <c r="N90" s="9" t="s">
        <v>0</v>
      </c>
      <c r="O90" s="5">
        <f>+C46/$C$79*100</f>
        <v>0.3524154164787882</v>
      </c>
      <c r="P90" s="4">
        <f>+SUM(D46:F46)/C46*100</f>
        <v>13.851992409867172</v>
      </c>
      <c r="Q90" s="4">
        <f>+(K46+L46)/C46*100</f>
        <v>25.318514502575223</v>
      </c>
      <c r="R90" s="4">
        <f>+M46/M$79*100</f>
        <v>0.7812745635636158</v>
      </c>
    </row>
    <row r="91" spans="2:18" ht="12">
      <c r="B91" s="2"/>
      <c r="C91" s="1" t="s">
        <v>33</v>
      </c>
      <c r="D91" s="65">
        <f>+SUM(O79:P79)/N79*100</f>
        <v>6.128555231533293</v>
      </c>
      <c r="E91" s="65">
        <f>+Q79/N79*100</f>
        <v>5.123585593212175</v>
      </c>
      <c r="F91" s="65">
        <f>+R79/N79*100</f>
        <v>7.001355785962697</v>
      </c>
      <c r="G91" s="65">
        <f>+S79/N79*100</f>
        <v>5.102442001223386</v>
      </c>
      <c r="H91" s="65">
        <f>+T79/N79*100</f>
        <v>8.462986627846302</v>
      </c>
      <c r="I91" s="65">
        <f>+U79/N79*100</f>
        <v>15.489443578541117</v>
      </c>
      <c r="J91" s="65">
        <f>+V79/N79*100</f>
        <v>52.69163118168103</v>
      </c>
      <c r="N91" s="9" t="s">
        <v>1</v>
      </c>
      <c r="O91" s="5">
        <f aca="true" t="shared" si="2" ref="O91:O117">+C47/$C$79*100</f>
        <v>1.9366129907449157</v>
      </c>
      <c r="P91" s="4">
        <f aca="true" t="shared" si="3" ref="P91:P117">+SUM(D47:F47)/C47*100</f>
        <v>82.61148382004735</v>
      </c>
      <c r="Q91" s="4">
        <f aca="true" t="shared" si="4" ref="Q91:Q117">+(K47+L47)/C47*100</f>
        <v>4.794790844514601</v>
      </c>
      <c r="R91" s="4">
        <f aca="true" t="shared" si="5" ref="R91:R117">+M47/M$79*100</f>
        <v>2.5779031842599354</v>
      </c>
    </row>
    <row r="92" spans="2:18" ht="14.25">
      <c r="B92" s="2"/>
      <c r="C92" s="2"/>
      <c r="D92" s="2"/>
      <c r="E92" s="2"/>
      <c r="F92" s="2"/>
      <c r="G92" s="2"/>
      <c r="H92" s="2"/>
      <c r="I92" s="2"/>
      <c r="J92" s="2"/>
      <c r="N92" s="9" t="s">
        <v>2</v>
      </c>
      <c r="O92" s="5">
        <f t="shared" si="2"/>
        <v>0.2534448630843657</v>
      </c>
      <c r="P92" s="4">
        <f t="shared" si="3"/>
        <v>18.69581605729363</v>
      </c>
      <c r="Q92" s="4">
        <f t="shared" si="4"/>
        <v>26.98831511496419</v>
      </c>
      <c r="R92" s="4">
        <f t="shared" si="5"/>
        <v>1.9934457741800655</v>
      </c>
    </row>
    <row r="93" spans="14:18" ht="14.25">
      <c r="N93" s="9" t="s">
        <v>3</v>
      </c>
      <c r="O93" s="5">
        <f t="shared" si="2"/>
        <v>0.33483763479483675</v>
      </c>
      <c r="P93" s="4">
        <f t="shared" si="3"/>
        <v>4.393723252496433</v>
      </c>
      <c r="Q93" s="4">
        <f t="shared" si="4"/>
        <v>35.349500713266764</v>
      </c>
      <c r="R93" s="4">
        <f t="shared" si="5"/>
        <v>1.5083776805563447</v>
      </c>
    </row>
    <row r="94" spans="14:18" ht="14.25">
      <c r="N94" s="9" t="s">
        <v>64</v>
      </c>
      <c r="O94" s="5">
        <f t="shared" si="2"/>
        <v>2.6378136296590675</v>
      </c>
      <c r="P94" s="4">
        <f t="shared" si="3"/>
        <v>8.557873388381863</v>
      </c>
      <c r="Q94" s="4">
        <f t="shared" si="4"/>
        <v>30.64971751412429</v>
      </c>
      <c r="R94" s="4">
        <f t="shared" si="5"/>
        <v>9.643163624017854</v>
      </c>
    </row>
    <row r="95" spans="14:18" ht="14.25">
      <c r="N95" s="9" t="s">
        <v>4</v>
      </c>
      <c r="O95" s="5">
        <f t="shared" si="2"/>
        <v>0.1595374750662988</v>
      </c>
      <c r="P95" s="4">
        <f t="shared" si="3"/>
        <v>31.55688622754491</v>
      </c>
      <c r="Q95" s="4">
        <f t="shared" si="4"/>
        <v>17.664670658682635</v>
      </c>
      <c r="R95" s="4">
        <f t="shared" si="5"/>
        <v>0.5740788762799734</v>
      </c>
    </row>
    <row r="96" spans="14:18" ht="14.25">
      <c r="N96" s="9" t="s">
        <v>5</v>
      </c>
      <c r="O96" s="5">
        <f t="shared" si="2"/>
        <v>1.3141302437197644</v>
      </c>
      <c r="P96" s="4">
        <f t="shared" si="3"/>
        <v>7.385867984879326</v>
      </c>
      <c r="Q96" s="4">
        <f t="shared" si="4"/>
        <v>18.0139575457982</v>
      </c>
      <c r="R96" s="4">
        <f t="shared" si="5"/>
        <v>2.8174055915432548</v>
      </c>
    </row>
    <row r="97" spans="14:18" ht="14.25">
      <c r="N97" s="9" t="s">
        <v>6</v>
      </c>
      <c r="O97" s="5">
        <f t="shared" si="2"/>
        <v>6.543424763273135</v>
      </c>
      <c r="P97" s="4">
        <f t="shared" si="3"/>
        <v>77.32535221549018</v>
      </c>
      <c r="Q97" s="4">
        <f t="shared" si="4"/>
        <v>0.8832761515439084</v>
      </c>
      <c r="R97" s="4">
        <f t="shared" si="5"/>
        <v>2.627130548859443</v>
      </c>
    </row>
    <row r="98" spans="14:18" ht="14.25">
      <c r="N98" s="9" t="s">
        <v>7</v>
      </c>
      <c r="O98" s="5">
        <f t="shared" si="2"/>
        <v>9.027910460308606</v>
      </c>
      <c r="P98" s="4">
        <f t="shared" si="3"/>
        <v>51.57139531438488</v>
      </c>
      <c r="Q98" s="4">
        <f t="shared" si="4"/>
        <v>10.837865865272693</v>
      </c>
      <c r="R98" s="4">
        <f t="shared" si="5"/>
        <v>13.401375516294559</v>
      </c>
    </row>
    <row r="99" spans="14:18" ht="14.25">
      <c r="N99" s="9" t="s">
        <v>8</v>
      </c>
      <c r="O99" s="5">
        <f t="shared" si="2"/>
        <v>4.3612004860638764</v>
      </c>
      <c r="P99" s="4">
        <f t="shared" si="3"/>
        <v>24.27494961885569</v>
      </c>
      <c r="Q99" s="4">
        <f t="shared" si="4"/>
        <v>41.25120476649435</v>
      </c>
      <c r="R99" s="4">
        <f t="shared" si="5"/>
        <v>16.046147841896683</v>
      </c>
    </row>
    <row r="100" spans="14:18" ht="14.25">
      <c r="N100" s="9" t="s">
        <v>9</v>
      </c>
      <c r="O100" s="5">
        <f t="shared" si="2"/>
        <v>1.284515502839194</v>
      </c>
      <c r="P100" s="4">
        <f t="shared" si="3"/>
        <v>69.48534880261788</v>
      </c>
      <c r="Q100" s="4">
        <f t="shared" si="4"/>
        <v>3.8375725122713074</v>
      </c>
      <c r="R100" s="4">
        <f t="shared" si="5"/>
        <v>0.9016920933052688</v>
      </c>
    </row>
    <row r="101" spans="14:18" ht="14.25">
      <c r="N101" s="9" t="s">
        <v>10</v>
      </c>
      <c r="O101" s="5">
        <f t="shared" si="2"/>
        <v>10.945130572347857</v>
      </c>
      <c r="P101" s="4">
        <f t="shared" si="3"/>
        <v>61.93190248841329</v>
      </c>
      <c r="Q101" s="4">
        <f t="shared" si="4"/>
        <v>4.084803309738066</v>
      </c>
      <c r="R101" s="4">
        <f t="shared" si="5"/>
        <v>7.267950493413035</v>
      </c>
    </row>
    <row r="102" spans="14:18" ht="14.25">
      <c r="N102" s="9" t="s">
        <v>11</v>
      </c>
      <c r="O102" s="5">
        <f t="shared" si="2"/>
        <v>0.33378678915068744</v>
      </c>
      <c r="P102" s="4">
        <f t="shared" si="3"/>
        <v>89.58214081282198</v>
      </c>
      <c r="Q102" s="4">
        <f t="shared" si="4"/>
        <v>1.030337721808815</v>
      </c>
      <c r="R102" s="4">
        <f t="shared" si="5"/>
        <v>0.06457305659935426</v>
      </c>
    </row>
    <row r="103" spans="14:18" ht="14.25">
      <c r="N103" s="9" t="s">
        <v>12</v>
      </c>
      <c r="O103" s="5">
        <f t="shared" si="2"/>
        <v>0.6680512354123518</v>
      </c>
      <c r="P103" s="4">
        <f t="shared" si="3"/>
        <v>35.19233519233519</v>
      </c>
      <c r="Q103" s="4">
        <f t="shared" si="4"/>
        <v>8.78020878020878</v>
      </c>
      <c r="R103" s="4">
        <f t="shared" si="5"/>
        <v>1.1139357055888608</v>
      </c>
    </row>
    <row r="104" spans="14:18" ht="14.25">
      <c r="N104" s="9" t="s">
        <v>13</v>
      </c>
      <c r="O104" s="5">
        <f t="shared" si="2"/>
        <v>1.43602833844108</v>
      </c>
      <c r="P104" s="4">
        <f t="shared" si="3"/>
        <v>50.02660989888238</v>
      </c>
      <c r="Q104" s="4">
        <f t="shared" si="4"/>
        <v>7.171367748802554</v>
      </c>
      <c r="R104" s="4">
        <f t="shared" si="5"/>
        <v>1.6872184519831277</v>
      </c>
    </row>
    <row r="105" spans="14:18" ht="14.25">
      <c r="N105" s="9" t="s">
        <v>14</v>
      </c>
      <c r="O105" s="5">
        <f t="shared" si="2"/>
        <v>0.01881969017249154</v>
      </c>
      <c r="P105" s="4">
        <f t="shared" si="3"/>
        <v>16.243654822335024</v>
      </c>
      <c r="Q105" s="4">
        <f t="shared" si="4"/>
        <v>51.776649746192895</v>
      </c>
      <c r="R105" s="4">
        <f t="shared" si="5"/>
        <v>0.07537273157067484</v>
      </c>
    </row>
    <row r="106" spans="14:18" ht="14.25">
      <c r="N106" s="9" t="s">
        <v>15</v>
      </c>
      <c r="O106" s="5">
        <f t="shared" si="2"/>
        <v>4.107851154401706</v>
      </c>
      <c r="P106" s="4">
        <f t="shared" si="3"/>
        <v>81.42325581395349</v>
      </c>
      <c r="Q106" s="4">
        <f t="shared" si="4"/>
        <v>3.7302325581395346</v>
      </c>
      <c r="R106" s="4">
        <f t="shared" si="5"/>
        <v>2.6944727528873407</v>
      </c>
    </row>
    <row r="107" spans="14:18" ht="14.25">
      <c r="N107" s="9" t="s">
        <v>16</v>
      </c>
      <c r="O107" s="5">
        <f t="shared" si="2"/>
        <v>0.08798443984195281</v>
      </c>
      <c r="P107" s="4">
        <f t="shared" si="3"/>
        <v>96.52551574375678</v>
      </c>
      <c r="Q107" s="4" t="e">
        <f t="shared" si="4"/>
        <v>#VALUE!</v>
      </c>
      <c r="R107" s="4">
        <f t="shared" si="5"/>
        <v>0.006415191542792992</v>
      </c>
    </row>
    <row r="108" spans="14:18" ht="14.25">
      <c r="N108" s="9" t="s">
        <v>17</v>
      </c>
      <c r="O108" s="5">
        <f t="shared" si="2"/>
        <v>0.5319189587839233</v>
      </c>
      <c r="P108" s="4">
        <f t="shared" si="3"/>
        <v>20.150862068965516</v>
      </c>
      <c r="Q108" s="4">
        <f t="shared" si="4"/>
        <v>21.53376436781609</v>
      </c>
      <c r="R108" s="4">
        <f t="shared" si="5"/>
        <v>1.0362726583324944</v>
      </c>
    </row>
    <row r="109" spans="14:18" ht="14.25">
      <c r="N109" s="9" t="s">
        <v>18</v>
      </c>
      <c r="O109" s="5">
        <f t="shared" si="2"/>
        <v>1.2657913440888977</v>
      </c>
      <c r="P109" s="4">
        <f t="shared" si="3"/>
        <v>31.018867924528305</v>
      </c>
      <c r="Q109" s="4">
        <f t="shared" si="4"/>
        <v>8.49056603773585</v>
      </c>
      <c r="R109" s="4">
        <f t="shared" si="5"/>
        <v>1.5401940306988837</v>
      </c>
    </row>
    <row r="110" spans="14:18" ht="14.25">
      <c r="N110" s="9" t="s">
        <v>19</v>
      </c>
      <c r="O110" s="5">
        <f t="shared" si="2"/>
        <v>13.476617729103458</v>
      </c>
      <c r="P110" s="4">
        <f t="shared" si="3"/>
        <v>54.33330970440207</v>
      </c>
      <c r="Q110" s="4">
        <f t="shared" si="4"/>
        <v>2.442050046076416</v>
      </c>
      <c r="R110" s="4">
        <f t="shared" si="5"/>
        <v>8.310701802916894</v>
      </c>
    </row>
    <row r="111" spans="14:18" ht="14.25">
      <c r="N111" s="9" t="s">
        <v>20</v>
      </c>
      <c r="O111" s="5">
        <f t="shared" si="2"/>
        <v>2.4740727720161715</v>
      </c>
      <c r="P111" s="4">
        <f t="shared" si="3"/>
        <v>71.48428450073365</v>
      </c>
      <c r="Q111" s="4">
        <f t="shared" si="4"/>
        <v>4.216541817900996</v>
      </c>
      <c r="R111" s="4">
        <f t="shared" si="5"/>
        <v>2.100911770636134</v>
      </c>
    </row>
    <row r="112" spans="14:18" ht="14.25">
      <c r="N112" s="9" t="s">
        <v>21</v>
      </c>
      <c r="O112" s="5">
        <f t="shared" si="2"/>
        <v>32.691139269528534</v>
      </c>
      <c r="P112" s="4">
        <f t="shared" si="3"/>
        <v>91.78090197923456</v>
      </c>
      <c r="Q112" s="4">
        <f t="shared" si="4"/>
        <v>0.535354745574995</v>
      </c>
      <c r="R112" s="4">
        <f t="shared" si="5"/>
        <v>7.2127867690135865</v>
      </c>
    </row>
    <row r="113" spans="14:18" ht="14.25">
      <c r="N113" s="9" t="s">
        <v>22</v>
      </c>
      <c r="O113" s="5">
        <f t="shared" si="2"/>
        <v>0.6677646411457657</v>
      </c>
      <c r="P113" s="4">
        <f t="shared" si="3"/>
        <v>59.47067238912732</v>
      </c>
      <c r="Q113" s="4">
        <f t="shared" si="4"/>
        <v>0.8869814020028612</v>
      </c>
      <c r="R113" s="4">
        <f t="shared" si="5"/>
        <v>0.2817607508543252</v>
      </c>
    </row>
    <row r="114" spans="14:18" ht="14.25">
      <c r="N114" s="9" t="s">
        <v>23</v>
      </c>
      <c r="O114" s="5">
        <f t="shared" si="2"/>
        <v>0.24513362935336694</v>
      </c>
      <c r="P114" s="4">
        <f t="shared" si="3"/>
        <v>55.689789555728765</v>
      </c>
      <c r="Q114" s="4">
        <f t="shared" si="4"/>
        <v>13.016367887763055</v>
      </c>
      <c r="R114" s="4">
        <f t="shared" si="5"/>
        <v>1.0902479569605261</v>
      </c>
    </row>
    <row r="115" spans="14:18" ht="14.25">
      <c r="N115" s="9" t="s">
        <v>24</v>
      </c>
      <c r="O115" s="5">
        <f t="shared" si="2"/>
        <v>0.47488669973327624</v>
      </c>
      <c r="P115" s="4">
        <f t="shared" si="3"/>
        <v>4.023335345001006</v>
      </c>
      <c r="Q115" s="4">
        <f t="shared" si="4"/>
        <v>29.973848320257495</v>
      </c>
      <c r="R115" s="4">
        <f t="shared" si="5"/>
        <v>1.2882766124442602</v>
      </c>
    </row>
    <row r="116" spans="14:18" ht="14.25">
      <c r="N116" s="9" t="s">
        <v>25</v>
      </c>
      <c r="O116" s="5">
        <f t="shared" si="2"/>
        <v>0.6012747712977753</v>
      </c>
      <c r="P116" s="4">
        <f t="shared" si="3"/>
        <v>10.502065459167461</v>
      </c>
      <c r="Q116" s="4">
        <f t="shared" si="4"/>
        <v>24.721957419764856</v>
      </c>
      <c r="R116" s="4">
        <f t="shared" si="5"/>
        <v>1.7380092310683344</v>
      </c>
    </row>
    <row r="117" spans="14:18" ht="14.25">
      <c r="N117" s="9" t="s">
        <v>26</v>
      </c>
      <c r="O117" s="5">
        <f t="shared" si="2"/>
        <v>1.7679044991478599</v>
      </c>
      <c r="P117" s="4">
        <f t="shared" si="3"/>
        <v>10.180482005835945</v>
      </c>
      <c r="Q117" s="4">
        <f t="shared" si="4"/>
        <v>38.60369609856263</v>
      </c>
      <c r="R117" s="4">
        <f t="shared" si="5"/>
        <v>9.618904738732382</v>
      </c>
    </row>
    <row r="119" ht="14.25">
      <c r="R119" s="4">
        <f>+R117+R110+R101+R99+R98+R94+R112</f>
        <v>71.501030786285</v>
      </c>
    </row>
  </sheetData>
  <mergeCells count="2">
    <mergeCell ref="B26:M26"/>
    <mergeCell ref="B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23"/>
  <sheetViews>
    <sheetView tabSelected="1" workbookViewId="0" topLeftCell="A1"/>
  </sheetViews>
  <sheetFormatPr defaultColWidth="9.00390625" defaultRowHeight="14.25"/>
  <cols>
    <col min="1" max="2" width="9.00390625" style="2" customWidth="1"/>
    <col min="3" max="3" width="9.125" style="2" bestFit="1" customWidth="1"/>
    <col min="4" max="4" width="12.50390625" style="2" bestFit="1" customWidth="1"/>
    <col min="5" max="7" width="9.125" style="2" bestFit="1" customWidth="1"/>
    <col min="8" max="8" width="10.75390625" style="2" bestFit="1" customWidth="1"/>
    <col min="9" max="9" width="9.125" style="2" bestFit="1" customWidth="1"/>
    <col min="10" max="10" width="10.75390625" style="2" bestFit="1" customWidth="1"/>
    <col min="11" max="11" width="9.125" style="2" bestFit="1" customWidth="1"/>
    <col min="12" max="12" width="10.75390625" style="2" bestFit="1" customWidth="1"/>
    <col min="13" max="13" width="9.125" style="2" bestFit="1" customWidth="1"/>
    <col min="14" max="14" width="10.75390625" style="2" bestFit="1" customWidth="1"/>
    <col min="15" max="15" width="9.125" style="2" bestFit="1" customWidth="1"/>
    <col min="16" max="16" width="10.75390625" style="2" bestFit="1" customWidth="1"/>
    <col min="17" max="17" width="9.125" style="2" bestFit="1" customWidth="1"/>
    <col min="18" max="18" width="10.75390625" style="2" bestFit="1" customWidth="1"/>
    <col min="19" max="19" width="9.125" style="2" bestFit="1" customWidth="1"/>
    <col min="20" max="20" width="10.75390625" style="2" bestFit="1" customWidth="1"/>
    <col min="21" max="21" width="9.125" style="2" bestFit="1" customWidth="1"/>
    <col min="22" max="22" width="11.625" style="2" bestFit="1" customWidth="1"/>
    <col min="23" max="23" width="9.125" style="2" bestFit="1" customWidth="1"/>
    <col min="24" max="24" width="11.625" style="2" bestFit="1" customWidth="1"/>
    <col min="25" max="25" width="9.125" style="2" bestFit="1" customWidth="1"/>
    <col min="26" max="26" width="11.625" style="2" bestFit="1" customWidth="1"/>
    <col min="27" max="27" width="9.00390625" style="2" customWidth="1"/>
    <col min="28" max="28" width="15.625" style="2" bestFit="1" customWidth="1"/>
    <col min="29" max="29" width="9.125" style="2" bestFit="1" customWidth="1"/>
    <col min="30" max="16384" width="9.00390625" style="2" customWidth="1"/>
  </cols>
  <sheetData>
    <row r="1" ht="12">
      <c r="C1" s="13"/>
    </row>
    <row r="2" spans="2:7" ht="13.8">
      <c r="B2" s="86" t="s">
        <v>144</v>
      </c>
      <c r="C2" s="86"/>
      <c r="D2" s="86"/>
      <c r="E2" s="86"/>
      <c r="F2" s="86"/>
      <c r="G2" s="86"/>
    </row>
    <row r="3" spans="2:3" ht="12">
      <c r="B3" s="2" t="s">
        <v>145</v>
      </c>
      <c r="C3" s="13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6.75" customHeight="1"/>
    <row r="45" ht="14.25">
      <c r="B45" s="59" t="s">
        <v>143</v>
      </c>
    </row>
    <row r="49" spans="3:4" ht="12">
      <c r="C49" s="1" t="s">
        <v>35</v>
      </c>
      <c r="D49" s="1" t="s">
        <v>38</v>
      </c>
    </row>
    <row r="50" spans="2:4" ht="12">
      <c r="B50" s="1" t="s">
        <v>14</v>
      </c>
      <c r="C50" s="5">
        <v>0.01881969017249154</v>
      </c>
      <c r="D50" s="4">
        <v>0.10024430840533155</v>
      </c>
    </row>
    <row r="51" spans="2:4" ht="12">
      <c r="B51" s="1" t="s">
        <v>16</v>
      </c>
      <c r="C51" s="5">
        <v>0.08798443984195281</v>
      </c>
      <c r="D51" s="4">
        <v>0.026918921161162887</v>
      </c>
    </row>
    <row r="52" spans="2:4" ht="12">
      <c r="B52" s="1" t="s">
        <v>4</v>
      </c>
      <c r="C52" s="5">
        <v>0.1595374750662988</v>
      </c>
      <c r="D52" s="4">
        <v>0.22013337414707937</v>
      </c>
    </row>
    <row r="53" spans="2:4" ht="12">
      <c r="B53" s="1" t="s">
        <v>23</v>
      </c>
      <c r="C53" s="5">
        <v>0.24513362935336694</v>
      </c>
      <c r="D53" s="4">
        <v>0.5304404458793776</v>
      </c>
    </row>
    <row r="54" spans="2:4" ht="12">
      <c r="B54" s="1" t="s">
        <v>146</v>
      </c>
      <c r="C54" s="5">
        <v>0.2534448630843657</v>
      </c>
      <c r="D54" s="4">
        <v>1.3956819976804764</v>
      </c>
    </row>
    <row r="55" spans="2:4" ht="12">
      <c r="B55" s="1" t="s">
        <v>11</v>
      </c>
      <c r="C55" s="5">
        <v>0.33378678915068744</v>
      </c>
      <c r="D55" s="4">
        <v>0.16936563673776592</v>
      </c>
    </row>
    <row r="56" spans="2:4" ht="12">
      <c r="B56" s="1" t="s">
        <v>3</v>
      </c>
      <c r="C56" s="5">
        <v>0.33483763479483675</v>
      </c>
      <c r="D56" s="4">
        <v>2.763505012949109</v>
      </c>
    </row>
    <row r="57" spans="2:4" ht="12">
      <c r="B57" s="1" t="s">
        <v>0</v>
      </c>
      <c r="C57" s="5">
        <v>0.3524154164787882</v>
      </c>
      <c r="D57" s="4">
        <v>2.2075173876665493</v>
      </c>
    </row>
    <row r="58" spans="2:4" ht="12">
      <c r="B58" s="1" t="s">
        <v>24</v>
      </c>
      <c r="C58" s="5">
        <v>0.47488669973327624</v>
      </c>
      <c r="D58" s="4">
        <v>0.9652298805836728</v>
      </c>
    </row>
    <row r="59" spans="2:4" ht="12">
      <c r="B59" s="1" t="s">
        <v>17</v>
      </c>
      <c r="C59" s="5">
        <v>0.5319189587839233</v>
      </c>
      <c r="D59" s="4">
        <v>6.340521934522073</v>
      </c>
    </row>
    <row r="60" spans="2:4" ht="12">
      <c r="B60" s="1" t="s">
        <v>25</v>
      </c>
      <c r="C60" s="5">
        <v>0.6012747712977753</v>
      </c>
      <c r="D60" s="4">
        <v>1.4167569666984683</v>
      </c>
    </row>
    <row r="61" spans="2:4" ht="12">
      <c r="B61" s="1" t="s">
        <v>22</v>
      </c>
      <c r="C61" s="5">
        <v>0.6677646411457657</v>
      </c>
      <c r="D61" s="4">
        <v>0.3182404709003854</v>
      </c>
    </row>
    <row r="62" spans="2:4" ht="12">
      <c r="B62" s="1" t="s">
        <v>12</v>
      </c>
      <c r="C62" s="5">
        <v>0.6680512354123518</v>
      </c>
      <c r="D62" s="4">
        <v>0.33542374606863606</v>
      </c>
    </row>
    <row r="63" spans="2:4" ht="12">
      <c r="B63" s="1" t="s">
        <v>18</v>
      </c>
      <c r="C63" s="5">
        <v>1.2657913440888977</v>
      </c>
      <c r="D63" s="4">
        <v>1.6866915421303685</v>
      </c>
    </row>
    <row r="64" spans="2:4" ht="12">
      <c r="B64" s="1" t="s">
        <v>9</v>
      </c>
      <c r="C64" s="5">
        <v>1.284515502839194</v>
      </c>
      <c r="D64" s="4">
        <v>0.5588667705559573</v>
      </c>
    </row>
    <row r="65" spans="2:4" ht="12">
      <c r="B65" s="1" t="s">
        <v>5</v>
      </c>
      <c r="C65" s="5">
        <v>1.3141302437197644</v>
      </c>
      <c r="D65" s="4">
        <v>1.7370430280615392</v>
      </c>
    </row>
    <row r="66" spans="2:4" ht="12">
      <c r="B66" s="1" t="s">
        <v>13</v>
      </c>
      <c r="C66" s="5">
        <v>1.43602833844108</v>
      </c>
      <c r="D66" s="4">
        <v>0.6113958945024844</v>
      </c>
    </row>
    <row r="67" spans="2:4" ht="12">
      <c r="B67" s="1" t="s">
        <v>26</v>
      </c>
      <c r="C67" s="5">
        <v>1.7679044991478599</v>
      </c>
      <c r="D67" s="4">
        <v>6.976691521919934</v>
      </c>
    </row>
    <row r="68" spans="2:4" ht="12">
      <c r="B68" s="1" t="s">
        <v>1</v>
      </c>
      <c r="C68" s="5">
        <v>1.9366129907449157</v>
      </c>
      <c r="D68" s="4">
        <v>1.0553947623654751</v>
      </c>
    </row>
    <row r="69" spans="2:4" ht="12">
      <c r="B69" s="1" t="s">
        <v>20</v>
      </c>
      <c r="C69" s="5">
        <v>2.4740727720161715</v>
      </c>
      <c r="D69" s="4">
        <v>1.4127824399992417</v>
      </c>
    </row>
    <row r="70" spans="2:4" ht="12">
      <c r="B70" s="1" t="s">
        <v>36</v>
      </c>
      <c r="C70" s="5">
        <v>2.6378136296590675</v>
      </c>
      <c r="D70" s="4">
        <v>13.525535318302689</v>
      </c>
    </row>
    <row r="71" spans="2:4" ht="12">
      <c r="B71" s="1" t="s">
        <v>15</v>
      </c>
      <c r="C71" s="5">
        <v>4.107851154401706</v>
      </c>
      <c r="D71" s="4">
        <v>1.7940502313564657</v>
      </c>
    </row>
    <row r="72" spans="2:4" ht="12">
      <c r="B72" s="1" t="s">
        <v>8</v>
      </c>
      <c r="C72" s="5">
        <v>4.3612004860638764</v>
      </c>
      <c r="D72" s="4">
        <v>16.847010949300074</v>
      </c>
    </row>
    <row r="73" spans="2:4" ht="12">
      <c r="B73" s="1" t="s">
        <v>6</v>
      </c>
      <c r="C73" s="5">
        <v>6.543424763273135</v>
      </c>
      <c r="D73" s="4">
        <v>2.0803109716487382</v>
      </c>
    </row>
    <row r="74" spans="2:4" ht="12">
      <c r="B74" s="1" t="s">
        <v>7</v>
      </c>
      <c r="C74" s="5">
        <v>9.027910460308606</v>
      </c>
      <c r="D74" s="4">
        <v>10.536561774506497</v>
      </c>
    </row>
    <row r="75" spans="2:4" ht="12">
      <c r="B75" s="1" t="s">
        <v>10</v>
      </c>
      <c r="C75" s="5">
        <v>10.945130572347857</v>
      </c>
      <c r="D75" s="4">
        <v>14.195647262096763</v>
      </c>
    </row>
    <row r="76" spans="2:4" ht="12">
      <c r="B76" s="1" t="s">
        <v>19</v>
      </c>
      <c r="C76" s="5">
        <v>13.476617729103458</v>
      </c>
      <c r="D76" s="4">
        <v>6.8674381984462896</v>
      </c>
    </row>
    <row r="77" spans="2:4" ht="12">
      <c r="B77" s="1" t="s">
        <v>21</v>
      </c>
      <c r="C77" s="5">
        <v>32.691139269528534</v>
      </c>
      <c r="D77" s="4">
        <v>3.3245992514073985</v>
      </c>
    </row>
    <row r="80" ht="14.25">
      <c r="B80" s="2" t="s">
        <v>81</v>
      </c>
    </row>
    <row r="81" spans="2:28" ht="14.25">
      <c r="B81" s="67" t="s">
        <v>82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2:28" ht="14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2:28" ht="14.25">
      <c r="B83" s="15" t="s">
        <v>78</v>
      </c>
      <c r="C83" s="15" t="s">
        <v>46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2:28" ht="14.25">
      <c r="B84" s="15" t="s">
        <v>49</v>
      </c>
      <c r="C84" s="15" t="s">
        <v>50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2:28" ht="14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2:28" ht="14.25">
      <c r="B86" s="9" t="s">
        <v>48</v>
      </c>
      <c r="C86" s="9" t="s">
        <v>46</v>
      </c>
      <c r="D86" s="9" t="s">
        <v>46</v>
      </c>
      <c r="E86" s="9" t="s">
        <v>83</v>
      </c>
      <c r="F86" s="9" t="s">
        <v>83</v>
      </c>
      <c r="G86" s="9" t="s">
        <v>84</v>
      </c>
      <c r="H86" s="9" t="s">
        <v>84</v>
      </c>
      <c r="I86" s="9" t="s">
        <v>85</v>
      </c>
      <c r="J86" s="9" t="s">
        <v>85</v>
      </c>
      <c r="K86" s="9" t="s">
        <v>86</v>
      </c>
      <c r="L86" s="9" t="s">
        <v>86</v>
      </c>
      <c r="M86" s="9" t="s">
        <v>87</v>
      </c>
      <c r="N86" s="9" t="s">
        <v>87</v>
      </c>
      <c r="O86" s="9" t="s">
        <v>88</v>
      </c>
      <c r="P86" s="9" t="s">
        <v>88</v>
      </c>
      <c r="Q86" s="9" t="s">
        <v>89</v>
      </c>
      <c r="R86" s="9" t="s">
        <v>89</v>
      </c>
      <c r="S86" s="9" t="s">
        <v>90</v>
      </c>
      <c r="T86" s="9" t="s">
        <v>90</v>
      </c>
      <c r="U86" s="9" t="s">
        <v>91</v>
      </c>
      <c r="V86" s="9" t="s">
        <v>91</v>
      </c>
      <c r="W86" s="9" t="s">
        <v>92</v>
      </c>
      <c r="X86" s="9" t="s">
        <v>92</v>
      </c>
      <c r="Y86" s="9" t="s">
        <v>93</v>
      </c>
      <c r="Z86" s="9" t="s">
        <v>93</v>
      </c>
      <c r="AA86" s="16"/>
      <c r="AB86" s="16"/>
    </row>
    <row r="87" spans="2:29" ht="14.25">
      <c r="B87" s="9" t="s">
        <v>79</v>
      </c>
      <c r="C87" s="9" t="s">
        <v>52</v>
      </c>
      <c r="D87" s="9" t="s">
        <v>80</v>
      </c>
      <c r="E87" s="9" t="s">
        <v>52</v>
      </c>
      <c r="F87" s="9" t="s">
        <v>80</v>
      </c>
      <c r="G87" s="9" t="s">
        <v>52</v>
      </c>
      <c r="H87" s="9" t="s">
        <v>80</v>
      </c>
      <c r="I87" s="9" t="s">
        <v>52</v>
      </c>
      <c r="J87" s="9" t="s">
        <v>80</v>
      </c>
      <c r="K87" s="9" t="s">
        <v>52</v>
      </c>
      <c r="L87" s="9" t="s">
        <v>80</v>
      </c>
      <c r="M87" s="9" t="s">
        <v>52</v>
      </c>
      <c r="N87" s="9" t="s">
        <v>80</v>
      </c>
      <c r="O87" s="9" t="s">
        <v>52</v>
      </c>
      <c r="P87" s="9" t="s">
        <v>80</v>
      </c>
      <c r="Q87" s="9" t="s">
        <v>52</v>
      </c>
      <c r="R87" s="9" t="s">
        <v>80</v>
      </c>
      <c r="S87" s="9" t="s">
        <v>52</v>
      </c>
      <c r="T87" s="9" t="s">
        <v>80</v>
      </c>
      <c r="U87" s="9" t="s">
        <v>52</v>
      </c>
      <c r="V87" s="9" t="s">
        <v>80</v>
      </c>
      <c r="W87" s="9" t="s">
        <v>52</v>
      </c>
      <c r="X87" s="9" t="s">
        <v>80</v>
      </c>
      <c r="Y87" s="9" t="s">
        <v>52</v>
      </c>
      <c r="Z87" s="9" t="s">
        <v>80</v>
      </c>
      <c r="AA87" s="16"/>
      <c r="AB87" s="16" t="s">
        <v>98</v>
      </c>
      <c r="AC87" s="2" t="s">
        <v>99</v>
      </c>
    </row>
    <row r="88" spans="2:29" ht="14.25">
      <c r="B88" s="9" t="s">
        <v>0</v>
      </c>
      <c r="C88" s="17">
        <v>36890</v>
      </c>
      <c r="D88" s="17">
        <v>8037986420</v>
      </c>
      <c r="E88" s="17">
        <v>30</v>
      </c>
      <c r="F88" s="17">
        <v>0</v>
      </c>
      <c r="G88" s="17">
        <v>310</v>
      </c>
      <c r="H88" s="17">
        <v>348690</v>
      </c>
      <c r="I88" s="17">
        <v>580</v>
      </c>
      <c r="J88" s="17">
        <v>1786180</v>
      </c>
      <c r="K88" s="17">
        <v>1380</v>
      </c>
      <c r="L88" s="17">
        <v>8337080</v>
      </c>
      <c r="M88" s="17">
        <v>2410</v>
      </c>
      <c r="N88" s="17">
        <v>27501620</v>
      </c>
      <c r="O88" s="17">
        <v>2670</v>
      </c>
      <c r="P88" s="17">
        <v>52647790</v>
      </c>
      <c r="Q88" s="17">
        <v>4310</v>
      </c>
      <c r="R88" s="17">
        <v>157721070</v>
      </c>
      <c r="S88" s="17">
        <v>5130</v>
      </c>
      <c r="T88" s="17">
        <v>375081040</v>
      </c>
      <c r="U88" s="17">
        <v>9010</v>
      </c>
      <c r="V88" s="17">
        <v>1517668600</v>
      </c>
      <c r="W88" s="17">
        <v>7170</v>
      </c>
      <c r="X88" s="17">
        <v>2519392640</v>
      </c>
      <c r="Y88" s="17">
        <v>3880</v>
      </c>
      <c r="Z88" s="17">
        <v>3377501700</v>
      </c>
      <c r="AA88" s="16"/>
      <c r="AB88" s="18">
        <f>+D88/D$117*100</f>
        <v>2.2075173876665493</v>
      </c>
      <c r="AC88" s="19">
        <f>+C88/C$117*100</f>
        <v>0.3524154164787882</v>
      </c>
    </row>
    <row r="89" spans="2:29" ht="14.25">
      <c r="B89" s="9" t="s">
        <v>1</v>
      </c>
      <c r="C89" s="17">
        <v>202720</v>
      </c>
      <c r="D89" s="17">
        <v>3842891030</v>
      </c>
      <c r="E89" s="17">
        <v>760</v>
      </c>
      <c r="F89" s="17">
        <v>0</v>
      </c>
      <c r="G89" s="17">
        <v>105730</v>
      </c>
      <c r="H89" s="17">
        <v>98999770</v>
      </c>
      <c r="I89" s="17">
        <v>35210</v>
      </c>
      <c r="J89" s="17">
        <v>99481310</v>
      </c>
      <c r="K89" s="17">
        <v>22440</v>
      </c>
      <c r="L89" s="17">
        <v>127284750</v>
      </c>
      <c r="M89" s="17">
        <v>13590</v>
      </c>
      <c r="N89" s="17">
        <v>149418690</v>
      </c>
      <c r="O89" s="17">
        <v>8450</v>
      </c>
      <c r="P89" s="17">
        <v>162579050</v>
      </c>
      <c r="Q89" s="17">
        <v>6780</v>
      </c>
      <c r="R89" s="17">
        <v>237870900</v>
      </c>
      <c r="S89" s="17">
        <v>4040</v>
      </c>
      <c r="T89" s="17">
        <v>278476730</v>
      </c>
      <c r="U89" s="17">
        <v>2740</v>
      </c>
      <c r="V89" s="17">
        <v>430611450</v>
      </c>
      <c r="W89" s="17">
        <v>1480</v>
      </c>
      <c r="X89" s="17">
        <v>531924510</v>
      </c>
      <c r="Y89" s="17">
        <v>1510</v>
      </c>
      <c r="Z89" s="17">
        <v>1726243880</v>
      </c>
      <c r="AA89" s="16"/>
      <c r="AB89" s="18">
        <f aca="true" t="shared" si="0" ref="AB89:AB115">+D89/D$117*100</f>
        <v>1.0553947623654751</v>
      </c>
      <c r="AC89" s="19">
        <f aca="true" t="shared" si="1" ref="AC89:AC115">+C89/C$117*100</f>
        <v>1.9366129907449157</v>
      </c>
    </row>
    <row r="90" spans="2:29" ht="14.25">
      <c r="B90" s="9" t="s">
        <v>2</v>
      </c>
      <c r="C90" s="17">
        <v>26530</v>
      </c>
      <c r="D90" s="17">
        <v>5081940920</v>
      </c>
      <c r="E90" s="17">
        <v>80</v>
      </c>
      <c r="F90" s="17">
        <v>0</v>
      </c>
      <c r="G90" s="17">
        <v>1150</v>
      </c>
      <c r="H90" s="17">
        <v>1456780</v>
      </c>
      <c r="I90" s="17">
        <v>2840</v>
      </c>
      <c r="J90" s="17">
        <v>8413620</v>
      </c>
      <c r="K90" s="17">
        <v>4350</v>
      </c>
      <c r="L90" s="17">
        <v>25625460</v>
      </c>
      <c r="M90" s="17">
        <v>4320</v>
      </c>
      <c r="N90" s="17">
        <v>47905550</v>
      </c>
      <c r="O90" s="17">
        <v>3050</v>
      </c>
      <c r="P90" s="17">
        <v>58993480</v>
      </c>
      <c r="Q90" s="17">
        <v>3200</v>
      </c>
      <c r="R90" s="17">
        <v>112495190</v>
      </c>
      <c r="S90" s="17">
        <v>2400</v>
      </c>
      <c r="T90" s="17">
        <v>172089140</v>
      </c>
      <c r="U90" s="17">
        <v>2230</v>
      </c>
      <c r="V90" s="17">
        <v>351319450</v>
      </c>
      <c r="W90" s="17">
        <v>980</v>
      </c>
      <c r="X90" s="17">
        <v>341486350</v>
      </c>
      <c r="Y90" s="17">
        <v>1930</v>
      </c>
      <c r="Z90" s="17">
        <v>3962155910</v>
      </c>
      <c r="AA90" s="16"/>
      <c r="AB90" s="18">
        <f t="shared" si="0"/>
        <v>1.3956819976804764</v>
      </c>
      <c r="AC90" s="19">
        <f t="shared" si="1"/>
        <v>0.2534448630843657</v>
      </c>
    </row>
    <row r="91" spans="2:29" ht="14.25">
      <c r="B91" s="9" t="s">
        <v>3</v>
      </c>
      <c r="C91" s="17">
        <v>35050</v>
      </c>
      <c r="D91" s="17">
        <v>10062442040</v>
      </c>
      <c r="E91" s="17">
        <v>150</v>
      </c>
      <c r="F91" s="17">
        <v>0</v>
      </c>
      <c r="G91" s="17">
        <v>600</v>
      </c>
      <c r="H91" s="17">
        <v>710220</v>
      </c>
      <c r="I91" s="17">
        <v>790</v>
      </c>
      <c r="J91" s="17">
        <v>2304480</v>
      </c>
      <c r="K91" s="17">
        <v>2480</v>
      </c>
      <c r="L91" s="17">
        <v>15518040</v>
      </c>
      <c r="M91" s="17">
        <v>4920</v>
      </c>
      <c r="N91" s="17">
        <v>56057410</v>
      </c>
      <c r="O91" s="17">
        <v>4740</v>
      </c>
      <c r="P91" s="17">
        <v>92742950</v>
      </c>
      <c r="Q91" s="17">
        <v>5510</v>
      </c>
      <c r="R91" s="17">
        <v>198580690</v>
      </c>
      <c r="S91" s="17">
        <v>4260</v>
      </c>
      <c r="T91" s="17">
        <v>297499840</v>
      </c>
      <c r="U91" s="17">
        <v>3910</v>
      </c>
      <c r="V91" s="17">
        <v>616853210</v>
      </c>
      <c r="W91" s="17">
        <v>2170</v>
      </c>
      <c r="X91" s="17">
        <v>785129770</v>
      </c>
      <c r="Y91" s="17">
        <v>5510</v>
      </c>
      <c r="Z91" s="17">
        <v>7997045420</v>
      </c>
      <c r="AA91" s="16"/>
      <c r="AB91" s="18">
        <f t="shared" si="0"/>
        <v>2.763505012949109</v>
      </c>
      <c r="AC91" s="19">
        <f t="shared" si="1"/>
        <v>0.33483763479483675</v>
      </c>
    </row>
    <row r="92" spans="2:29" ht="14.25">
      <c r="B92" s="9" t="s">
        <v>64</v>
      </c>
      <c r="C92" s="17">
        <v>276120</v>
      </c>
      <c r="D92" s="17">
        <v>49249020560</v>
      </c>
      <c r="E92" s="17">
        <v>250</v>
      </c>
      <c r="F92" s="17">
        <v>0</v>
      </c>
      <c r="G92" s="17">
        <v>460</v>
      </c>
      <c r="H92" s="17">
        <v>623890</v>
      </c>
      <c r="I92" s="17">
        <v>6790</v>
      </c>
      <c r="J92" s="17">
        <v>21656780</v>
      </c>
      <c r="K92" s="17">
        <v>21510</v>
      </c>
      <c r="L92" s="17">
        <v>131930730</v>
      </c>
      <c r="M92" s="17">
        <v>33650</v>
      </c>
      <c r="N92" s="17">
        <v>378020580</v>
      </c>
      <c r="O92" s="17">
        <v>29560</v>
      </c>
      <c r="P92" s="17">
        <v>578447760</v>
      </c>
      <c r="Q92" s="17">
        <v>37200</v>
      </c>
      <c r="R92" s="17">
        <v>1339560980</v>
      </c>
      <c r="S92" s="17">
        <v>40100</v>
      </c>
      <c r="T92" s="17">
        <v>2902908910</v>
      </c>
      <c r="U92" s="17">
        <v>53820</v>
      </c>
      <c r="V92" s="17">
        <v>8819429140</v>
      </c>
      <c r="W92" s="17">
        <v>32350</v>
      </c>
      <c r="X92" s="17">
        <v>11342383470</v>
      </c>
      <c r="Y92" s="17">
        <v>20430</v>
      </c>
      <c r="Z92" s="17">
        <v>23734058320</v>
      </c>
      <c r="AA92" s="16"/>
      <c r="AB92" s="18">
        <f t="shared" si="0"/>
        <v>13.525535318302689</v>
      </c>
      <c r="AC92" s="19">
        <f t="shared" si="1"/>
        <v>2.6378136296590675</v>
      </c>
    </row>
    <row r="93" spans="2:29" ht="14.25">
      <c r="B93" s="9" t="s">
        <v>4</v>
      </c>
      <c r="C93" s="17">
        <v>16700</v>
      </c>
      <c r="D93" s="17">
        <v>801547060</v>
      </c>
      <c r="E93" s="17">
        <v>1180</v>
      </c>
      <c r="F93" s="17">
        <v>0</v>
      </c>
      <c r="G93" s="17">
        <v>5640</v>
      </c>
      <c r="H93" s="17">
        <v>5108830</v>
      </c>
      <c r="I93" s="17">
        <v>2270</v>
      </c>
      <c r="J93" s="17">
        <v>6559040</v>
      </c>
      <c r="K93" s="17">
        <v>1930</v>
      </c>
      <c r="L93" s="17">
        <v>11085220</v>
      </c>
      <c r="M93" s="17">
        <v>1510</v>
      </c>
      <c r="N93" s="17">
        <v>16579200</v>
      </c>
      <c r="O93" s="17">
        <v>1030</v>
      </c>
      <c r="P93" s="17">
        <v>20241060</v>
      </c>
      <c r="Q93" s="17">
        <v>1000</v>
      </c>
      <c r="R93" s="17">
        <v>35078270</v>
      </c>
      <c r="S93" s="17">
        <v>800</v>
      </c>
      <c r="T93" s="17">
        <v>57340740</v>
      </c>
      <c r="U93" s="17">
        <v>740</v>
      </c>
      <c r="V93" s="17">
        <v>116849250</v>
      </c>
      <c r="W93" s="17">
        <v>300</v>
      </c>
      <c r="X93" s="17">
        <v>104712530</v>
      </c>
      <c r="Y93" s="17">
        <v>280</v>
      </c>
      <c r="Z93" s="17">
        <v>427992920</v>
      </c>
      <c r="AA93" s="16"/>
      <c r="AB93" s="18">
        <f t="shared" si="0"/>
        <v>0.22013337414707937</v>
      </c>
      <c r="AC93" s="19">
        <f t="shared" si="1"/>
        <v>0.1595374750662988</v>
      </c>
    </row>
    <row r="94" spans="2:29" ht="14.25">
      <c r="B94" s="9" t="s">
        <v>5</v>
      </c>
      <c r="C94" s="17">
        <v>137560</v>
      </c>
      <c r="D94" s="17">
        <v>6324900700</v>
      </c>
      <c r="E94" s="17">
        <v>270</v>
      </c>
      <c r="F94" s="17">
        <v>0</v>
      </c>
      <c r="G94" s="17">
        <v>11950</v>
      </c>
      <c r="H94" s="17">
        <v>11721280</v>
      </c>
      <c r="I94" s="17">
        <v>11420</v>
      </c>
      <c r="J94" s="17">
        <v>34057090</v>
      </c>
      <c r="K94" s="17">
        <v>19770</v>
      </c>
      <c r="L94" s="17">
        <v>116823690</v>
      </c>
      <c r="M94" s="17">
        <v>24760</v>
      </c>
      <c r="N94" s="17">
        <v>277979900</v>
      </c>
      <c r="O94" s="17">
        <v>20760</v>
      </c>
      <c r="P94" s="17">
        <v>403845870</v>
      </c>
      <c r="Q94" s="17">
        <v>20390</v>
      </c>
      <c r="R94" s="17">
        <v>714014170</v>
      </c>
      <c r="S94" s="17">
        <v>11710</v>
      </c>
      <c r="T94" s="17">
        <v>826844890</v>
      </c>
      <c r="U94" s="17">
        <v>12320</v>
      </c>
      <c r="V94" s="17">
        <v>1955721010</v>
      </c>
      <c r="W94" s="17">
        <v>3340</v>
      </c>
      <c r="X94" s="17">
        <v>1101292820</v>
      </c>
      <c r="Y94" s="17">
        <v>870</v>
      </c>
      <c r="Z94" s="17">
        <v>882599970</v>
      </c>
      <c r="AA94" s="16"/>
      <c r="AB94" s="18">
        <f t="shared" si="0"/>
        <v>1.7370430280615392</v>
      </c>
      <c r="AC94" s="19">
        <f t="shared" si="1"/>
        <v>1.3141302437197644</v>
      </c>
    </row>
    <row r="95" spans="2:29" ht="14.25">
      <c r="B95" s="9" t="s">
        <v>6</v>
      </c>
      <c r="C95" s="17">
        <v>684950</v>
      </c>
      <c r="D95" s="17">
        <v>7574803910</v>
      </c>
      <c r="E95" s="17">
        <v>5880</v>
      </c>
      <c r="F95" s="17">
        <v>0</v>
      </c>
      <c r="G95" s="17">
        <v>209700</v>
      </c>
      <c r="H95" s="17">
        <v>224858300</v>
      </c>
      <c r="I95" s="17">
        <v>127000</v>
      </c>
      <c r="J95" s="17">
        <v>371567670</v>
      </c>
      <c r="K95" s="17">
        <v>121170</v>
      </c>
      <c r="L95" s="17">
        <v>693054170</v>
      </c>
      <c r="M95" s="17">
        <v>93970</v>
      </c>
      <c r="N95" s="17">
        <v>1038530860</v>
      </c>
      <c r="O95" s="17">
        <v>58280</v>
      </c>
      <c r="P95" s="17">
        <v>1127187740</v>
      </c>
      <c r="Q95" s="17">
        <v>47570</v>
      </c>
      <c r="R95" s="17">
        <v>1636319300</v>
      </c>
      <c r="S95" s="17">
        <v>15900</v>
      </c>
      <c r="T95" s="17">
        <v>1061876690</v>
      </c>
      <c r="U95" s="17">
        <v>4450</v>
      </c>
      <c r="V95" s="17">
        <v>647904730</v>
      </c>
      <c r="W95" s="17">
        <v>710</v>
      </c>
      <c r="X95" s="17">
        <v>247817040</v>
      </c>
      <c r="Y95" s="17">
        <v>330</v>
      </c>
      <c r="Z95" s="17">
        <v>525687420</v>
      </c>
      <c r="AA95" s="16"/>
      <c r="AB95" s="18">
        <f t="shared" si="0"/>
        <v>2.0803109716487382</v>
      </c>
      <c r="AC95" s="19">
        <f t="shared" si="1"/>
        <v>6.543424763273135</v>
      </c>
    </row>
    <row r="96" spans="2:29" ht="14.25">
      <c r="B96" s="9" t="s">
        <v>7</v>
      </c>
      <c r="C96" s="17">
        <v>945020</v>
      </c>
      <c r="D96" s="17">
        <v>38365605150</v>
      </c>
      <c r="E96" s="17">
        <v>11290</v>
      </c>
      <c r="F96" s="17">
        <v>0</v>
      </c>
      <c r="G96" s="17">
        <v>191150</v>
      </c>
      <c r="H96" s="17">
        <v>196441930</v>
      </c>
      <c r="I96" s="17">
        <v>141770</v>
      </c>
      <c r="J96" s="17">
        <v>414857670</v>
      </c>
      <c r="K96" s="17">
        <v>153800</v>
      </c>
      <c r="L96" s="17">
        <v>878746430</v>
      </c>
      <c r="M96" s="17">
        <v>131150</v>
      </c>
      <c r="N96" s="17">
        <v>1445195850</v>
      </c>
      <c r="O96" s="17">
        <v>84760</v>
      </c>
      <c r="P96" s="17">
        <v>1638120210</v>
      </c>
      <c r="Q96" s="17">
        <v>85680</v>
      </c>
      <c r="R96" s="17">
        <v>3054367610</v>
      </c>
      <c r="S96" s="17">
        <v>67220</v>
      </c>
      <c r="T96" s="17">
        <v>4791769100</v>
      </c>
      <c r="U96" s="17">
        <v>51150</v>
      </c>
      <c r="V96" s="17">
        <v>7799708010</v>
      </c>
      <c r="W96" s="17">
        <v>15980</v>
      </c>
      <c r="X96" s="17">
        <v>5546888970</v>
      </c>
      <c r="Y96" s="17">
        <v>11080</v>
      </c>
      <c r="Z96" s="17">
        <v>12599509360</v>
      </c>
      <c r="AA96" s="16"/>
      <c r="AB96" s="18">
        <f t="shared" si="0"/>
        <v>10.536561774506497</v>
      </c>
      <c r="AC96" s="19">
        <f t="shared" si="1"/>
        <v>9.027910460308606</v>
      </c>
    </row>
    <row r="97" spans="2:29" ht="14.25">
      <c r="B97" s="9" t="s">
        <v>8</v>
      </c>
      <c r="C97" s="17">
        <v>456520</v>
      </c>
      <c r="D97" s="17">
        <v>61343138670</v>
      </c>
      <c r="E97" s="17">
        <v>2950</v>
      </c>
      <c r="F97" s="17">
        <v>0</v>
      </c>
      <c r="G97" s="17">
        <v>31340</v>
      </c>
      <c r="H97" s="17">
        <v>28499640</v>
      </c>
      <c r="I97" s="17">
        <v>23140</v>
      </c>
      <c r="J97" s="17">
        <v>68339160</v>
      </c>
      <c r="K97" s="17">
        <v>29060</v>
      </c>
      <c r="L97" s="17">
        <v>168675240</v>
      </c>
      <c r="M97" s="17">
        <v>32690</v>
      </c>
      <c r="N97" s="17">
        <v>366361380</v>
      </c>
      <c r="O97" s="17">
        <v>31170</v>
      </c>
      <c r="P97" s="17">
        <v>609469740</v>
      </c>
      <c r="Q97" s="17">
        <v>51600</v>
      </c>
      <c r="R97" s="17">
        <v>1887476980</v>
      </c>
      <c r="S97" s="17">
        <v>68000</v>
      </c>
      <c r="T97" s="17">
        <v>4983534360</v>
      </c>
      <c r="U97" s="17">
        <v>112690</v>
      </c>
      <c r="V97" s="17">
        <v>18401520640</v>
      </c>
      <c r="W97" s="17">
        <v>54410</v>
      </c>
      <c r="X97" s="17">
        <v>18611530080</v>
      </c>
      <c r="Y97" s="17">
        <v>19470</v>
      </c>
      <c r="Z97" s="17">
        <v>16217731450</v>
      </c>
      <c r="AA97" s="16"/>
      <c r="AB97" s="18">
        <f t="shared" si="0"/>
        <v>16.847010949300074</v>
      </c>
      <c r="AC97" s="19">
        <f t="shared" si="1"/>
        <v>4.3612004860638764</v>
      </c>
    </row>
    <row r="98" spans="2:29" ht="14.25">
      <c r="B98" s="9" t="s">
        <v>9</v>
      </c>
      <c r="C98" s="17">
        <v>134460</v>
      </c>
      <c r="D98" s="17">
        <v>2034939130</v>
      </c>
      <c r="E98" s="17">
        <v>310</v>
      </c>
      <c r="F98" s="17">
        <v>0</v>
      </c>
      <c r="G98" s="17">
        <v>29660</v>
      </c>
      <c r="H98" s="17">
        <v>35421610</v>
      </c>
      <c r="I98" s="17">
        <v>31910</v>
      </c>
      <c r="J98" s="17">
        <v>93619720</v>
      </c>
      <c r="K98" s="17">
        <v>30820</v>
      </c>
      <c r="L98" s="17">
        <v>175138430</v>
      </c>
      <c r="M98" s="17">
        <v>18670</v>
      </c>
      <c r="N98" s="17">
        <v>203185240</v>
      </c>
      <c r="O98" s="17">
        <v>9130</v>
      </c>
      <c r="P98" s="17">
        <v>175620260</v>
      </c>
      <c r="Q98" s="17">
        <v>8100</v>
      </c>
      <c r="R98" s="17">
        <v>295535640</v>
      </c>
      <c r="S98" s="17">
        <v>3610</v>
      </c>
      <c r="T98" s="17">
        <v>250867520</v>
      </c>
      <c r="U98" s="17">
        <v>1480</v>
      </c>
      <c r="V98" s="17">
        <v>217432360</v>
      </c>
      <c r="W98" s="17">
        <v>560</v>
      </c>
      <c r="X98" s="17">
        <v>195012740</v>
      </c>
      <c r="Y98" s="17">
        <v>210</v>
      </c>
      <c r="Z98" s="17">
        <v>393105620</v>
      </c>
      <c r="AA98" s="16"/>
      <c r="AB98" s="18">
        <f t="shared" si="0"/>
        <v>0.5588667705559573</v>
      </c>
      <c r="AC98" s="19">
        <f t="shared" si="1"/>
        <v>1.284515502839194</v>
      </c>
    </row>
    <row r="99" spans="2:29" ht="14.25">
      <c r="B99" s="9" t="s">
        <v>10</v>
      </c>
      <c r="C99" s="17">
        <v>1145710</v>
      </c>
      <c r="D99" s="17">
        <v>51689024310</v>
      </c>
      <c r="E99" s="17">
        <v>11240</v>
      </c>
      <c r="F99" s="17">
        <v>0</v>
      </c>
      <c r="G99" s="17">
        <v>164780</v>
      </c>
      <c r="H99" s="17">
        <v>215365070</v>
      </c>
      <c r="I99" s="17">
        <v>214850</v>
      </c>
      <c r="J99" s="17">
        <v>622423600</v>
      </c>
      <c r="K99" s="17">
        <v>188500</v>
      </c>
      <c r="L99" s="17">
        <v>1077089440</v>
      </c>
      <c r="M99" s="17">
        <v>152830</v>
      </c>
      <c r="N99" s="17">
        <v>1695003710</v>
      </c>
      <c r="O99" s="17">
        <v>108430</v>
      </c>
      <c r="P99" s="17">
        <v>2104355190</v>
      </c>
      <c r="Q99" s="17">
        <v>117560</v>
      </c>
      <c r="R99" s="17">
        <v>4183770880</v>
      </c>
      <c r="S99" s="17">
        <v>89890</v>
      </c>
      <c r="T99" s="17">
        <v>6350690290</v>
      </c>
      <c r="U99" s="17">
        <v>65800</v>
      </c>
      <c r="V99" s="17">
        <v>10093453700</v>
      </c>
      <c r="W99" s="17">
        <v>18790</v>
      </c>
      <c r="X99" s="17">
        <v>6495451750</v>
      </c>
      <c r="Y99" s="17">
        <v>13040</v>
      </c>
      <c r="Z99" s="17">
        <v>18851420690</v>
      </c>
      <c r="AA99" s="16"/>
      <c r="AB99" s="18">
        <f t="shared" si="0"/>
        <v>14.195647262096763</v>
      </c>
      <c r="AC99" s="19">
        <f t="shared" si="1"/>
        <v>10.945130572347857</v>
      </c>
    </row>
    <row r="100" spans="2:29" ht="14.25">
      <c r="B100" s="9" t="s">
        <v>11</v>
      </c>
      <c r="C100" s="17">
        <v>34940</v>
      </c>
      <c r="D100" s="17">
        <v>616692170</v>
      </c>
      <c r="E100" s="17">
        <v>190</v>
      </c>
      <c r="F100" s="17">
        <v>0</v>
      </c>
      <c r="G100" s="17">
        <v>17950</v>
      </c>
      <c r="H100" s="17">
        <v>14091780</v>
      </c>
      <c r="I100" s="17">
        <v>5940</v>
      </c>
      <c r="J100" s="17">
        <v>16955700</v>
      </c>
      <c r="K100" s="17">
        <v>4300</v>
      </c>
      <c r="L100" s="17">
        <v>24187940</v>
      </c>
      <c r="M100" s="17">
        <v>2490</v>
      </c>
      <c r="N100" s="17">
        <v>26913680</v>
      </c>
      <c r="O100" s="17">
        <v>1200</v>
      </c>
      <c r="P100" s="17">
        <v>23250070</v>
      </c>
      <c r="Q100" s="17">
        <v>1140</v>
      </c>
      <c r="R100" s="17">
        <v>40051770</v>
      </c>
      <c r="S100" s="17">
        <v>760</v>
      </c>
      <c r="T100" s="17">
        <v>53733060</v>
      </c>
      <c r="U100" s="17">
        <v>580</v>
      </c>
      <c r="V100" s="17">
        <v>85950990</v>
      </c>
      <c r="W100" s="17">
        <v>230</v>
      </c>
      <c r="X100" s="17">
        <v>76053720</v>
      </c>
      <c r="Y100" s="17">
        <v>180</v>
      </c>
      <c r="Z100" s="17">
        <v>255503460</v>
      </c>
      <c r="AA100" s="16"/>
      <c r="AB100" s="18">
        <f t="shared" si="0"/>
        <v>0.16936563673776592</v>
      </c>
      <c r="AC100" s="19">
        <f t="shared" si="1"/>
        <v>0.33378678915068744</v>
      </c>
    </row>
    <row r="101" spans="2:29" ht="14.25">
      <c r="B101" s="9" t="s">
        <v>12</v>
      </c>
      <c r="C101" s="17">
        <v>69930</v>
      </c>
      <c r="D101" s="17">
        <v>1221341010</v>
      </c>
      <c r="E101" s="17">
        <v>1590</v>
      </c>
      <c r="F101" s="17">
        <v>0</v>
      </c>
      <c r="G101" s="17">
        <v>32580</v>
      </c>
      <c r="H101" s="17">
        <v>22615640</v>
      </c>
      <c r="I101" s="17">
        <v>10520</v>
      </c>
      <c r="J101" s="17">
        <v>29832260</v>
      </c>
      <c r="K101" s="17">
        <v>9050</v>
      </c>
      <c r="L101" s="17">
        <v>51262140</v>
      </c>
      <c r="M101" s="17">
        <v>5800</v>
      </c>
      <c r="N101" s="17">
        <v>63114910</v>
      </c>
      <c r="O101" s="17">
        <v>3390</v>
      </c>
      <c r="P101" s="17">
        <v>65846860</v>
      </c>
      <c r="Q101" s="17">
        <v>3190</v>
      </c>
      <c r="R101" s="17">
        <v>111740660</v>
      </c>
      <c r="S101" s="17">
        <v>1790</v>
      </c>
      <c r="T101" s="17">
        <v>124795660</v>
      </c>
      <c r="U101" s="17">
        <v>1240</v>
      </c>
      <c r="V101" s="17">
        <v>193584260</v>
      </c>
      <c r="W101" s="17">
        <v>460</v>
      </c>
      <c r="X101" s="17">
        <v>161839610</v>
      </c>
      <c r="Y101" s="17">
        <v>320</v>
      </c>
      <c r="Z101" s="17">
        <v>396709000</v>
      </c>
      <c r="AA101" s="16"/>
      <c r="AB101" s="18">
        <f t="shared" si="0"/>
        <v>0.33542374606863606</v>
      </c>
      <c r="AC101" s="19">
        <f t="shared" si="1"/>
        <v>0.6680512354123518</v>
      </c>
    </row>
    <row r="102" spans="2:29" ht="14.25">
      <c r="B102" s="9" t="s">
        <v>13</v>
      </c>
      <c r="C102" s="17">
        <v>150320</v>
      </c>
      <c r="D102" s="17">
        <v>2226207560</v>
      </c>
      <c r="E102" s="17">
        <v>10640</v>
      </c>
      <c r="F102" s="17">
        <v>0</v>
      </c>
      <c r="G102" s="17">
        <v>46300</v>
      </c>
      <c r="H102" s="17">
        <v>41302630</v>
      </c>
      <c r="I102" s="17">
        <v>30890</v>
      </c>
      <c r="J102" s="17">
        <v>89571450</v>
      </c>
      <c r="K102" s="17">
        <v>26330</v>
      </c>
      <c r="L102" s="17">
        <v>148804250</v>
      </c>
      <c r="M102" s="17">
        <v>16390</v>
      </c>
      <c r="N102" s="17">
        <v>177333870</v>
      </c>
      <c r="O102" s="17">
        <v>6250</v>
      </c>
      <c r="P102" s="17">
        <v>118598400</v>
      </c>
      <c r="Q102" s="17">
        <v>6130</v>
      </c>
      <c r="R102" s="17">
        <v>218587200</v>
      </c>
      <c r="S102" s="17">
        <v>3940</v>
      </c>
      <c r="T102" s="17">
        <v>274686090</v>
      </c>
      <c r="U102" s="17">
        <v>2490</v>
      </c>
      <c r="V102" s="17">
        <v>375768730</v>
      </c>
      <c r="W102" s="17">
        <v>590</v>
      </c>
      <c r="X102" s="17">
        <v>197489500</v>
      </c>
      <c r="Y102" s="17">
        <v>390</v>
      </c>
      <c r="Z102" s="17">
        <v>584065440</v>
      </c>
      <c r="AA102" s="16"/>
      <c r="AB102" s="18">
        <f t="shared" si="0"/>
        <v>0.6113958945024844</v>
      </c>
      <c r="AC102" s="19">
        <f t="shared" si="1"/>
        <v>1.43602833844108</v>
      </c>
    </row>
    <row r="103" spans="2:29" ht="14.25">
      <c r="B103" s="9" t="s">
        <v>14</v>
      </c>
      <c r="C103" s="17">
        <v>1970</v>
      </c>
      <c r="D103" s="17">
        <v>365008400</v>
      </c>
      <c r="E103" s="20" t="s">
        <v>65</v>
      </c>
      <c r="F103" s="20" t="s">
        <v>65</v>
      </c>
      <c r="G103" s="17">
        <v>20</v>
      </c>
      <c r="H103" s="17">
        <v>29420</v>
      </c>
      <c r="I103" s="17">
        <v>50</v>
      </c>
      <c r="J103" s="17">
        <v>163760</v>
      </c>
      <c r="K103" s="17">
        <v>90</v>
      </c>
      <c r="L103" s="17">
        <v>560840</v>
      </c>
      <c r="M103" s="17">
        <v>140</v>
      </c>
      <c r="N103" s="17">
        <v>1552220</v>
      </c>
      <c r="O103" s="17">
        <v>110</v>
      </c>
      <c r="P103" s="17">
        <v>2226210</v>
      </c>
      <c r="Q103" s="17">
        <v>210</v>
      </c>
      <c r="R103" s="17">
        <v>7783600</v>
      </c>
      <c r="S103" s="17">
        <v>260</v>
      </c>
      <c r="T103" s="17">
        <v>19241960</v>
      </c>
      <c r="U103" s="17">
        <v>510</v>
      </c>
      <c r="V103" s="17">
        <v>86676630</v>
      </c>
      <c r="W103" s="17">
        <v>450</v>
      </c>
      <c r="X103" s="17">
        <v>154490560</v>
      </c>
      <c r="Y103" s="17">
        <v>120</v>
      </c>
      <c r="Z103" s="17">
        <v>92283180</v>
      </c>
      <c r="AA103" s="16"/>
      <c r="AB103" s="18">
        <f t="shared" si="0"/>
        <v>0.10024430840533155</v>
      </c>
      <c r="AC103" s="19">
        <f t="shared" si="1"/>
        <v>0.01881969017249154</v>
      </c>
    </row>
    <row r="104" spans="2:29" ht="14.25">
      <c r="B104" s="9" t="s">
        <v>15</v>
      </c>
      <c r="C104" s="17">
        <v>430000</v>
      </c>
      <c r="D104" s="17">
        <v>6532474660</v>
      </c>
      <c r="E104" s="17">
        <v>10420</v>
      </c>
      <c r="F104" s="17">
        <v>0</v>
      </c>
      <c r="G104" s="17">
        <v>253770</v>
      </c>
      <c r="H104" s="17">
        <v>199106990</v>
      </c>
      <c r="I104" s="17">
        <v>54420</v>
      </c>
      <c r="J104" s="17">
        <v>153794060</v>
      </c>
      <c r="K104" s="17">
        <v>39360</v>
      </c>
      <c r="L104" s="17">
        <v>223411220</v>
      </c>
      <c r="M104" s="17">
        <v>26150</v>
      </c>
      <c r="N104" s="17">
        <v>285603190</v>
      </c>
      <c r="O104" s="17">
        <v>15190</v>
      </c>
      <c r="P104" s="17">
        <v>294219230</v>
      </c>
      <c r="Q104" s="17">
        <v>13550</v>
      </c>
      <c r="R104" s="17">
        <v>472573010</v>
      </c>
      <c r="S104" s="17">
        <v>8310</v>
      </c>
      <c r="T104" s="17">
        <v>584111700</v>
      </c>
      <c r="U104" s="17">
        <v>5430</v>
      </c>
      <c r="V104" s="17">
        <v>838208700</v>
      </c>
      <c r="W104" s="17">
        <v>1680</v>
      </c>
      <c r="X104" s="17">
        <v>579097930</v>
      </c>
      <c r="Y104" s="17">
        <v>1720</v>
      </c>
      <c r="Z104" s="17">
        <v>2902348620</v>
      </c>
      <c r="AA104" s="16"/>
      <c r="AB104" s="18">
        <f t="shared" si="0"/>
        <v>1.7940502313564657</v>
      </c>
      <c r="AC104" s="19">
        <f t="shared" si="1"/>
        <v>4.107851154401706</v>
      </c>
    </row>
    <row r="105" spans="2:29" ht="14.25">
      <c r="B105" s="9" t="s">
        <v>16</v>
      </c>
      <c r="C105" s="17">
        <v>9210</v>
      </c>
      <c r="D105" s="17">
        <v>98016860</v>
      </c>
      <c r="E105" s="20" t="s">
        <v>65</v>
      </c>
      <c r="F105" s="17">
        <v>0</v>
      </c>
      <c r="G105" s="17">
        <v>5090</v>
      </c>
      <c r="H105" s="17">
        <v>2774640</v>
      </c>
      <c r="I105" s="17">
        <v>1060</v>
      </c>
      <c r="J105" s="17">
        <v>3177800</v>
      </c>
      <c r="K105" s="17">
        <v>1610</v>
      </c>
      <c r="L105" s="17">
        <v>9747530</v>
      </c>
      <c r="M105" s="17">
        <v>450</v>
      </c>
      <c r="N105" s="17">
        <v>4944250</v>
      </c>
      <c r="O105" s="17">
        <v>330</v>
      </c>
      <c r="P105" s="17">
        <v>6239270</v>
      </c>
      <c r="Q105" s="17">
        <v>360</v>
      </c>
      <c r="R105" s="17">
        <v>12954540</v>
      </c>
      <c r="S105" s="17">
        <v>160</v>
      </c>
      <c r="T105" s="17">
        <v>10906720</v>
      </c>
      <c r="U105" s="17">
        <v>100</v>
      </c>
      <c r="V105" s="17">
        <v>16268400</v>
      </c>
      <c r="W105" s="17">
        <v>40</v>
      </c>
      <c r="X105" s="17">
        <v>14930640</v>
      </c>
      <c r="Y105" s="17">
        <v>20</v>
      </c>
      <c r="Z105" s="17">
        <v>16073060</v>
      </c>
      <c r="AA105" s="16"/>
      <c r="AB105" s="18">
        <f t="shared" si="0"/>
        <v>0.026918921161162887</v>
      </c>
      <c r="AC105" s="19">
        <f t="shared" si="1"/>
        <v>0.08798443984195281</v>
      </c>
    </row>
    <row r="106" spans="2:29" ht="14.25">
      <c r="B106" s="9" t="s">
        <v>17</v>
      </c>
      <c r="C106" s="17">
        <v>55680</v>
      </c>
      <c r="D106" s="17">
        <v>23087034100</v>
      </c>
      <c r="E106" s="17">
        <v>100</v>
      </c>
      <c r="F106" s="17">
        <v>0</v>
      </c>
      <c r="G106" s="17">
        <v>50</v>
      </c>
      <c r="H106" s="17">
        <v>47610</v>
      </c>
      <c r="I106" s="17">
        <v>390</v>
      </c>
      <c r="J106" s="17">
        <v>1350540</v>
      </c>
      <c r="K106" s="17">
        <v>1780</v>
      </c>
      <c r="L106" s="17">
        <v>10747020</v>
      </c>
      <c r="M106" s="17">
        <v>3150</v>
      </c>
      <c r="N106" s="17">
        <v>35821930</v>
      </c>
      <c r="O106" s="17">
        <v>3420</v>
      </c>
      <c r="P106" s="17">
        <v>67050990</v>
      </c>
      <c r="Q106" s="17">
        <v>5060</v>
      </c>
      <c r="R106" s="17">
        <v>183178290</v>
      </c>
      <c r="S106" s="17">
        <v>5390</v>
      </c>
      <c r="T106" s="17">
        <v>389883740</v>
      </c>
      <c r="U106" s="17">
        <v>9840</v>
      </c>
      <c r="V106" s="17">
        <v>1702226010</v>
      </c>
      <c r="W106" s="17">
        <v>13580</v>
      </c>
      <c r="X106" s="17">
        <v>4932058630</v>
      </c>
      <c r="Y106" s="17">
        <v>12920</v>
      </c>
      <c r="Z106" s="17">
        <v>15764669360</v>
      </c>
      <c r="AA106" s="16"/>
      <c r="AB106" s="18">
        <f t="shared" si="0"/>
        <v>6.340521934522073</v>
      </c>
      <c r="AC106" s="19">
        <f t="shared" si="1"/>
        <v>0.5319189587839233</v>
      </c>
    </row>
    <row r="107" spans="2:29" ht="14.25">
      <c r="B107" s="9" t="s">
        <v>18</v>
      </c>
      <c r="C107" s="17">
        <v>132500</v>
      </c>
      <c r="D107" s="17">
        <v>6141561460</v>
      </c>
      <c r="E107" s="17">
        <v>30</v>
      </c>
      <c r="F107" s="17">
        <v>0</v>
      </c>
      <c r="G107" s="17">
        <v>14640</v>
      </c>
      <c r="H107" s="17">
        <v>15327250</v>
      </c>
      <c r="I107" s="17">
        <v>11080</v>
      </c>
      <c r="J107" s="17">
        <v>33255440</v>
      </c>
      <c r="K107" s="17">
        <v>16060</v>
      </c>
      <c r="L107" s="17">
        <v>92965320</v>
      </c>
      <c r="M107" s="17">
        <v>18200</v>
      </c>
      <c r="N107" s="17">
        <v>203479110</v>
      </c>
      <c r="O107" s="17">
        <v>15310</v>
      </c>
      <c r="P107" s="17">
        <v>298571100</v>
      </c>
      <c r="Q107" s="17">
        <v>20600</v>
      </c>
      <c r="R107" s="17">
        <v>747310240</v>
      </c>
      <c r="S107" s="17">
        <v>19840</v>
      </c>
      <c r="T107" s="17">
        <v>1420939500</v>
      </c>
      <c r="U107" s="17">
        <v>13990</v>
      </c>
      <c r="V107" s="17">
        <v>2115570110</v>
      </c>
      <c r="W107" s="17">
        <v>2240</v>
      </c>
      <c r="X107" s="17">
        <v>723561280</v>
      </c>
      <c r="Y107" s="17">
        <v>510</v>
      </c>
      <c r="Z107" s="17">
        <v>490582100</v>
      </c>
      <c r="AA107" s="16"/>
      <c r="AB107" s="18">
        <f t="shared" si="0"/>
        <v>1.6866915421303685</v>
      </c>
      <c r="AC107" s="19">
        <f t="shared" si="1"/>
        <v>1.2657913440888977</v>
      </c>
    </row>
    <row r="108" spans="2:29" ht="14.25">
      <c r="B108" s="9" t="s">
        <v>19</v>
      </c>
      <c r="C108" s="17">
        <v>1410700</v>
      </c>
      <c r="D108" s="17">
        <v>25005635420</v>
      </c>
      <c r="E108" s="17">
        <v>24210</v>
      </c>
      <c r="F108" s="17">
        <v>0</v>
      </c>
      <c r="G108" s="17">
        <v>367130</v>
      </c>
      <c r="H108" s="17">
        <v>427473110</v>
      </c>
      <c r="I108" s="17">
        <v>269780</v>
      </c>
      <c r="J108" s="17">
        <v>783099780</v>
      </c>
      <c r="K108" s="17">
        <v>252790</v>
      </c>
      <c r="L108" s="17">
        <v>1438566940</v>
      </c>
      <c r="M108" s="17">
        <v>184700</v>
      </c>
      <c r="N108" s="17">
        <v>2029882590</v>
      </c>
      <c r="O108" s="17">
        <v>110260</v>
      </c>
      <c r="P108" s="17">
        <v>2135775200</v>
      </c>
      <c r="Q108" s="17">
        <v>109160</v>
      </c>
      <c r="R108" s="17">
        <v>3854383660</v>
      </c>
      <c r="S108" s="17">
        <v>58940</v>
      </c>
      <c r="T108" s="17">
        <v>4037022070</v>
      </c>
      <c r="U108" s="17">
        <v>24480</v>
      </c>
      <c r="V108" s="17">
        <v>3640135650</v>
      </c>
      <c r="W108" s="17">
        <v>5800</v>
      </c>
      <c r="X108" s="17">
        <v>2004892410</v>
      </c>
      <c r="Y108" s="17">
        <v>3450</v>
      </c>
      <c r="Z108" s="17">
        <v>4654404010</v>
      </c>
      <c r="AA108" s="16"/>
      <c r="AB108" s="18">
        <f t="shared" si="0"/>
        <v>6.8674381984462896</v>
      </c>
      <c r="AC108" s="19">
        <f t="shared" si="1"/>
        <v>13.476617729103458</v>
      </c>
    </row>
    <row r="109" spans="2:29" ht="14.25">
      <c r="B109" s="9" t="s">
        <v>20</v>
      </c>
      <c r="C109" s="17">
        <v>258980</v>
      </c>
      <c r="D109" s="17">
        <v>5144206850</v>
      </c>
      <c r="E109" s="17">
        <v>1230</v>
      </c>
      <c r="F109" s="17">
        <v>0</v>
      </c>
      <c r="G109" s="17">
        <v>88220</v>
      </c>
      <c r="H109" s="17">
        <v>88012690</v>
      </c>
      <c r="I109" s="17">
        <v>57380</v>
      </c>
      <c r="J109" s="17">
        <v>165341400</v>
      </c>
      <c r="K109" s="17">
        <v>41820</v>
      </c>
      <c r="L109" s="17">
        <v>235376380</v>
      </c>
      <c r="M109" s="17">
        <v>25860</v>
      </c>
      <c r="N109" s="17">
        <v>283694570</v>
      </c>
      <c r="O109" s="17">
        <v>14430</v>
      </c>
      <c r="P109" s="17">
        <v>276792460</v>
      </c>
      <c r="Q109" s="17">
        <v>12390</v>
      </c>
      <c r="R109" s="17">
        <v>436119010</v>
      </c>
      <c r="S109" s="17">
        <v>8210</v>
      </c>
      <c r="T109" s="17">
        <v>575210210</v>
      </c>
      <c r="U109" s="17">
        <v>6340</v>
      </c>
      <c r="V109" s="17">
        <v>988113230</v>
      </c>
      <c r="W109" s="17">
        <v>2040</v>
      </c>
      <c r="X109" s="17">
        <v>692386120</v>
      </c>
      <c r="Y109" s="17">
        <v>1060</v>
      </c>
      <c r="Z109" s="17">
        <v>1403160800</v>
      </c>
      <c r="AA109" s="16"/>
      <c r="AB109" s="18">
        <f t="shared" si="0"/>
        <v>1.4127824399992417</v>
      </c>
      <c r="AC109" s="19">
        <f t="shared" si="1"/>
        <v>2.4740727720161715</v>
      </c>
    </row>
    <row r="110" spans="2:29" ht="14.25">
      <c r="B110" s="9" t="s">
        <v>21</v>
      </c>
      <c r="C110" s="17">
        <v>3422030</v>
      </c>
      <c r="D110" s="17">
        <v>12105491800</v>
      </c>
      <c r="E110" s="17">
        <v>47400</v>
      </c>
      <c r="F110" s="17">
        <v>0</v>
      </c>
      <c r="G110" s="17">
        <v>2285810</v>
      </c>
      <c r="H110" s="17">
        <v>1721397390</v>
      </c>
      <c r="I110" s="17">
        <v>562570</v>
      </c>
      <c r="J110" s="17">
        <v>1598911130</v>
      </c>
      <c r="K110" s="17">
        <v>340280</v>
      </c>
      <c r="L110" s="17">
        <v>1869927910</v>
      </c>
      <c r="M110" s="17">
        <v>114160</v>
      </c>
      <c r="N110" s="17">
        <v>1205842610</v>
      </c>
      <c r="O110" s="17">
        <v>35630</v>
      </c>
      <c r="P110" s="17">
        <v>675241490</v>
      </c>
      <c r="Q110" s="17">
        <v>19490</v>
      </c>
      <c r="R110" s="17">
        <v>663444480</v>
      </c>
      <c r="S110" s="17">
        <v>7730</v>
      </c>
      <c r="T110" s="17">
        <v>534933910</v>
      </c>
      <c r="U110" s="17">
        <v>5180</v>
      </c>
      <c r="V110" s="17">
        <v>805557650</v>
      </c>
      <c r="W110" s="17">
        <v>2180</v>
      </c>
      <c r="X110" s="17">
        <v>764370980</v>
      </c>
      <c r="Y110" s="17">
        <v>1610</v>
      </c>
      <c r="Z110" s="17">
        <v>2265864240</v>
      </c>
      <c r="AA110" s="16"/>
      <c r="AB110" s="18">
        <f t="shared" si="0"/>
        <v>3.3245992514073985</v>
      </c>
      <c r="AC110" s="19">
        <f t="shared" si="1"/>
        <v>32.691139269528534</v>
      </c>
    </row>
    <row r="111" spans="2:29" ht="14.25">
      <c r="B111" s="9" t="s">
        <v>22</v>
      </c>
      <c r="C111" s="17">
        <v>69900</v>
      </c>
      <c r="D111" s="17">
        <v>1158773470</v>
      </c>
      <c r="E111" s="17">
        <v>30</v>
      </c>
      <c r="F111" s="17">
        <v>0</v>
      </c>
      <c r="G111" s="17">
        <v>9980</v>
      </c>
      <c r="H111" s="17">
        <v>12676410</v>
      </c>
      <c r="I111" s="17">
        <v>13250</v>
      </c>
      <c r="J111" s="17">
        <v>39277870</v>
      </c>
      <c r="K111" s="17">
        <v>17860</v>
      </c>
      <c r="L111" s="17">
        <v>102795860</v>
      </c>
      <c r="M111" s="17">
        <v>13330</v>
      </c>
      <c r="N111" s="17">
        <v>145857010</v>
      </c>
      <c r="O111" s="17">
        <v>5840</v>
      </c>
      <c r="P111" s="17">
        <v>111920880</v>
      </c>
      <c r="Q111" s="17">
        <v>5170</v>
      </c>
      <c r="R111" s="17">
        <v>183629600</v>
      </c>
      <c r="S111" s="17">
        <v>2900</v>
      </c>
      <c r="T111" s="17">
        <v>199272450</v>
      </c>
      <c r="U111" s="17">
        <v>1300</v>
      </c>
      <c r="V111" s="17">
        <v>186998620</v>
      </c>
      <c r="W111" s="17">
        <v>180</v>
      </c>
      <c r="X111" s="17">
        <v>58311490</v>
      </c>
      <c r="Y111" s="17">
        <v>70</v>
      </c>
      <c r="Z111" s="17">
        <v>118033300</v>
      </c>
      <c r="AA111" s="16"/>
      <c r="AB111" s="18">
        <f t="shared" si="0"/>
        <v>0.3182404709003854</v>
      </c>
      <c r="AC111" s="19">
        <f t="shared" si="1"/>
        <v>0.6677646411457657</v>
      </c>
    </row>
    <row r="112" spans="2:29" ht="14.25">
      <c r="B112" s="9" t="s">
        <v>23</v>
      </c>
      <c r="C112" s="17">
        <v>25660</v>
      </c>
      <c r="D112" s="17">
        <v>1931433530</v>
      </c>
      <c r="E112" s="17">
        <v>660</v>
      </c>
      <c r="F112" s="17">
        <v>0</v>
      </c>
      <c r="G112" s="17">
        <v>6200</v>
      </c>
      <c r="H112" s="17">
        <v>6891300</v>
      </c>
      <c r="I112" s="17">
        <v>5710</v>
      </c>
      <c r="J112" s="17">
        <v>16543440</v>
      </c>
      <c r="K112" s="17">
        <v>4950</v>
      </c>
      <c r="L112" s="17">
        <v>28499600</v>
      </c>
      <c r="M112" s="17">
        <v>2640</v>
      </c>
      <c r="N112" s="17">
        <v>28619240</v>
      </c>
      <c r="O112" s="17">
        <v>1340</v>
      </c>
      <c r="P112" s="17">
        <v>25687310</v>
      </c>
      <c r="Q112" s="17">
        <v>1200</v>
      </c>
      <c r="R112" s="17">
        <v>42196460</v>
      </c>
      <c r="S112" s="17">
        <v>800</v>
      </c>
      <c r="T112" s="17">
        <v>57079940</v>
      </c>
      <c r="U112" s="17">
        <v>820</v>
      </c>
      <c r="V112" s="17">
        <v>129022430</v>
      </c>
      <c r="W112" s="17">
        <v>450</v>
      </c>
      <c r="X112" s="17">
        <v>158491060</v>
      </c>
      <c r="Y112" s="17">
        <v>880</v>
      </c>
      <c r="Z112" s="17">
        <v>1438402760</v>
      </c>
      <c r="AA112" s="16"/>
      <c r="AB112" s="18">
        <f t="shared" si="0"/>
        <v>0.5304404458793776</v>
      </c>
      <c r="AC112" s="19">
        <f t="shared" si="1"/>
        <v>0.24513362935336694</v>
      </c>
    </row>
    <row r="113" spans="2:29" ht="14.25">
      <c r="B113" s="9" t="s">
        <v>24</v>
      </c>
      <c r="C113" s="17">
        <v>49710</v>
      </c>
      <c r="D113" s="17">
        <v>3514583720</v>
      </c>
      <c r="E113" s="20" t="s">
        <v>65</v>
      </c>
      <c r="F113" s="17">
        <v>0</v>
      </c>
      <c r="G113" s="17">
        <v>10</v>
      </c>
      <c r="H113" s="17">
        <v>12220</v>
      </c>
      <c r="I113" s="17">
        <v>4300</v>
      </c>
      <c r="J113" s="17">
        <v>13050210</v>
      </c>
      <c r="K113" s="17">
        <v>7320</v>
      </c>
      <c r="L113" s="17">
        <v>43292730</v>
      </c>
      <c r="M113" s="17">
        <v>8250</v>
      </c>
      <c r="N113" s="17">
        <v>92249590</v>
      </c>
      <c r="O113" s="17">
        <v>6250</v>
      </c>
      <c r="P113" s="17">
        <v>121836610</v>
      </c>
      <c r="Q113" s="17">
        <v>7900</v>
      </c>
      <c r="R113" s="17">
        <v>283454140</v>
      </c>
      <c r="S113" s="17">
        <v>6580</v>
      </c>
      <c r="T113" s="17">
        <v>475204150</v>
      </c>
      <c r="U113" s="17">
        <v>6330</v>
      </c>
      <c r="V113" s="17">
        <v>989004870</v>
      </c>
      <c r="W113" s="17">
        <v>1850</v>
      </c>
      <c r="X113" s="17">
        <v>624047230</v>
      </c>
      <c r="Y113" s="17">
        <v>930</v>
      </c>
      <c r="Z113" s="17">
        <v>872431970</v>
      </c>
      <c r="AA113" s="16"/>
      <c r="AB113" s="18">
        <f t="shared" si="0"/>
        <v>0.9652298805836728</v>
      </c>
      <c r="AC113" s="19">
        <f t="shared" si="1"/>
        <v>0.47488669973327624</v>
      </c>
    </row>
    <row r="114" spans="2:29" ht="14.25">
      <c r="B114" s="9" t="s">
        <v>25</v>
      </c>
      <c r="C114" s="17">
        <v>62940</v>
      </c>
      <c r="D114" s="17">
        <v>5158678850</v>
      </c>
      <c r="E114" s="17">
        <v>2060</v>
      </c>
      <c r="F114" s="17">
        <v>0</v>
      </c>
      <c r="G114" s="17">
        <v>2280</v>
      </c>
      <c r="H114" s="17">
        <v>3060910</v>
      </c>
      <c r="I114" s="17">
        <v>7850</v>
      </c>
      <c r="J114" s="17">
        <v>24077480</v>
      </c>
      <c r="K114" s="17">
        <v>12550</v>
      </c>
      <c r="L114" s="17">
        <v>72451140</v>
      </c>
      <c r="M114" s="17">
        <v>9380</v>
      </c>
      <c r="N114" s="17">
        <v>103160590</v>
      </c>
      <c r="O114" s="17">
        <v>6350</v>
      </c>
      <c r="P114" s="17">
        <v>122573160</v>
      </c>
      <c r="Q114" s="17">
        <v>6650</v>
      </c>
      <c r="R114" s="17">
        <v>236697580</v>
      </c>
      <c r="S114" s="17">
        <v>5460</v>
      </c>
      <c r="T114" s="17">
        <v>390090420</v>
      </c>
      <c r="U114" s="17">
        <v>5270</v>
      </c>
      <c r="V114" s="17">
        <v>839525500</v>
      </c>
      <c r="W114" s="17">
        <v>2870</v>
      </c>
      <c r="X114" s="17">
        <v>1006568820</v>
      </c>
      <c r="Y114" s="17">
        <v>2220</v>
      </c>
      <c r="Z114" s="17">
        <v>2360473250</v>
      </c>
      <c r="AA114" s="16"/>
      <c r="AB114" s="18">
        <f t="shared" si="0"/>
        <v>1.4167569666984683</v>
      </c>
      <c r="AC114" s="19">
        <f t="shared" si="1"/>
        <v>0.6012747712977753</v>
      </c>
    </row>
    <row r="115" spans="2:29" ht="14.25">
      <c r="B115" s="9" t="s">
        <v>26</v>
      </c>
      <c r="C115" s="17">
        <v>185060</v>
      </c>
      <c r="D115" s="17">
        <v>25403447340</v>
      </c>
      <c r="E115" s="17">
        <v>2840</v>
      </c>
      <c r="F115" s="17">
        <v>0</v>
      </c>
      <c r="G115" s="17">
        <v>13300</v>
      </c>
      <c r="H115" s="24">
        <v>13139840</v>
      </c>
      <c r="I115" s="17">
        <v>14820</v>
      </c>
      <c r="J115" s="17">
        <v>43762290</v>
      </c>
      <c r="K115" s="17">
        <v>19550</v>
      </c>
      <c r="L115" s="17">
        <v>113965850</v>
      </c>
      <c r="M115" s="17">
        <v>20890</v>
      </c>
      <c r="N115" s="17">
        <v>233738120</v>
      </c>
      <c r="O115" s="17">
        <v>17430</v>
      </c>
      <c r="P115" s="17">
        <v>340736100</v>
      </c>
      <c r="Q115" s="17">
        <v>23120</v>
      </c>
      <c r="R115" s="17">
        <v>828872940</v>
      </c>
      <c r="S115" s="17">
        <v>21840</v>
      </c>
      <c r="T115" s="17">
        <v>1569151530</v>
      </c>
      <c r="U115" s="17">
        <v>25000</v>
      </c>
      <c r="V115" s="17">
        <v>4008641860</v>
      </c>
      <c r="W115" s="17">
        <v>14570</v>
      </c>
      <c r="X115" s="17">
        <v>5138538100</v>
      </c>
      <c r="Y115" s="17">
        <v>11700</v>
      </c>
      <c r="Z115" s="17">
        <v>13112900710</v>
      </c>
      <c r="AA115" s="16"/>
      <c r="AB115" s="18">
        <f t="shared" si="0"/>
        <v>6.976691521919934</v>
      </c>
      <c r="AC115" s="19">
        <f t="shared" si="1"/>
        <v>1.7679044991478599</v>
      </c>
    </row>
    <row r="116" spans="2:28" ht="14.25">
      <c r="B116" s="16"/>
      <c r="C116" s="16"/>
      <c r="D116" s="16"/>
      <c r="E116" s="16"/>
      <c r="F116" s="16"/>
      <c r="G116" s="23"/>
      <c r="H116" s="23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 t="s">
        <v>97</v>
      </c>
      <c r="X116" s="16">
        <f>+(SUM(X88:X115)+SUM(Z88:Z115))/D117*100</f>
        <v>55.622805962290215</v>
      </c>
      <c r="Y116" s="16"/>
      <c r="Z116" s="16"/>
      <c r="AA116" s="16"/>
      <c r="AB116" s="16"/>
    </row>
    <row r="117" spans="2:28" ht="14.25">
      <c r="B117" s="16" t="s">
        <v>94</v>
      </c>
      <c r="C117" s="21">
        <f>+SUM(C88:C115)</f>
        <v>10467760</v>
      </c>
      <c r="D117" s="21">
        <f>+SUM(D88:D115)</f>
        <v>364118827100</v>
      </c>
      <c r="E117" s="21">
        <f>+SUM(E88:E115)</f>
        <v>135790</v>
      </c>
      <c r="F117" s="16"/>
      <c r="G117" s="21">
        <f>+SUM(G88:G115)</f>
        <v>3895800</v>
      </c>
      <c r="H117" s="23"/>
      <c r="I117" s="21">
        <f>+SUM(I88:I115)</f>
        <v>1648580</v>
      </c>
      <c r="J117" s="16"/>
      <c r="K117" s="21">
        <f>+SUM(K88:K115)</f>
        <v>1392910</v>
      </c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 t="s">
        <v>105</v>
      </c>
      <c r="X117" s="16">
        <f>+(SUM(W88:W115)+SUM(Y88:Y115))/C117*100</f>
        <v>2.905015017539569</v>
      </c>
      <c r="Y117" s="16"/>
      <c r="Z117" s="16"/>
      <c r="AA117" s="16"/>
      <c r="AB117" s="16"/>
    </row>
    <row r="118" spans="2:28" ht="14.25">
      <c r="B118" s="16"/>
      <c r="C118" s="16"/>
      <c r="D118" s="21"/>
      <c r="E118" s="16"/>
      <c r="F118" s="16"/>
      <c r="G118" s="23"/>
      <c r="H118" s="23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 t="s">
        <v>105</v>
      </c>
      <c r="X118" s="21">
        <f>+SUM(Y88:Y115)+SUM(W88:W115)</f>
        <v>304090</v>
      </c>
      <c r="Y118" s="21"/>
      <c r="Z118" s="16"/>
      <c r="AA118" s="16"/>
      <c r="AB118" s="16"/>
    </row>
    <row r="119" spans="2:28" ht="14.25">
      <c r="B119" s="16"/>
      <c r="C119" s="16"/>
      <c r="D119" s="21"/>
      <c r="E119" s="16"/>
      <c r="F119" s="16"/>
      <c r="G119" s="23"/>
      <c r="H119" s="23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7:8" ht="14.25">
      <c r="G120" s="16"/>
      <c r="H120" s="25" t="s">
        <v>84</v>
      </c>
    </row>
    <row r="121" spans="7:8" ht="14.25">
      <c r="G121" s="16" t="s">
        <v>95</v>
      </c>
      <c r="H121" s="22">
        <f>+SUM(H88:H115)/D117*100</f>
        <v>0.9303325145199557</v>
      </c>
    </row>
    <row r="122" spans="7:11" ht="14.25">
      <c r="G122" s="16" t="s">
        <v>96</v>
      </c>
      <c r="H122" s="22">
        <f>+(E117+G117)/C117*100</f>
        <v>38.514352640870634</v>
      </c>
      <c r="J122" s="2" t="s">
        <v>101</v>
      </c>
      <c r="K122" s="2">
        <f>+(K117+I117+G117+E117)/C117*100</f>
        <v>67.57013917017586</v>
      </c>
    </row>
    <row r="123" spans="7:8" ht="14.25">
      <c r="G123" s="16" t="s">
        <v>96</v>
      </c>
      <c r="H123" s="21">
        <f>+SUM(H88:H115)+SUM(E88:E115)</f>
        <v>3387651630</v>
      </c>
    </row>
  </sheetData>
  <mergeCells count="1">
    <mergeCell ref="B2:G2"/>
  </mergeCells>
  <hyperlinks>
    <hyperlink ref="B81" r:id="rId1" display="http://appsso.eurostat.ec.europa.eu/nui/show.do?query=BOOKMARK_DS-763825_QID_21E5CAF0_UID_-3F171EB0&amp;layout=SO_EUR,L,X,0;INDIC_AGR,L,X,1;GEO,L,Y,0;FARMTYPE,L,Z,0;LEG_FORM,L,Z,1;AGRAREA,L,Z,2;TIME,C,Z,3;INDICATORS,C,Z,4;&amp;zSelection=DS-763825INDICATORS,OBS_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42"/>
  <sheetViews>
    <sheetView showGridLines="0" workbookViewId="0" topLeftCell="A1"/>
  </sheetViews>
  <sheetFormatPr defaultColWidth="8.125" defaultRowHeight="14.25"/>
  <cols>
    <col min="1" max="1" width="39.625" style="26" customWidth="1"/>
    <col min="2" max="2" width="22.50390625" style="26" bestFit="1" customWidth="1"/>
    <col min="3" max="3" width="14.625" style="26" bestFit="1" customWidth="1"/>
    <col min="4" max="4" width="10.75390625" style="26" customWidth="1"/>
    <col min="5" max="6" width="8.125" style="26" customWidth="1"/>
    <col min="7" max="7" width="19.50390625" style="26" customWidth="1"/>
    <col min="8" max="16384" width="8.125" style="26" customWidth="1"/>
  </cols>
  <sheetData>
    <row r="2" spans="2:10" ht="13.8">
      <c r="B2" s="86" t="s">
        <v>147</v>
      </c>
      <c r="C2" s="86"/>
      <c r="D2" s="86"/>
      <c r="E2" s="86"/>
      <c r="F2" s="86"/>
      <c r="G2" s="86"/>
      <c r="H2" s="58"/>
      <c r="I2" s="58"/>
      <c r="J2" s="58"/>
    </row>
    <row r="3" spans="1:23" s="55" customFormat="1" ht="14.25">
      <c r="A3" s="26"/>
      <c r="B3" s="88" t="s">
        <v>148</v>
      </c>
      <c r="C3" s="88"/>
      <c r="D3" s="88"/>
      <c r="E3" s="88"/>
      <c r="F3" s="88"/>
      <c r="G3" s="88"/>
      <c r="R3" s="26"/>
      <c r="S3" s="26"/>
      <c r="T3" s="26"/>
      <c r="U3" s="26"/>
      <c r="V3" s="26"/>
      <c r="W3" s="26"/>
    </row>
    <row r="4" spans="1:23" s="55" customFormat="1" ht="14.25">
      <c r="A4" s="26"/>
      <c r="B4" s="57"/>
      <c r="C4" s="57"/>
      <c r="D4" s="57"/>
      <c r="E4" s="57"/>
      <c r="F4" s="57"/>
      <c r="G4" s="57"/>
      <c r="R4" s="26"/>
      <c r="S4" s="26"/>
      <c r="T4" s="26"/>
      <c r="U4" s="26"/>
      <c r="V4" s="26"/>
      <c r="W4" s="26"/>
    </row>
    <row r="5" spans="1:23" s="55" customFormat="1" ht="14.25">
      <c r="A5" s="26"/>
      <c r="B5" s="26"/>
      <c r="C5" s="26"/>
      <c r="D5" s="26"/>
      <c r="G5" s="56"/>
      <c r="R5" s="26"/>
      <c r="S5" s="26"/>
      <c r="T5" s="26"/>
      <c r="U5" s="26"/>
      <c r="V5" s="26"/>
      <c r="W5" s="26"/>
    </row>
    <row r="6" spans="13:14" ht="14.25">
      <c r="M6" s="54"/>
      <c r="N6" s="51"/>
    </row>
    <row r="7" spans="13:14" ht="14.25">
      <c r="M7" s="40"/>
      <c r="N7" s="52"/>
    </row>
    <row r="8" spans="13:14" ht="14.25">
      <c r="M8" s="40"/>
      <c r="N8" s="52"/>
    </row>
    <row r="9" spans="13:14" ht="14.25">
      <c r="M9" s="40"/>
      <c r="N9" s="52"/>
    </row>
    <row r="10" spans="13:14" ht="14.25">
      <c r="M10" s="40"/>
      <c r="N10" s="52"/>
    </row>
    <row r="11" spans="13:14" ht="14.25">
      <c r="M11" s="40"/>
      <c r="N11" s="52"/>
    </row>
    <row r="12" spans="13:15" ht="14.25">
      <c r="M12" s="40"/>
      <c r="N12" s="51"/>
      <c r="O12" s="53"/>
    </row>
    <row r="13" spans="13:15" ht="14.25">
      <c r="M13" s="40"/>
      <c r="N13" s="51"/>
      <c r="O13" s="53"/>
    </row>
    <row r="14" spans="13:15" ht="14.25">
      <c r="M14" s="40"/>
      <c r="N14" s="51"/>
      <c r="O14" s="53"/>
    </row>
    <row r="15" spans="13:15" ht="14.25">
      <c r="M15" s="40"/>
      <c r="N15" s="51"/>
      <c r="O15" s="53"/>
    </row>
    <row r="16" spans="13:15" ht="14.25">
      <c r="M16" s="40"/>
      <c r="N16" s="51"/>
      <c r="O16" s="53"/>
    </row>
    <row r="17" spans="13:15" ht="14.25">
      <c r="M17" s="40"/>
      <c r="N17" s="51"/>
      <c r="O17" s="53"/>
    </row>
    <row r="18" spans="13:15" ht="14.25">
      <c r="M18" s="40"/>
      <c r="N18" s="51"/>
      <c r="O18" s="53"/>
    </row>
    <row r="19" spans="13:15" ht="14.25">
      <c r="M19" s="40"/>
      <c r="N19" s="51"/>
      <c r="O19" s="53"/>
    </row>
    <row r="20" spans="13:15" ht="14.25">
      <c r="M20" s="40"/>
      <c r="N20" s="51"/>
      <c r="O20" s="53"/>
    </row>
    <row r="21" spans="13:15" ht="12">
      <c r="M21" s="40"/>
      <c r="N21" s="51"/>
      <c r="O21" s="53"/>
    </row>
    <row r="22" spans="13:15" ht="14.25">
      <c r="M22" s="40"/>
      <c r="N22" s="51"/>
      <c r="O22" s="53"/>
    </row>
    <row r="23" spans="13:15" ht="14.25">
      <c r="M23" s="40"/>
      <c r="N23" s="51"/>
      <c r="O23" s="53"/>
    </row>
    <row r="24" spans="13:15" ht="14.25">
      <c r="M24" s="40"/>
      <c r="N24" s="51"/>
      <c r="O24" s="53"/>
    </row>
    <row r="25" spans="13:14" ht="12">
      <c r="M25" s="40"/>
      <c r="N25" s="52"/>
    </row>
    <row r="26" spans="13:14" ht="14.25">
      <c r="M26" s="40"/>
      <c r="N26" s="52"/>
    </row>
    <row r="27" spans="13:14" ht="14.25">
      <c r="M27" s="40"/>
      <c r="N27" s="52"/>
    </row>
    <row r="28" spans="13:14" ht="14.25">
      <c r="M28" s="40"/>
      <c r="N28" s="52"/>
    </row>
    <row r="29" spans="13:14" ht="14.25">
      <c r="M29" s="40"/>
      <c r="N29" s="51"/>
    </row>
    <row r="30" spans="13:14" ht="14.25">
      <c r="M30" s="40"/>
      <c r="N30" s="51"/>
    </row>
    <row r="31" spans="13:14" ht="14.25">
      <c r="M31" s="40"/>
      <c r="N31" s="51"/>
    </row>
    <row r="32" ht="12">
      <c r="M32" s="50"/>
    </row>
    <row r="33" ht="14.25">
      <c r="B33" s="49"/>
    </row>
    <row r="36" spans="2:10" ht="14.25">
      <c r="B36" s="87"/>
      <c r="C36" s="87"/>
      <c r="D36" s="87"/>
      <c r="E36" s="87"/>
      <c r="F36" s="87"/>
      <c r="G36" s="87"/>
      <c r="H36" s="48"/>
      <c r="I36" s="48"/>
      <c r="J36" s="48"/>
    </row>
    <row r="37" spans="2:10" ht="14.25">
      <c r="B37" s="47"/>
      <c r="C37" s="47"/>
      <c r="D37" s="47"/>
      <c r="E37" s="47"/>
      <c r="F37" s="47"/>
      <c r="G37" s="47"/>
      <c r="H37" s="46"/>
      <c r="I37" s="46"/>
      <c r="J37" s="46"/>
    </row>
    <row r="44" ht="14.25">
      <c r="B44" s="59" t="s">
        <v>143</v>
      </c>
    </row>
    <row r="54" ht="14.25">
      <c r="A54" s="27" t="s">
        <v>81</v>
      </c>
    </row>
    <row r="55" ht="14.25">
      <c r="A55" s="14" t="s">
        <v>141</v>
      </c>
    </row>
    <row r="58" spans="2:5" ht="12">
      <c r="B58" s="41" t="s">
        <v>126</v>
      </c>
      <c r="C58" s="44">
        <v>1718950</v>
      </c>
      <c r="D58" s="40"/>
      <c r="E58" s="40">
        <f aca="true" t="shared" si="0" ref="E58:E77">+C58/C$84*100</f>
        <v>16.421295380791207</v>
      </c>
    </row>
    <row r="59" spans="2:5" ht="24">
      <c r="B59" s="45" t="s">
        <v>140</v>
      </c>
      <c r="C59" s="44">
        <v>1595400</v>
      </c>
      <c r="D59" s="40"/>
      <c r="E59" s="40">
        <f t="shared" si="0"/>
        <v>15.241010297282811</v>
      </c>
    </row>
    <row r="60" spans="2:5" ht="12">
      <c r="B60" s="41" t="s">
        <v>139</v>
      </c>
      <c r="C60" s="44">
        <v>798120</v>
      </c>
      <c r="D60" s="40"/>
      <c r="E60" s="40">
        <f t="shared" si="0"/>
        <v>7.624517449208573</v>
      </c>
    </row>
    <row r="61" spans="2:5" ht="12">
      <c r="B61" s="41" t="s">
        <v>138</v>
      </c>
      <c r="C61" s="44">
        <v>537170</v>
      </c>
      <c r="D61" s="40"/>
      <c r="E61" s="40">
        <f t="shared" si="0"/>
        <v>5.131636894441149</v>
      </c>
    </row>
    <row r="62" spans="2:5" ht="12">
      <c r="B62" s="41" t="s">
        <v>137</v>
      </c>
      <c r="C62" s="44">
        <v>450340</v>
      </c>
      <c r="D62" s="40"/>
      <c r="E62" s="40">
        <f t="shared" si="0"/>
        <v>4.302141517662243</v>
      </c>
    </row>
    <row r="63" spans="2:5" ht="12">
      <c r="B63" s="41" t="s">
        <v>119</v>
      </c>
      <c r="C63" s="44">
        <v>198970</v>
      </c>
      <c r="D63" s="40"/>
      <c r="E63" s="40">
        <f t="shared" si="0"/>
        <v>1.9007796282125868</v>
      </c>
    </row>
    <row r="64" spans="2:5" ht="12">
      <c r="B64" s="41" t="s">
        <v>136</v>
      </c>
      <c r="C64" s="44">
        <v>191680</v>
      </c>
      <c r="D64" s="40"/>
      <c r="E64" s="40">
        <f t="shared" si="0"/>
        <v>1.8311375540824681</v>
      </c>
    </row>
    <row r="65" spans="2:5" ht="12">
      <c r="B65" s="41" t="s">
        <v>115</v>
      </c>
      <c r="C65" s="44">
        <v>649760</v>
      </c>
      <c r="D65" s="40"/>
      <c r="E65" s="40">
        <f t="shared" si="0"/>
        <v>6.207220039339652</v>
      </c>
    </row>
    <row r="66" spans="2:5" ht="12">
      <c r="B66" s="41" t="s">
        <v>135</v>
      </c>
      <c r="C66" s="44">
        <v>568390</v>
      </c>
      <c r="D66" s="40"/>
      <c r="E66" s="40">
        <f t="shared" si="0"/>
        <v>5.429884569933921</v>
      </c>
    </row>
    <row r="67" spans="2:5" ht="12">
      <c r="B67" s="41" t="s">
        <v>134</v>
      </c>
      <c r="C67" s="44">
        <v>404370</v>
      </c>
      <c r="D67" s="40"/>
      <c r="E67" s="40">
        <f t="shared" si="0"/>
        <v>3.8629856674891885</v>
      </c>
    </row>
    <row r="68" spans="2:5" ht="12">
      <c r="B68" s="41" t="s">
        <v>133</v>
      </c>
      <c r="C68" s="44">
        <v>161430</v>
      </c>
      <c r="D68" s="40"/>
      <c r="E68" s="40">
        <f t="shared" si="0"/>
        <v>1.5421563822805344</v>
      </c>
    </row>
    <row r="69" spans="2:5" ht="12">
      <c r="B69" s="41" t="s">
        <v>116</v>
      </c>
      <c r="C69" s="44">
        <v>113810</v>
      </c>
      <c r="D69" s="40"/>
      <c r="E69" s="40">
        <f t="shared" si="0"/>
        <v>1.0872379227364655</v>
      </c>
    </row>
    <row r="70" spans="2:5" ht="12">
      <c r="B70" s="41" t="s">
        <v>132</v>
      </c>
      <c r="C70" s="44">
        <v>466120</v>
      </c>
      <c r="D70" s="40"/>
      <c r="E70" s="40">
        <f t="shared" si="0"/>
        <v>4.4528893818286726</v>
      </c>
    </row>
    <row r="71" spans="2:5" ht="12">
      <c r="B71" s="41" t="s">
        <v>112</v>
      </c>
      <c r="C71" s="44">
        <v>268690</v>
      </c>
      <c r="D71" s="40"/>
      <c r="E71" s="40">
        <f t="shared" si="0"/>
        <v>2.5668215223623663</v>
      </c>
    </row>
    <row r="72" spans="2:5" ht="12">
      <c r="B72" s="41" t="s">
        <v>107</v>
      </c>
      <c r="C72" s="44">
        <v>1061550</v>
      </c>
      <c r="D72" s="40"/>
      <c r="E72" s="40">
        <f t="shared" si="0"/>
        <v>10.141089683515462</v>
      </c>
    </row>
    <row r="73" spans="2:5" ht="12">
      <c r="B73" s="41" t="s">
        <v>111</v>
      </c>
      <c r="C73" s="44">
        <v>496780</v>
      </c>
      <c r="D73" s="40"/>
      <c r="E73" s="40">
        <f t="shared" si="0"/>
        <v>4.745787323231889</v>
      </c>
    </row>
    <row r="74" spans="2:5" ht="12">
      <c r="B74" s="41" t="s">
        <v>110</v>
      </c>
      <c r="C74" s="44">
        <v>290080</v>
      </c>
      <c r="D74" s="40"/>
      <c r="E74" s="40">
        <f t="shared" si="0"/>
        <v>2.771162258390246</v>
      </c>
    </row>
    <row r="75" spans="2:5" ht="12">
      <c r="B75" s="41" t="s">
        <v>108</v>
      </c>
      <c r="C75" s="44">
        <v>288480</v>
      </c>
      <c r="D75" s="40"/>
      <c r="E75" s="40">
        <f t="shared" si="0"/>
        <v>2.755877303848656</v>
      </c>
    </row>
    <row r="76" spans="2:5" ht="12">
      <c r="B76" s="41" t="s">
        <v>109</v>
      </c>
      <c r="C76" s="44">
        <v>71930</v>
      </c>
      <c r="D76" s="40"/>
      <c r="E76" s="40">
        <f t="shared" si="0"/>
        <v>0.6871542376103502</v>
      </c>
    </row>
    <row r="77" spans="2:5" ht="12">
      <c r="B77" s="43" t="s">
        <v>128</v>
      </c>
      <c r="C77" s="42">
        <v>135790</v>
      </c>
      <c r="D77" s="40"/>
      <c r="E77" s="40">
        <f t="shared" si="0"/>
        <v>1.2972149857515565</v>
      </c>
    </row>
    <row r="78" spans="2:4" ht="14.25">
      <c r="B78" s="42"/>
      <c r="C78" s="42"/>
      <c r="D78" s="40"/>
    </row>
    <row r="79" spans="2:4" ht="12">
      <c r="B79" s="43" t="s">
        <v>131</v>
      </c>
      <c r="C79" s="42">
        <v>5490630</v>
      </c>
      <c r="D79" s="40"/>
    </row>
    <row r="80" spans="2:4" ht="12">
      <c r="B80" s="43" t="s">
        <v>130</v>
      </c>
      <c r="C80" s="42">
        <v>2632570</v>
      </c>
      <c r="D80" s="40"/>
    </row>
    <row r="81" spans="2:4" ht="12">
      <c r="B81" s="43" t="s">
        <v>129</v>
      </c>
      <c r="C81" s="42">
        <v>2208820</v>
      </c>
      <c r="D81" s="40"/>
    </row>
    <row r="82" spans="2:4" ht="12">
      <c r="B82" s="43" t="s">
        <v>128</v>
      </c>
      <c r="C82" s="42">
        <v>135790</v>
      </c>
      <c r="D82" s="40"/>
    </row>
    <row r="83" spans="2:4" ht="14.25">
      <c r="B83" s="42"/>
      <c r="C83" s="42"/>
      <c r="D83" s="40"/>
    </row>
    <row r="84" spans="2:6" ht="12">
      <c r="B84" s="41" t="s">
        <v>46</v>
      </c>
      <c r="C84" s="41">
        <v>10467810</v>
      </c>
      <c r="F84" s="40"/>
    </row>
    <row r="85" spans="1:4" ht="14.25">
      <c r="A85" s="36"/>
      <c r="B85" s="36"/>
      <c r="C85" s="38"/>
      <c r="D85" s="38"/>
    </row>
    <row r="86" spans="1:7" ht="14.25">
      <c r="A86" s="36"/>
      <c r="B86" s="36"/>
      <c r="C86" s="38"/>
      <c r="D86" s="38"/>
      <c r="G86" s="39"/>
    </row>
    <row r="87" spans="1:4" ht="14.25">
      <c r="A87" s="36"/>
      <c r="B87" s="36"/>
      <c r="C87" s="38"/>
      <c r="D87" s="38"/>
    </row>
    <row r="88" spans="1:38" ht="14.25">
      <c r="A88" s="3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1:38" ht="14.25">
      <c r="A89" s="36"/>
      <c r="B89" s="27"/>
      <c r="C89" s="29" t="s">
        <v>40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1:38" ht="14.25">
      <c r="A90" s="36"/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1:38" ht="14.25">
      <c r="A91" s="36"/>
      <c r="B91" s="27"/>
      <c r="C91" s="29" t="s">
        <v>41</v>
      </c>
      <c r="D91" s="37">
        <v>43279.77726851852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1:38" ht="14.25">
      <c r="A92" s="36"/>
      <c r="B92" s="27"/>
      <c r="C92" s="29" t="s">
        <v>42</v>
      </c>
      <c r="D92" s="37">
        <v>43362.64626163195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1:38" ht="14.25">
      <c r="A93" s="36"/>
      <c r="B93" s="27"/>
      <c r="C93" s="29" t="s">
        <v>43</v>
      </c>
      <c r="D93" s="29" t="s">
        <v>44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1:38" ht="14.25">
      <c r="A94" s="36"/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1:38" ht="14.25">
      <c r="A95" s="36"/>
      <c r="B95" s="27"/>
      <c r="C95" s="29" t="s">
        <v>47</v>
      </c>
      <c r="D95" s="29" t="s">
        <v>46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2:38" ht="14.25">
      <c r="B96" s="27"/>
      <c r="C96" s="29" t="s">
        <v>48</v>
      </c>
      <c r="D96" s="29" t="s">
        <v>46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2:38" ht="14.25">
      <c r="B97" s="27"/>
      <c r="C97" s="29" t="s">
        <v>78</v>
      </c>
      <c r="D97" s="29" t="s">
        <v>46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2:38" ht="14.25">
      <c r="B98" s="27"/>
      <c r="C98" s="29" t="s">
        <v>49</v>
      </c>
      <c r="D98" s="29" t="s">
        <v>50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2:38" ht="14.25"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2:38" ht="14.25">
      <c r="B100" s="27"/>
      <c r="C100" s="34" t="s">
        <v>45</v>
      </c>
      <c r="D100" s="34" t="s">
        <v>46</v>
      </c>
      <c r="E100" s="34" t="s">
        <v>127</v>
      </c>
      <c r="F100" s="34" t="s">
        <v>126</v>
      </c>
      <c r="G100" s="34" t="s">
        <v>125</v>
      </c>
      <c r="H100" s="34" t="s">
        <v>124</v>
      </c>
      <c r="I100" s="34" t="s">
        <v>123</v>
      </c>
      <c r="J100" s="34" t="s">
        <v>122</v>
      </c>
      <c r="K100" s="34" t="s">
        <v>121</v>
      </c>
      <c r="L100" s="34" t="s">
        <v>120</v>
      </c>
      <c r="M100" s="34" t="s">
        <v>119</v>
      </c>
      <c r="N100" s="34" t="s">
        <v>118</v>
      </c>
      <c r="O100" s="34" t="s">
        <v>117</v>
      </c>
      <c r="P100" s="34" t="s">
        <v>116</v>
      </c>
      <c r="Q100" s="34" t="s">
        <v>115</v>
      </c>
      <c r="R100" s="34" t="s">
        <v>114</v>
      </c>
      <c r="S100" s="34" t="s">
        <v>113</v>
      </c>
      <c r="T100" s="34" t="s">
        <v>112</v>
      </c>
      <c r="U100" s="34" t="s">
        <v>111</v>
      </c>
      <c r="V100" s="34" t="s">
        <v>110</v>
      </c>
      <c r="W100" s="34" t="s">
        <v>109</v>
      </c>
      <c r="X100" s="34" t="s">
        <v>108</v>
      </c>
      <c r="Y100" s="34" t="s">
        <v>107</v>
      </c>
      <c r="Z100" s="34" t="s">
        <v>106</v>
      </c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2:38" ht="14.25">
      <c r="B101" s="27"/>
      <c r="C101" s="34" t="s">
        <v>79</v>
      </c>
      <c r="D101" s="34" t="s">
        <v>52</v>
      </c>
      <c r="E101" s="34" t="s">
        <v>52</v>
      </c>
      <c r="F101" s="34" t="s">
        <v>52</v>
      </c>
      <c r="G101" s="34" t="s">
        <v>52</v>
      </c>
      <c r="H101" s="34" t="s">
        <v>52</v>
      </c>
      <c r="I101" s="34" t="s">
        <v>52</v>
      </c>
      <c r="J101" s="34" t="s">
        <v>52</v>
      </c>
      <c r="K101" s="34" t="s">
        <v>52</v>
      </c>
      <c r="L101" s="34" t="s">
        <v>52</v>
      </c>
      <c r="M101" s="34" t="s">
        <v>52</v>
      </c>
      <c r="N101" s="34" t="s">
        <v>52</v>
      </c>
      <c r="O101" s="34" t="s">
        <v>52</v>
      </c>
      <c r="P101" s="34" t="s">
        <v>52</v>
      </c>
      <c r="Q101" s="34" t="s">
        <v>52</v>
      </c>
      <c r="R101" s="34" t="s">
        <v>52</v>
      </c>
      <c r="S101" s="34" t="s">
        <v>52</v>
      </c>
      <c r="T101" s="34" t="s">
        <v>52</v>
      </c>
      <c r="U101" s="34" t="s">
        <v>52</v>
      </c>
      <c r="V101" s="34" t="s">
        <v>52</v>
      </c>
      <c r="W101" s="34" t="s">
        <v>52</v>
      </c>
      <c r="X101" s="34" t="s">
        <v>52</v>
      </c>
      <c r="Y101" s="34" t="s">
        <v>52</v>
      </c>
      <c r="Z101" s="34" t="s">
        <v>52</v>
      </c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spans="2:38" ht="14.25">
      <c r="B102" s="27"/>
      <c r="C102" s="34" t="s">
        <v>0</v>
      </c>
      <c r="D102" s="35">
        <v>36890</v>
      </c>
      <c r="E102" s="35">
        <v>1920</v>
      </c>
      <c r="F102" s="35">
        <v>8250</v>
      </c>
      <c r="G102" s="35">
        <v>940</v>
      </c>
      <c r="H102" s="35">
        <v>770</v>
      </c>
      <c r="I102" s="35">
        <v>300</v>
      </c>
      <c r="J102" s="33" t="s">
        <v>65</v>
      </c>
      <c r="K102" s="35">
        <v>870</v>
      </c>
      <c r="L102" s="33" t="s">
        <v>65</v>
      </c>
      <c r="M102" s="35">
        <v>70</v>
      </c>
      <c r="N102" s="35">
        <v>4530</v>
      </c>
      <c r="O102" s="35">
        <v>5770</v>
      </c>
      <c r="P102" s="35">
        <v>3350</v>
      </c>
      <c r="Q102" s="35">
        <v>1460</v>
      </c>
      <c r="R102" s="35">
        <v>2310</v>
      </c>
      <c r="S102" s="35">
        <v>700</v>
      </c>
      <c r="T102" s="35">
        <v>80</v>
      </c>
      <c r="U102" s="35">
        <v>640</v>
      </c>
      <c r="V102" s="35">
        <v>580</v>
      </c>
      <c r="W102" s="35">
        <v>600</v>
      </c>
      <c r="X102" s="35">
        <v>3070</v>
      </c>
      <c r="Y102" s="35">
        <v>670</v>
      </c>
      <c r="Z102" s="35">
        <v>30</v>
      </c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spans="2:38" ht="14.25">
      <c r="B103" s="27"/>
      <c r="C103" s="34" t="s">
        <v>1</v>
      </c>
      <c r="D103" s="35">
        <v>202720</v>
      </c>
      <c r="E103" s="35">
        <v>19220</v>
      </c>
      <c r="F103" s="35">
        <v>29360</v>
      </c>
      <c r="G103" s="35">
        <v>2790</v>
      </c>
      <c r="H103" s="35">
        <v>3440</v>
      </c>
      <c r="I103" s="35">
        <v>1150</v>
      </c>
      <c r="J103" s="35">
        <v>11470</v>
      </c>
      <c r="K103" s="35">
        <v>11350</v>
      </c>
      <c r="L103" s="33" t="s">
        <v>65</v>
      </c>
      <c r="M103" s="35">
        <v>990</v>
      </c>
      <c r="N103" s="35">
        <v>27320</v>
      </c>
      <c r="O103" s="35">
        <v>5810</v>
      </c>
      <c r="P103" s="35">
        <v>2990</v>
      </c>
      <c r="Q103" s="35">
        <v>27600</v>
      </c>
      <c r="R103" s="35">
        <v>2110</v>
      </c>
      <c r="S103" s="35">
        <v>1160</v>
      </c>
      <c r="T103" s="35">
        <v>3640</v>
      </c>
      <c r="U103" s="35">
        <v>6570</v>
      </c>
      <c r="V103" s="35">
        <v>9070</v>
      </c>
      <c r="W103" s="35">
        <v>4260</v>
      </c>
      <c r="X103" s="35">
        <v>9070</v>
      </c>
      <c r="Y103" s="35">
        <v>22610</v>
      </c>
      <c r="Z103" s="35">
        <v>760</v>
      </c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spans="2:38" ht="14.25">
      <c r="B104" s="27"/>
      <c r="C104" s="34" t="s">
        <v>2</v>
      </c>
      <c r="D104" s="35">
        <v>26530</v>
      </c>
      <c r="E104" s="35">
        <v>5510</v>
      </c>
      <c r="F104" s="35">
        <v>2480</v>
      </c>
      <c r="G104" s="33" t="s">
        <v>65</v>
      </c>
      <c r="H104" s="35">
        <v>190</v>
      </c>
      <c r="I104" s="35">
        <v>220</v>
      </c>
      <c r="J104" s="35">
        <v>2110</v>
      </c>
      <c r="K104" s="35">
        <v>830</v>
      </c>
      <c r="L104" s="33" t="s">
        <v>65</v>
      </c>
      <c r="M104" s="35">
        <v>170</v>
      </c>
      <c r="N104" s="35">
        <v>910</v>
      </c>
      <c r="O104" s="35">
        <v>3790</v>
      </c>
      <c r="P104" s="35">
        <v>280</v>
      </c>
      <c r="Q104" s="35">
        <v>4180</v>
      </c>
      <c r="R104" s="35">
        <v>150</v>
      </c>
      <c r="S104" s="35">
        <v>180</v>
      </c>
      <c r="T104" s="35">
        <v>40</v>
      </c>
      <c r="U104" s="35">
        <v>270</v>
      </c>
      <c r="V104" s="35">
        <v>700</v>
      </c>
      <c r="W104" s="35">
        <v>140</v>
      </c>
      <c r="X104" s="35">
        <v>3180</v>
      </c>
      <c r="Y104" s="35">
        <v>1120</v>
      </c>
      <c r="Z104" s="35">
        <v>80</v>
      </c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spans="2:38" ht="14.25">
      <c r="B105" s="27"/>
      <c r="C105" s="34" t="s">
        <v>3</v>
      </c>
      <c r="D105" s="35">
        <v>35050</v>
      </c>
      <c r="E105" s="35">
        <v>12060</v>
      </c>
      <c r="F105" s="35">
        <v>4910</v>
      </c>
      <c r="G105" s="35">
        <v>290</v>
      </c>
      <c r="H105" s="35">
        <v>50</v>
      </c>
      <c r="I105" s="35">
        <v>80</v>
      </c>
      <c r="J105" s="33" t="s">
        <v>65</v>
      </c>
      <c r="K105" s="35">
        <v>170</v>
      </c>
      <c r="L105" s="33" t="s">
        <v>65</v>
      </c>
      <c r="M105" s="35">
        <v>820</v>
      </c>
      <c r="N105" s="35">
        <v>2970</v>
      </c>
      <c r="O105" s="35">
        <v>3340</v>
      </c>
      <c r="P105" s="35">
        <v>30</v>
      </c>
      <c r="Q105" s="35">
        <v>3420</v>
      </c>
      <c r="R105" s="35">
        <v>2250</v>
      </c>
      <c r="S105" s="35">
        <v>250</v>
      </c>
      <c r="T105" s="35">
        <v>30</v>
      </c>
      <c r="U105" s="35">
        <v>660</v>
      </c>
      <c r="V105" s="35">
        <v>160</v>
      </c>
      <c r="W105" s="35">
        <v>70</v>
      </c>
      <c r="X105" s="35">
        <v>2540</v>
      </c>
      <c r="Y105" s="35">
        <v>800</v>
      </c>
      <c r="Z105" s="35">
        <v>150</v>
      </c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spans="2:38" ht="14.25">
      <c r="B106" s="27"/>
      <c r="C106" s="34" t="s">
        <v>64</v>
      </c>
      <c r="D106" s="35">
        <v>276120</v>
      </c>
      <c r="E106" s="35">
        <v>40630</v>
      </c>
      <c r="F106" s="35">
        <v>43720</v>
      </c>
      <c r="G106" s="35">
        <v>3320</v>
      </c>
      <c r="H106" s="35">
        <v>940</v>
      </c>
      <c r="I106" s="35">
        <v>2280</v>
      </c>
      <c r="J106" s="35">
        <v>12900</v>
      </c>
      <c r="K106" s="35">
        <v>4850</v>
      </c>
      <c r="L106" s="33" t="s">
        <v>65</v>
      </c>
      <c r="M106" s="35">
        <v>1810</v>
      </c>
      <c r="N106" s="35">
        <v>53010</v>
      </c>
      <c r="O106" s="35">
        <v>27950</v>
      </c>
      <c r="P106" s="35">
        <v>6930</v>
      </c>
      <c r="Q106" s="35">
        <v>26010</v>
      </c>
      <c r="R106" s="35">
        <v>13080</v>
      </c>
      <c r="S106" s="35">
        <v>2940</v>
      </c>
      <c r="T106" s="35">
        <v>360</v>
      </c>
      <c r="U106" s="35">
        <v>3290</v>
      </c>
      <c r="V106" s="35">
        <v>3520</v>
      </c>
      <c r="W106" s="35">
        <v>2520</v>
      </c>
      <c r="X106" s="35">
        <v>16820</v>
      </c>
      <c r="Y106" s="35">
        <v>8990</v>
      </c>
      <c r="Z106" s="35">
        <v>250</v>
      </c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2:38" ht="14.25">
      <c r="B107" s="27"/>
      <c r="C107" s="34" t="s">
        <v>4</v>
      </c>
      <c r="D107" s="35">
        <v>16700</v>
      </c>
      <c r="E107" s="35">
        <v>2340</v>
      </c>
      <c r="F107" s="35">
        <v>6450</v>
      </c>
      <c r="G107" s="35">
        <v>30</v>
      </c>
      <c r="H107" s="35">
        <v>180</v>
      </c>
      <c r="I107" s="35">
        <v>60</v>
      </c>
      <c r="J107" s="33" t="s">
        <v>65</v>
      </c>
      <c r="K107" s="35">
        <v>240</v>
      </c>
      <c r="L107" s="33" t="s">
        <v>65</v>
      </c>
      <c r="M107" s="35">
        <v>10</v>
      </c>
      <c r="N107" s="35">
        <v>940</v>
      </c>
      <c r="O107" s="35">
        <v>1040</v>
      </c>
      <c r="P107" s="35">
        <v>410</v>
      </c>
      <c r="Q107" s="35">
        <v>1540</v>
      </c>
      <c r="R107" s="35">
        <v>50</v>
      </c>
      <c r="S107" s="35">
        <v>90</v>
      </c>
      <c r="T107" s="35">
        <v>50</v>
      </c>
      <c r="U107" s="35">
        <v>350</v>
      </c>
      <c r="V107" s="35">
        <v>110</v>
      </c>
      <c r="W107" s="35">
        <v>10</v>
      </c>
      <c r="X107" s="35">
        <v>560</v>
      </c>
      <c r="Y107" s="35">
        <v>1050</v>
      </c>
      <c r="Z107" s="35">
        <v>1180</v>
      </c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2:38" ht="14.25">
      <c r="B108" s="27"/>
      <c r="C108" s="34" t="s">
        <v>5</v>
      </c>
      <c r="D108" s="35">
        <v>137560</v>
      </c>
      <c r="E108" s="35">
        <v>4220</v>
      </c>
      <c r="F108" s="35">
        <v>8420</v>
      </c>
      <c r="G108" s="35">
        <v>40</v>
      </c>
      <c r="H108" s="35">
        <v>20</v>
      </c>
      <c r="I108" s="35">
        <v>80</v>
      </c>
      <c r="J108" s="33" t="s">
        <v>65</v>
      </c>
      <c r="K108" s="35">
        <v>40</v>
      </c>
      <c r="L108" s="33" t="s">
        <v>65</v>
      </c>
      <c r="M108" s="35">
        <v>20</v>
      </c>
      <c r="N108" s="35">
        <v>16630</v>
      </c>
      <c r="O108" s="35">
        <v>72960</v>
      </c>
      <c r="P108" s="35">
        <v>6900</v>
      </c>
      <c r="Q108" s="35">
        <v>24720</v>
      </c>
      <c r="R108" s="35">
        <v>250</v>
      </c>
      <c r="S108" s="35">
        <v>410</v>
      </c>
      <c r="T108" s="33" t="s">
        <v>65</v>
      </c>
      <c r="U108" s="35">
        <v>60</v>
      </c>
      <c r="V108" s="35">
        <v>110</v>
      </c>
      <c r="W108" s="35">
        <v>70</v>
      </c>
      <c r="X108" s="35">
        <v>2080</v>
      </c>
      <c r="Y108" s="35">
        <v>250</v>
      </c>
      <c r="Z108" s="35">
        <v>270</v>
      </c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2:38" ht="14.25">
      <c r="B109" s="27"/>
      <c r="C109" s="34" t="s">
        <v>6</v>
      </c>
      <c r="D109" s="35">
        <v>684950</v>
      </c>
      <c r="E109" s="35">
        <v>57530</v>
      </c>
      <c r="F109" s="35">
        <v>71950</v>
      </c>
      <c r="G109" s="35">
        <v>5910</v>
      </c>
      <c r="H109" s="35">
        <v>4740</v>
      </c>
      <c r="I109" s="35">
        <v>1550</v>
      </c>
      <c r="J109" s="35">
        <v>24670</v>
      </c>
      <c r="K109" s="35">
        <v>58600</v>
      </c>
      <c r="L109" s="35">
        <v>262850</v>
      </c>
      <c r="M109" s="35">
        <v>52130</v>
      </c>
      <c r="N109" s="35">
        <v>1850</v>
      </c>
      <c r="O109" s="35">
        <v>4620</v>
      </c>
      <c r="P109" s="35">
        <v>1290</v>
      </c>
      <c r="Q109" s="35">
        <v>50500</v>
      </c>
      <c r="R109" s="35">
        <v>760</v>
      </c>
      <c r="S109" s="35">
        <v>3200</v>
      </c>
      <c r="T109" s="35">
        <v>530</v>
      </c>
      <c r="U109" s="35">
        <v>32780</v>
      </c>
      <c r="V109" s="35">
        <v>3450</v>
      </c>
      <c r="W109" s="35">
        <v>850</v>
      </c>
      <c r="X109" s="35">
        <v>4110</v>
      </c>
      <c r="Y109" s="35">
        <v>35210</v>
      </c>
      <c r="Z109" s="35">
        <v>5880</v>
      </c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2:38" ht="14.25">
      <c r="B110" s="27"/>
      <c r="C110" s="34" t="s">
        <v>7</v>
      </c>
      <c r="D110" s="35">
        <v>945020</v>
      </c>
      <c r="E110" s="35">
        <v>135030</v>
      </c>
      <c r="F110" s="35">
        <v>84710</v>
      </c>
      <c r="G110" s="35">
        <v>18250</v>
      </c>
      <c r="H110" s="35">
        <v>11360</v>
      </c>
      <c r="I110" s="35">
        <v>2230</v>
      </c>
      <c r="J110" s="35">
        <v>65300</v>
      </c>
      <c r="K110" s="35">
        <v>152220</v>
      </c>
      <c r="L110" s="35">
        <v>211980</v>
      </c>
      <c r="M110" s="35">
        <v>31830</v>
      </c>
      <c r="N110" s="35">
        <v>16180</v>
      </c>
      <c r="O110" s="35">
        <v>53220</v>
      </c>
      <c r="P110" s="35">
        <v>1930</v>
      </c>
      <c r="Q110" s="35">
        <v>49520</v>
      </c>
      <c r="R110" s="35">
        <v>14360</v>
      </c>
      <c r="S110" s="35">
        <v>5490</v>
      </c>
      <c r="T110" s="35">
        <v>2370</v>
      </c>
      <c r="U110" s="35">
        <v>42880</v>
      </c>
      <c r="V110" s="35">
        <v>5050</v>
      </c>
      <c r="W110" s="35">
        <v>2800</v>
      </c>
      <c r="X110" s="35">
        <v>10620</v>
      </c>
      <c r="Y110" s="35">
        <v>16400</v>
      </c>
      <c r="Z110" s="35">
        <v>11290</v>
      </c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2:38" ht="14.25">
      <c r="B111" s="27"/>
      <c r="C111" s="34" t="s">
        <v>8</v>
      </c>
      <c r="D111" s="35">
        <v>456520</v>
      </c>
      <c r="E111" s="35">
        <v>86500</v>
      </c>
      <c r="F111" s="35">
        <v>45730</v>
      </c>
      <c r="G111" s="35">
        <v>6230</v>
      </c>
      <c r="H111" s="35">
        <v>6640</v>
      </c>
      <c r="I111" s="35">
        <v>4150</v>
      </c>
      <c r="J111" s="35">
        <v>64650</v>
      </c>
      <c r="K111" s="35">
        <v>11400</v>
      </c>
      <c r="L111" s="33" t="s">
        <v>65</v>
      </c>
      <c r="M111" s="35">
        <v>2300</v>
      </c>
      <c r="N111" s="35">
        <v>41470</v>
      </c>
      <c r="O111" s="35">
        <v>58460</v>
      </c>
      <c r="P111" s="35">
        <v>7920</v>
      </c>
      <c r="Q111" s="35">
        <v>44510</v>
      </c>
      <c r="R111" s="35">
        <v>5870</v>
      </c>
      <c r="S111" s="35">
        <v>11410</v>
      </c>
      <c r="T111" s="35">
        <v>1090</v>
      </c>
      <c r="U111" s="35">
        <v>10820</v>
      </c>
      <c r="V111" s="35">
        <v>3570</v>
      </c>
      <c r="W111" s="35">
        <v>3960</v>
      </c>
      <c r="X111" s="35">
        <v>24450</v>
      </c>
      <c r="Y111" s="35">
        <v>12450</v>
      </c>
      <c r="Z111" s="35">
        <v>2950</v>
      </c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2:38" ht="14.25">
      <c r="B112" s="27"/>
      <c r="C112" s="34" t="s">
        <v>9</v>
      </c>
      <c r="D112" s="35">
        <v>134460</v>
      </c>
      <c r="E112" s="35">
        <v>18310</v>
      </c>
      <c r="F112" s="35">
        <v>10090</v>
      </c>
      <c r="G112" s="35">
        <v>1060</v>
      </c>
      <c r="H112" s="35">
        <v>1170</v>
      </c>
      <c r="I112" s="35">
        <v>460</v>
      </c>
      <c r="J112" s="35">
        <v>5340</v>
      </c>
      <c r="K112" s="35">
        <v>6240</v>
      </c>
      <c r="L112" s="35">
        <v>8900</v>
      </c>
      <c r="M112" s="35">
        <v>5210</v>
      </c>
      <c r="N112" s="35">
        <v>7050</v>
      </c>
      <c r="O112" s="35">
        <v>1520</v>
      </c>
      <c r="P112" s="35">
        <v>1540</v>
      </c>
      <c r="Q112" s="35">
        <v>8410</v>
      </c>
      <c r="R112" s="35">
        <v>2590</v>
      </c>
      <c r="S112" s="35">
        <v>570</v>
      </c>
      <c r="T112" s="35">
        <v>2180</v>
      </c>
      <c r="U112" s="35">
        <v>9990</v>
      </c>
      <c r="V112" s="35">
        <v>6760</v>
      </c>
      <c r="W112" s="35">
        <v>1130</v>
      </c>
      <c r="X112" s="35">
        <v>3840</v>
      </c>
      <c r="Y112" s="35">
        <v>31790</v>
      </c>
      <c r="Z112" s="35">
        <v>310</v>
      </c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2:38" ht="14.25">
      <c r="B113" s="27"/>
      <c r="C113" s="34" t="s">
        <v>10</v>
      </c>
      <c r="D113" s="35">
        <v>1145710</v>
      </c>
      <c r="E113" s="35">
        <v>173040</v>
      </c>
      <c r="F113" s="35">
        <v>171430</v>
      </c>
      <c r="G113" s="35">
        <v>8740</v>
      </c>
      <c r="H113" s="35">
        <v>7870</v>
      </c>
      <c r="I113" s="35">
        <v>4880</v>
      </c>
      <c r="J113" s="35">
        <v>107050</v>
      </c>
      <c r="K113" s="35">
        <v>84180</v>
      </c>
      <c r="L113" s="35">
        <v>286240</v>
      </c>
      <c r="M113" s="35">
        <v>60560</v>
      </c>
      <c r="N113" s="35">
        <v>31230</v>
      </c>
      <c r="O113" s="35">
        <v>20290</v>
      </c>
      <c r="P113" s="35">
        <v>7540</v>
      </c>
      <c r="Q113" s="35">
        <v>42940</v>
      </c>
      <c r="R113" s="35">
        <v>3660</v>
      </c>
      <c r="S113" s="35">
        <v>3900</v>
      </c>
      <c r="T113" s="35">
        <v>520</v>
      </c>
      <c r="U113" s="35">
        <v>92120</v>
      </c>
      <c r="V113" s="35">
        <v>2700</v>
      </c>
      <c r="W113" s="35">
        <v>940</v>
      </c>
      <c r="X113" s="35">
        <v>9470</v>
      </c>
      <c r="Y113" s="35">
        <v>15170</v>
      </c>
      <c r="Z113" s="35">
        <v>11240</v>
      </c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2:38" ht="14.25">
      <c r="B114" s="27"/>
      <c r="C114" s="34" t="s">
        <v>11</v>
      </c>
      <c r="D114" s="35">
        <v>34940</v>
      </c>
      <c r="E114" s="35">
        <v>640</v>
      </c>
      <c r="F114" s="35">
        <v>1840</v>
      </c>
      <c r="G114" s="35">
        <v>220</v>
      </c>
      <c r="H114" s="35">
        <v>1000</v>
      </c>
      <c r="I114" s="35">
        <v>150</v>
      </c>
      <c r="J114" s="35">
        <v>2570</v>
      </c>
      <c r="K114" s="35">
        <v>8790</v>
      </c>
      <c r="L114" s="35">
        <v>5510</v>
      </c>
      <c r="M114" s="35">
        <v>5680</v>
      </c>
      <c r="N114" s="35">
        <v>160</v>
      </c>
      <c r="O114" s="35">
        <v>10</v>
      </c>
      <c r="P114" s="35">
        <v>20</v>
      </c>
      <c r="Q114" s="35">
        <v>1560</v>
      </c>
      <c r="R114" s="35">
        <v>30</v>
      </c>
      <c r="S114" s="35">
        <v>680</v>
      </c>
      <c r="T114" s="35">
        <v>980</v>
      </c>
      <c r="U114" s="35">
        <v>2110</v>
      </c>
      <c r="V114" s="35">
        <v>160</v>
      </c>
      <c r="W114" s="35">
        <v>90</v>
      </c>
      <c r="X114" s="35">
        <v>30</v>
      </c>
      <c r="Y114" s="35">
        <v>2530</v>
      </c>
      <c r="Z114" s="35">
        <v>190</v>
      </c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spans="2:38" ht="14.25">
      <c r="B115" s="27"/>
      <c r="C115" s="34" t="s">
        <v>12</v>
      </c>
      <c r="D115" s="35">
        <v>69930</v>
      </c>
      <c r="E115" s="35">
        <v>8480</v>
      </c>
      <c r="F115" s="35">
        <v>20420</v>
      </c>
      <c r="G115" s="35">
        <v>80</v>
      </c>
      <c r="H115" s="35">
        <v>750</v>
      </c>
      <c r="I115" s="35">
        <v>100</v>
      </c>
      <c r="J115" s="33" t="s">
        <v>65</v>
      </c>
      <c r="K115" s="35">
        <v>1090</v>
      </c>
      <c r="L115" s="33" t="s">
        <v>65</v>
      </c>
      <c r="M115" s="35">
        <v>10</v>
      </c>
      <c r="N115" s="35">
        <v>10540</v>
      </c>
      <c r="O115" s="35">
        <v>2380</v>
      </c>
      <c r="P115" s="35">
        <v>1450</v>
      </c>
      <c r="Q115" s="35">
        <v>3070</v>
      </c>
      <c r="R115" s="35">
        <v>310</v>
      </c>
      <c r="S115" s="35">
        <v>3650</v>
      </c>
      <c r="T115" s="35">
        <v>540</v>
      </c>
      <c r="U115" s="35">
        <v>2660</v>
      </c>
      <c r="V115" s="35">
        <v>2150</v>
      </c>
      <c r="W115" s="35">
        <v>350</v>
      </c>
      <c r="X115" s="35">
        <v>4350</v>
      </c>
      <c r="Y115" s="35">
        <v>5970</v>
      </c>
      <c r="Z115" s="35">
        <v>1590</v>
      </c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2:38" ht="14.25">
      <c r="B116" s="27"/>
      <c r="C116" s="34" t="s">
        <v>13</v>
      </c>
      <c r="D116" s="35">
        <v>150320</v>
      </c>
      <c r="E116" s="35">
        <v>32360</v>
      </c>
      <c r="F116" s="35">
        <v>15980</v>
      </c>
      <c r="G116" s="35">
        <v>450</v>
      </c>
      <c r="H116" s="35">
        <v>3690</v>
      </c>
      <c r="I116" s="35">
        <v>580</v>
      </c>
      <c r="J116" s="33" t="s">
        <v>65</v>
      </c>
      <c r="K116" s="35">
        <v>2890</v>
      </c>
      <c r="L116" s="33" t="s">
        <v>65</v>
      </c>
      <c r="M116" s="35">
        <v>60</v>
      </c>
      <c r="N116" s="35">
        <v>27490</v>
      </c>
      <c r="O116" s="35">
        <v>1690</v>
      </c>
      <c r="P116" s="35">
        <v>3990</v>
      </c>
      <c r="Q116" s="35">
        <v>2010</v>
      </c>
      <c r="R116" s="35">
        <v>340</v>
      </c>
      <c r="S116" s="35">
        <v>820</v>
      </c>
      <c r="T116" s="35">
        <v>620</v>
      </c>
      <c r="U116" s="35">
        <v>12380</v>
      </c>
      <c r="V116" s="35">
        <v>5660</v>
      </c>
      <c r="W116" s="35">
        <v>340</v>
      </c>
      <c r="X116" s="35">
        <v>10600</v>
      </c>
      <c r="Y116" s="35">
        <v>17720</v>
      </c>
      <c r="Z116" s="35">
        <v>10640</v>
      </c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spans="2:38" ht="14.25">
      <c r="B117" s="27"/>
      <c r="C117" s="34" t="s">
        <v>14</v>
      </c>
      <c r="D117" s="35">
        <v>1970</v>
      </c>
      <c r="E117" s="35">
        <v>60</v>
      </c>
      <c r="F117" s="35">
        <v>90</v>
      </c>
      <c r="G117" s="33" t="s">
        <v>65</v>
      </c>
      <c r="H117" s="35">
        <v>10</v>
      </c>
      <c r="I117" s="35">
        <v>10</v>
      </c>
      <c r="J117" s="35">
        <v>280</v>
      </c>
      <c r="K117" s="35">
        <v>20</v>
      </c>
      <c r="L117" s="33" t="s">
        <v>65</v>
      </c>
      <c r="M117" s="33" t="s">
        <v>65</v>
      </c>
      <c r="N117" s="35">
        <v>550</v>
      </c>
      <c r="O117" s="35">
        <v>380</v>
      </c>
      <c r="P117" s="35">
        <v>140</v>
      </c>
      <c r="Q117" s="35">
        <v>230</v>
      </c>
      <c r="R117" s="35">
        <v>30</v>
      </c>
      <c r="S117" s="35">
        <v>10</v>
      </c>
      <c r="T117" s="33" t="s">
        <v>65</v>
      </c>
      <c r="U117" s="35">
        <v>10</v>
      </c>
      <c r="V117" s="35">
        <v>20</v>
      </c>
      <c r="W117" s="35">
        <v>10</v>
      </c>
      <c r="X117" s="35">
        <v>90</v>
      </c>
      <c r="Y117" s="35">
        <v>30</v>
      </c>
      <c r="Z117" s="33" t="s">
        <v>65</v>
      </c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spans="2:38" ht="14.25">
      <c r="B118" s="27"/>
      <c r="C118" s="34" t="s">
        <v>15</v>
      </c>
      <c r="D118" s="35">
        <v>430000</v>
      </c>
      <c r="E118" s="35">
        <v>85480</v>
      </c>
      <c r="F118" s="35">
        <v>30600</v>
      </c>
      <c r="G118" s="35">
        <v>5250</v>
      </c>
      <c r="H118" s="35">
        <v>3630</v>
      </c>
      <c r="I118" s="35">
        <v>2000</v>
      </c>
      <c r="J118" s="35">
        <v>26960</v>
      </c>
      <c r="K118" s="35">
        <v>32860</v>
      </c>
      <c r="L118" s="33" t="s">
        <v>65</v>
      </c>
      <c r="M118" s="35">
        <v>6910</v>
      </c>
      <c r="N118" s="35">
        <v>3500</v>
      </c>
      <c r="O118" s="35">
        <v>2280</v>
      </c>
      <c r="P118" s="35">
        <v>570</v>
      </c>
      <c r="Q118" s="35">
        <v>19170</v>
      </c>
      <c r="R118" s="35">
        <v>31390</v>
      </c>
      <c r="S118" s="35">
        <v>56360</v>
      </c>
      <c r="T118" s="35">
        <v>30820</v>
      </c>
      <c r="U118" s="35">
        <v>13480</v>
      </c>
      <c r="V118" s="35">
        <v>5610</v>
      </c>
      <c r="W118" s="35">
        <v>5720</v>
      </c>
      <c r="X118" s="35">
        <v>4740</v>
      </c>
      <c r="Y118" s="35">
        <v>52220</v>
      </c>
      <c r="Z118" s="35">
        <v>10420</v>
      </c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spans="2:38" ht="14.25">
      <c r="B119" s="27"/>
      <c r="C119" s="34" t="s">
        <v>16</v>
      </c>
      <c r="D119" s="35">
        <v>9210</v>
      </c>
      <c r="E119" s="33" t="s">
        <v>65</v>
      </c>
      <c r="F119" s="35">
        <v>4000</v>
      </c>
      <c r="G119" s="35">
        <v>60</v>
      </c>
      <c r="H119" s="35">
        <v>1370</v>
      </c>
      <c r="I119" s="35">
        <v>110</v>
      </c>
      <c r="J119" s="35">
        <v>290</v>
      </c>
      <c r="K119" s="35">
        <v>330</v>
      </c>
      <c r="L119" s="35">
        <v>70</v>
      </c>
      <c r="M119" s="35">
        <v>60</v>
      </c>
      <c r="N119" s="35">
        <v>90</v>
      </c>
      <c r="O119" s="35">
        <v>60</v>
      </c>
      <c r="P119" s="33" t="s">
        <v>65</v>
      </c>
      <c r="Q119" s="35">
        <v>1050</v>
      </c>
      <c r="R119" s="35">
        <v>80</v>
      </c>
      <c r="S119" s="35">
        <v>120</v>
      </c>
      <c r="T119" s="35">
        <v>350</v>
      </c>
      <c r="U119" s="35">
        <v>820</v>
      </c>
      <c r="V119" s="35">
        <v>100</v>
      </c>
      <c r="W119" s="35">
        <v>20</v>
      </c>
      <c r="X119" s="35">
        <v>10</v>
      </c>
      <c r="Y119" s="35">
        <v>230</v>
      </c>
      <c r="Z119" s="33" t="s">
        <v>65</v>
      </c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spans="2:38" ht="14.25">
      <c r="B120" s="27"/>
      <c r="C120" s="34" t="s">
        <v>17</v>
      </c>
      <c r="D120" s="35">
        <v>55680</v>
      </c>
      <c r="E120" s="35">
        <v>760</v>
      </c>
      <c r="F120" s="35">
        <v>10050</v>
      </c>
      <c r="G120" s="35">
        <v>2890</v>
      </c>
      <c r="H120" s="35">
        <v>2190</v>
      </c>
      <c r="I120" s="35">
        <v>2390</v>
      </c>
      <c r="J120" s="35">
        <v>50</v>
      </c>
      <c r="K120" s="35">
        <v>1470</v>
      </c>
      <c r="L120" s="33" t="s">
        <v>65</v>
      </c>
      <c r="M120" s="35">
        <v>100</v>
      </c>
      <c r="N120" s="35">
        <v>16470</v>
      </c>
      <c r="O120" s="35">
        <v>5760</v>
      </c>
      <c r="P120" s="35">
        <v>400</v>
      </c>
      <c r="Q120" s="35">
        <v>5260</v>
      </c>
      <c r="R120" s="35">
        <v>3110</v>
      </c>
      <c r="S120" s="35">
        <v>1460</v>
      </c>
      <c r="T120" s="35">
        <v>90</v>
      </c>
      <c r="U120" s="35">
        <v>1050</v>
      </c>
      <c r="V120" s="35">
        <v>280</v>
      </c>
      <c r="W120" s="35">
        <v>320</v>
      </c>
      <c r="X120" s="35">
        <v>800</v>
      </c>
      <c r="Y120" s="35">
        <v>700</v>
      </c>
      <c r="Z120" s="35">
        <v>100</v>
      </c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spans="2:38" ht="14.25">
      <c r="B121" s="27"/>
      <c r="C121" s="34" t="s">
        <v>18</v>
      </c>
      <c r="D121" s="35">
        <v>132500</v>
      </c>
      <c r="E121" s="35">
        <v>12550</v>
      </c>
      <c r="F121" s="35">
        <v>23620</v>
      </c>
      <c r="G121" s="35">
        <v>1070</v>
      </c>
      <c r="H121" s="35">
        <v>80</v>
      </c>
      <c r="I121" s="35">
        <v>430</v>
      </c>
      <c r="J121" s="35">
        <v>7650</v>
      </c>
      <c r="K121" s="35">
        <v>2310</v>
      </c>
      <c r="L121" s="33" t="s">
        <v>65</v>
      </c>
      <c r="M121" s="35">
        <v>850</v>
      </c>
      <c r="N121" s="35">
        <v>26720</v>
      </c>
      <c r="O121" s="35">
        <v>20600</v>
      </c>
      <c r="P121" s="35">
        <v>3650</v>
      </c>
      <c r="Q121" s="35">
        <v>15730</v>
      </c>
      <c r="R121" s="35">
        <v>4000</v>
      </c>
      <c r="S121" s="35">
        <v>1470</v>
      </c>
      <c r="T121" s="35">
        <v>130</v>
      </c>
      <c r="U121" s="35">
        <v>2210</v>
      </c>
      <c r="V121" s="35">
        <v>1890</v>
      </c>
      <c r="W121" s="35">
        <v>800</v>
      </c>
      <c r="X121" s="35">
        <v>3000</v>
      </c>
      <c r="Y121" s="35">
        <v>3690</v>
      </c>
      <c r="Z121" s="35">
        <v>30</v>
      </c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2:38" ht="14.25">
      <c r="B122" s="27"/>
      <c r="C122" s="34" t="s">
        <v>19</v>
      </c>
      <c r="D122" s="35">
        <v>1410700</v>
      </c>
      <c r="E122" s="35">
        <v>393740</v>
      </c>
      <c r="F122" s="35">
        <v>403660</v>
      </c>
      <c r="G122" s="35">
        <v>9400</v>
      </c>
      <c r="H122" s="35">
        <v>7390</v>
      </c>
      <c r="I122" s="35">
        <v>9280</v>
      </c>
      <c r="J122" s="33" t="s">
        <v>65</v>
      </c>
      <c r="K122" s="35">
        <v>56470</v>
      </c>
      <c r="L122" s="33" t="s">
        <v>65</v>
      </c>
      <c r="M122" s="35">
        <v>1690</v>
      </c>
      <c r="N122" s="35">
        <v>101060</v>
      </c>
      <c r="O122" s="35">
        <v>17690</v>
      </c>
      <c r="P122" s="35">
        <v>15310</v>
      </c>
      <c r="Q122" s="35">
        <v>20430</v>
      </c>
      <c r="R122" s="35">
        <v>12540</v>
      </c>
      <c r="S122" s="35">
        <v>13310</v>
      </c>
      <c r="T122" s="35">
        <v>6610</v>
      </c>
      <c r="U122" s="35">
        <v>45480</v>
      </c>
      <c r="V122" s="35">
        <v>37110</v>
      </c>
      <c r="W122" s="35">
        <v>11540</v>
      </c>
      <c r="X122" s="35">
        <v>90560</v>
      </c>
      <c r="Y122" s="35">
        <v>133200</v>
      </c>
      <c r="Z122" s="35">
        <v>24210</v>
      </c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spans="2:38" ht="14.25">
      <c r="B123" s="27"/>
      <c r="C123" s="34" t="s">
        <v>20</v>
      </c>
      <c r="D123" s="35">
        <v>258980</v>
      </c>
      <c r="E123" s="35">
        <v>7310</v>
      </c>
      <c r="F123" s="35">
        <v>17710</v>
      </c>
      <c r="G123" s="35">
        <v>1690</v>
      </c>
      <c r="H123" s="35">
        <v>5610</v>
      </c>
      <c r="I123" s="35">
        <v>1160</v>
      </c>
      <c r="J123" s="35">
        <v>28830</v>
      </c>
      <c r="K123" s="35">
        <v>27380</v>
      </c>
      <c r="L123" s="35">
        <v>22130</v>
      </c>
      <c r="M123" s="35">
        <v>19600</v>
      </c>
      <c r="N123" s="35">
        <v>6590</v>
      </c>
      <c r="O123" s="35">
        <v>17660</v>
      </c>
      <c r="P123" s="35">
        <v>740</v>
      </c>
      <c r="Q123" s="35">
        <v>20600</v>
      </c>
      <c r="R123" s="35">
        <v>1510</v>
      </c>
      <c r="S123" s="35">
        <v>1490</v>
      </c>
      <c r="T123" s="35">
        <v>1890</v>
      </c>
      <c r="U123" s="35">
        <v>27100</v>
      </c>
      <c r="V123" s="35">
        <v>8340</v>
      </c>
      <c r="W123" s="35">
        <v>2640</v>
      </c>
      <c r="X123" s="35">
        <v>5700</v>
      </c>
      <c r="Y123" s="35">
        <v>32080</v>
      </c>
      <c r="Z123" s="35">
        <v>1230</v>
      </c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2:38" ht="14.25">
      <c r="B124" s="27"/>
      <c r="C124" s="34" t="s">
        <v>21</v>
      </c>
      <c r="D124" s="35">
        <v>3422030</v>
      </c>
      <c r="E124" s="35">
        <v>441030</v>
      </c>
      <c r="F124" s="35">
        <v>624470</v>
      </c>
      <c r="G124" s="35">
        <v>9160</v>
      </c>
      <c r="H124" s="35">
        <v>9420</v>
      </c>
      <c r="I124" s="35">
        <v>2420</v>
      </c>
      <c r="J124" s="35">
        <v>85000</v>
      </c>
      <c r="K124" s="35">
        <v>67750</v>
      </c>
      <c r="L124" s="33" t="s">
        <v>65</v>
      </c>
      <c r="M124" s="35">
        <v>6300</v>
      </c>
      <c r="N124" s="35">
        <v>140430</v>
      </c>
      <c r="O124" s="35">
        <v>14970</v>
      </c>
      <c r="P124" s="35">
        <v>39610</v>
      </c>
      <c r="Q124" s="35">
        <v>191610</v>
      </c>
      <c r="R124" s="35">
        <v>57320</v>
      </c>
      <c r="S124" s="35">
        <v>352370</v>
      </c>
      <c r="T124" s="35">
        <v>215370</v>
      </c>
      <c r="U124" s="35">
        <v>181210</v>
      </c>
      <c r="V124" s="35">
        <v>187390</v>
      </c>
      <c r="W124" s="35">
        <v>31370</v>
      </c>
      <c r="X124" s="35">
        <v>66500</v>
      </c>
      <c r="Y124" s="35">
        <v>650940</v>
      </c>
      <c r="Z124" s="35">
        <v>47400</v>
      </c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spans="2:38" ht="14.25">
      <c r="B125" s="27"/>
      <c r="C125" s="34" t="s">
        <v>22</v>
      </c>
      <c r="D125" s="35">
        <v>69900</v>
      </c>
      <c r="E125" s="35">
        <v>3460</v>
      </c>
      <c r="F125" s="35">
        <v>9950</v>
      </c>
      <c r="G125" s="35">
        <v>260</v>
      </c>
      <c r="H125" s="35">
        <v>60</v>
      </c>
      <c r="I125" s="35">
        <v>120</v>
      </c>
      <c r="J125" s="35">
        <v>4600</v>
      </c>
      <c r="K125" s="35">
        <v>2610</v>
      </c>
      <c r="L125" s="35">
        <v>440</v>
      </c>
      <c r="M125" s="35">
        <v>1530</v>
      </c>
      <c r="N125" s="35">
        <v>6280</v>
      </c>
      <c r="O125" s="35">
        <v>13040</v>
      </c>
      <c r="P125" s="35">
        <v>1260</v>
      </c>
      <c r="Q125" s="35">
        <v>4400</v>
      </c>
      <c r="R125" s="35">
        <v>110</v>
      </c>
      <c r="S125" s="35">
        <v>240</v>
      </c>
      <c r="T125" s="35">
        <v>60</v>
      </c>
      <c r="U125" s="35">
        <v>5690</v>
      </c>
      <c r="V125" s="35">
        <v>3510</v>
      </c>
      <c r="W125" s="35">
        <v>280</v>
      </c>
      <c r="X125" s="35">
        <v>1380</v>
      </c>
      <c r="Y125" s="35">
        <v>10590</v>
      </c>
      <c r="Z125" s="35">
        <v>30</v>
      </c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spans="2:38" ht="14.25">
      <c r="B126" s="27"/>
      <c r="C126" s="34" t="s">
        <v>23</v>
      </c>
      <c r="D126" s="35">
        <v>25660</v>
      </c>
      <c r="E126" s="35">
        <v>7260</v>
      </c>
      <c r="F126" s="35">
        <v>4780</v>
      </c>
      <c r="G126" s="35">
        <v>50</v>
      </c>
      <c r="H126" s="35">
        <v>30</v>
      </c>
      <c r="I126" s="35">
        <v>30</v>
      </c>
      <c r="J126" s="35">
        <v>510</v>
      </c>
      <c r="K126" s="35">
        <v>260</v>
      </c>
      <c r="L126" s="33" t="s">
        <v>65</v>
      </c>
      <c r="M126" s="35">
        <v>40</v>
      </c>
      <c r="N126" s="35">
        <v>2080</v>
      </c>
      <c r="O126" s="35">
        <v>1760</v>
      </c>
      <c r="P126" s="35">
        <v>490</v>
      </c>
      <c r="Q126" s="35">
        <v>2250</v>
      </c>
      <c r="R126" s="35">
        <v>340</v>
      </c>
      <c r="S126" s="35">
        <v>110</v>
      </c>
      <c r="T126" s="35">
        <v>150</v>
      </c>
      <c r="U126" s="35">
        <v>220</v>
      </c>
      <c r="V126" s="35">
        <v>580</v>
      </c>
      <c r="W126" s="35">
        <v>130</v>
      </c>
      <c r="X126" s="35">
        <v>1470</v>
      </c>
      <c r="Y126" s="35">
        <v>2460</v>
      </c>
      <c r="Z126" s="35">
        <v>660</v>
      </c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spans="2:38" ht="14.25">
      <c r="B127" s="27"/>
      <c r="C127" s="34" t="s">
        <v>24</v>
      </c>
      <c r="D127" s="35">
        <v>49710</v>
      </c>
      <c r="E127" s="35">
        <v>17520</v>
      </c>
      <c r="F127" s="35">
        <v>13530</v>
      </c>
      <c r="G127" s="35">
        <v>1180</v>
      </c>
      <c r="H127" s="35">
        <v>690</v>
      </c>
      <c r="I127" s="35">
        <v>170</v>
      </c>
      <c r="J127" s="33" t="s">
        <v>65</v>
      </c>
      <c r="K127" s="35">
        <v>140</v>
      </c>
      <c r="L127" s="33" t="s">
        <v>65</v>
      </c>
      <c r="M127" s="35">
        <v>10</v>
      </c>
      <c r="N127" s="35">
        <v>7280</v>
      </c>
      <c r="O127" s="35">
        <v>2920</v>
      </c>
      <c r="P127" s="35">
        <v>590</v>
      </c>
      <c r="Q127" s="35">
        <v>2500</v>
      </c>
      <c r="R127" s="35">
        <v>720</v>
      </c>
      <c r="S127" s="35">
        <v>340</v>
      </c>
      <c r="T127" s="33" t="s">
        <v>65</v>
      </c>
      <c r="U127" s="35">
        <v>470</v>
      </c>
      <c r="V127" s="35">
        <v>20</v>
      </c>
      <c r="W127" s="35">
        <v>30</v>
      </c>
      <c r="X127" s="35">
        <v>1070</v>
      </c>
      <c r="Y127" s="35">
        <v>560</v>
      </c>
      <c r="Z127" s="33" t="s">
        <v>65</v>
      </c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spans="2:38" ht="14.25">
      <c r="B128" s="27"/>
      <c r="C128" s="34" t="s">
        <v>25</v>
      </c>
      <c r="D128" s="35">
        <v>62940</v>
      </c>
      <c r="E128" s="35">
        <v>7780</v>
      </c>
      <c r="F128" s="35">
        <v>19320</v>
      </c>
      <c r="G128" s="35">
        <v>600</v>
      </c>
      <c r="H128" s="35">
        <v>200</v>
      </c>
      <c r="I128" s="35">
        <v>90</v>
      </c>
      <c r="J128" s="33" t="s">
        <v>65</v>
      </c>
      <c r="K128" s="35">
        <v>170</v>
      </c>
      <c r="L128" s="33" t="s">
        <v>65</v>
      </c>
      <c r="M128" s="35">
        <v>30</v>
      </c>
      <c r="N128" s="35">
        <v>3650</v>
      </c>
      <c r="O128" s="35">
        <v>10330</v>
      </c>
      <c r="P128" s="35">
        <v>160</v>
      </c>
      <c r="Q128" s="35">
        <v>14650</v>
      </c>
      <c r="R128" s="35">
        <v>500</v>
      </c>
      <c r="S128" s="35">
        <v>270</v>
      </c>
      <c r="T128" s="35">
        <v>10</v>
      </c>
      <c r="U128" s="35">
        <v>470</v>
      </c>
      <c r="V128" s="35">
        <v>90</v>
      </c>
      <c r="W128" s="35">
        <v>80</v>
      </c>
      <c r="X128" s="35">
        <v>2050</v>
      </c>
      <c r="Y128" s="35">
        <v>420</v>
      </c>
      <c r="Z128" s="35">
        <v>2060</v>
      </c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spans="2:38" ht="14.25">
      <c r="B129" s="27"/>
      <c r="C129" s="34" t="s">
        <v>26</v>
      </c>
      <c r="D129" s="35">
        <v>185060</v>
      </c>
      <c r="E129" s="35">
        <v>20660</v>
      </c>
      <c r="F129" s="35">
        <v>31430</v>
      </c>
      <c r="G129" s="35">
        <v>860</v>
      </c>
      <c r="H129" s="35">
        <v>230</v>
      </c>
      <c r="I129" s="35">
        <v>660</v>
      </c>
      <c r="J129" s="35">
        <v>110</v>
      </c>
      <c r="K129" s="35">
        <v>1640</v>
      </c>
      <c r="L129" s="33" t="s">
        <v>65</v>
      </c>
      <c r="M129" s="35">
        <v>180</v>
      </c>
      <c r="N129" s="35">
        <v>11410</v>
      </c>
      <c r="O129" s="35">
        <v>34070</v>
      </c>
      <c r="P129" s="35">
        <v>4320</v>
      </c>
      <c r="Q129" s="35">
        <v>60430</v>
      </c>
      <c r="R129" s="35">
        <v>1660</v>
      </c>
      <c r="S129" s="35">
        <v>3120</v>
      </c>
      <c r="T129" s="35">
        <v>180</v>
      </c>
      <c r="U129" s="35">
        <v>990</v>
      </c>
      <c r="V129" s="35">
        <v>1390</v>
      </c>
      <c r="W129" s="35">
        <v>860</v>
      </c>
      <c r="X129" s="35">
        <v>6320</v>
      </c>
      <c r="Y129" s="35">
        <v>1700</v>
      </c>
      <c r="Z129" s="35">
        <v>2840</v>
      </c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2:38" ht="14.25">
      <c r="B130" s="27"/>
      <c r="C130" s="34" t="s">
        <v>66</v>
      </c>
      <c r="D130" s="33" t="s">
        <v>65</v>
      </c>
      <c r="E130" s="33" t="s">
        <v>65</v>
      </c>
      <c r="F130" s="33" t="s">
        <v>65</v>
      </c>
      <c r="G130" s="33" t="s">
        <v>65</v>
      </c>
      <c r="H130" s="33" t="s">
        <v>65</v>
      </c>
      <c r="I130" s="33" t="s">
        <v>65</v>
      </c>
      <c r="J130" s="33" t="s">
        <v>65</v>
      </c>
      <c r="K130" s="33" t="s">
        <v>65</v>
      </c>
      <c r="L130" s="33" t="s">
        <v>65</v>
      </c>
      <c r="M130" s="33" t="s">
        <v>65</v>
      </c>
      <c r="N130" s="33" t="s">
        <v>65</v>
      </c>
      <c r="O130" s="33" t="s">
        <v>65</v>
      </c>
      <c r="P130" s="33" t="s">
        <v>65</v>
      </c>
      <c r="Q130" s="33" t="s">
        <v>65</v>
      </c>
      <c r="R130" s="33" t="s">
        <v>65</v>
      </c>
      <c r="S130" s="33" t="s">
        <v>65</v>
      </c>
      <c r="T130" s="33" t="s">
        <v>65</v>
      </c>
      <c r="U130" s="33" t="s">
        <v>65</v>
      </c>
      <c r="V130" s="33" t="s">
        <v>65</v>
      </c>
      <c r="W130" s="33" t="s">
        <v>65</v>
      </c>
      <c r="X130" s="33" t="s">
        <v>65</v>
      </c>
      <c r="Y130" s="33" t="s">
        <v>65</v>
      </c>
      <c r="Z130" s="33" t="s">
        <v>65</v>
      </c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2:38" ht="14.25">
      <c r="B131" s="27"/>
      <c r="C131" s="34" t="s">
        <v>67</v>
      </c>
      <c r="D131" s="33" t="s">
        <v>65</v>
      </c>
      <c r="E131" s="33" t="s">
        <v>65</v>
      </c>
      <c r="F131" s="33" t="s">
        <v>65</v>
      </c>
      <c r="G131" s="33" t="s">
        <v>65</v>
      </c>
      <c r="H131" s="33" t="s">
        <v>65</v>
      </c>
      <c r="I131" s="33" t="s">
        <v>65</v>
      </c>
      <c r="J131" s="33" t="s">
        <v>65</v>
      </c>
      <c r="K131" s="33" t="s">
        <v>65</v>
      </c>
      <c r="L131" s="33" t="s">
        <v>65</v>
      </c>
      <c r="M131" s="33" t="s">
        <v>65</v>
      </c>
      <c r="N131" s="33" t="s">
        <v>65</v>
      </c>
      <c r="O131" s="33" t="s">
        <v>65</v>
      </c>
      <c r="P131" s="33" t="s">
        <v>65</v>
      </c>
      <c r="Q131" s="33" t="s">
        <v>65</v>
      </c>
      <c r="R131" s="33" t="s">
        <v>65</v>
      </c>
      <c r="S131" s="33" t="s">
        <v>65</v>
      </c>
      <c r="T131" s="33" t="s">
        <v>65</v>
      </c>
      <c r="U131" s="33" t="s">
        <v>65</v>
      </c>
      <c r="V131" s="33" t="s">
        <v>65</v>
      </c>
      <c r="W131" s="33" t="s">
        <v>65</v>
      </c>
      <c r="X131" s="33" t="s">
        <v>65</v>
      </c>
      <c r="Y131" s="33" t="s">
        <v>65</v>
      </c>
      <c r="Z131" s="33" t="s">
        <v>65</v>
      </c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2:38" ht="14.25">
      <c r="B132" s="27"/>
      <c r="C132" s="34" t="s">
        <v>68</v>
      </c>
      <c r="D132" s="33" t="s">
        <v>65</v>
      </c>
      <c r="E132" s="33" t="s">
        <v>65</v>
      </c>
      <c r="F132" s="33" t="s">
        <v>65</v>
      </c>
      <c r="G132" s="33" t="s">
        <v>65</v>
      </c>
      <c r="H132" s="33" t="s">
        <v>65</v>
      </c>
      <c r="I132" s="33" t="s">
        <v>65</v>
      </c>
      <c r="J132" s="33" t="s">
        <v>65</v>
      </c>
      <c r="K132" s="33" t="s">
        <v>65</v>
      </c>
      <c r="L132" s="33" t="s">
        <v>65</v>
      </c>
      <c r="M132" s="33" t="s">
        <v>65</v>
      </c>
      <c r="N132" s="33" t="s">
        <v>65</v>
      </c>
      <c r="O132" s="33" t="s">
        <v>65</v>
      </c>
      <c r="P132" s="33" t="s">
        <v>65</v>
      </c>
      <c r="Q132" s="33" t="s">
        <v>65</v>
      </c>
      <c r="R132" s="33" t="s">
        <v>65</v>
      </c>
      <c r="S132" s="33" t="s">
        <v>65</v>
      </c>
      <c r="T132" s="33" t="s">
        <v>65</v>
      </c>
      <c r="U132" s="33" t="s">
        <v>65</v>
      </c>
      <c r="V132" s="33" t="s">
        <v>65</v>
      </c>
      <c r="W132" s="33" t="s">
        <v>65</v>
      </c>
      <c r="X132" s="33" t="s">
        <v>65</v>
      </c>
      <c r="Y132" s="33" t="s">
        <v>65</v>
      </c>
      <c r="Z132" s="33" t="s">
        <v>65</v>
      </c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2:38" ht="14.25">
      <c r="B133" s="27"/>
      <c r="C133" s="34" t="s">
        <v>69</v>
      </c>
      <c r="D133" s="33" t="s">
        <v>65</v>
      </c>
      <c r="E133" s="33" t="s">
        <v>65</v>
      </c>
      <c r="F133" s="33" t="s">
        <v>65</v>
      </c>
      <c r="G133" s="33" t="s">
        <v>65</v>
      </c>
      <c r="H133" s="33" t="s">
        <v>65</v>
      </c>
      <c r="I133" s="33" t="s">
        <v>65</v>
      </c>
      <c r="J133" s="33" t="s">
        <v>65</v>
      </c>
      <c r="K133" s="33" t="s">
        <v>65</v>
      </c>
      <c r="L133" s="33" t="s">
        <v>65</v>
      </c>
      <c r="M133" s="33" t="s">
        <v>65</v>
      </c>
      <c r="N133" s="33" t="s">
        <v>65</v>
      </c>
      <c r="O133" s="33" t="s">
        <v>65</v>
      </c>
      <c r="P133" s="33" t="s">
        <v>65</v>
      </c>
      <c r="Q133" s="33" t="s">
        <v>65</v>
      </c>
      <c r="R133" s="33" t="s">
        <v>65</v>
      </c>
      <c r="S133" s="33" t="s">
        <v>65</v>
      </c>
      <c r="T133" s="33" t="s">
        <v>65</v>
      </c>
      <c r="U133" s="33" t="s">
        <v>65</v>
      </c>
      <c r="V133" s="33" t="s">
        <v>65</v>
      </c>
      <c r="W133" s="33" t="s">
        <v>65</v>
      </c>
      <c r="X133" s="33" t="s">
        <v>65</v>
      </c>
      <c r="Y133" s="33" t="s">
        <v>65</v>
      </c>
      <c r="Z133" s="33" t="s">
        <v>65</v>
      </c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2:38" ht="14.25">
      <c r="B134" s="27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spans="2:38" ht="14.25">
      <c r="B135" s="27"/>
      <c r="C135" s="32" t="s">
        <v>72</v>
      </c>
      <c r="D135" s="31">
        <f aca="true" t="shared" si="1" ref="D135:Z135">+SUM(D102:D129)</f>
        <v>10467760</v>
      </c>
      <c r="E135" s="31">
        <f t="shared" si="1"/>
        <v>1595400</v>
      </c>
      <c r="F135" s="31">
        <f t="shared" si="1"/>
        <v>1718950</v>
      </c>
      <c r="G135" s="31">
        <f t="shared" si="1"/>
        <v>80820</v>
      </c>
      <c r="H135" s="31">
        <f t="shared" si="1"/>
        <v>73720</v>
      </c>
      <c r="I135" s="31">
        <f t="shared" si="1"/>
        <v>37140</v>
      </c>
      <c r="J135" s="31">
        <f t="shared" si="1"/>
        <v>450340</v>
      </c>
      <c r="K135" s="31">
        <f t="shared" si="1"/>
        <v>537170</v>
      </c>
      <c r="L135" s="31">
        <f t="shared" si="1"/>
        <v>798120</v>
      </c>
      <c r="M135" s="31">
        <f t="shared" si="1"/>
        <v>198970</v>
      </c>
      <c r="N135" s="31">
        <f t="shared" si="1"/>
        <v>568390</v>
      </c>
      <c r="O135" s="31">
        <f t="shared" si="1"/>
        <v>404370</v>
      </c>
      <c r="P135" s="31">
        <f t="shared" si="1"/>
        <v>113810</v>
      </c>
      <c r="Q135" s="31">
        <f t="shared" si="1"/>
        <v>649760</v>
      </c>
      <c r="R135" s="31">
        <f t="shared" si="1"/>
        <v>161430</v>
      </c>
      <c r="S135" s="31">
        <f t="shared" si="1"/>
        <v>466120</v>
      </c>
      <c r="T135" s="31">
        <f t="shared" si="1"/>
        <v>268690</v>
      </c>
      <c r="U135" s="31">
        <f t="shared" si="1"/>
        <v>496780</v>
      </c>
      <c r="V135" s="31">
        <f t="shared" si="1"/>
        <v>290080</v>
      </c>
      <c r="W135" s="31">
        <f t="shared" si="1"/>
        <v>71930</v>
      </c>
      <c r="X135" s="31">
        <f t="shared" si="1"/>
        <v>288480</v>
      </c>
      <c r="Y135" s="31">
        <f t="shared" si="1"/>
        <v>1061550</v>
      </c>
      <c r="Z135" s="31">
        <f t="shared" si="1"/>
        <v>135790</v>
      </c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spans="2:38" ht="14.25">
      <c r="B136" s="27"/>
      <c r="C136" s="32"/>
      <c r="D136" s="31"/>
      <c r="E136" s="30">
        <f aca="true" t="shared" si="2" ref="E136:Z136">+E135/$D135*100</f>
        <v>15.241083097052282</v>
      </c>
      <c r="F136" s="30">
        <f t="shared" si="2"/>
        <v>16.421373818276308</v>
      </c>
      <c r="G136" s="30">
        <f t="shared" si="2"/>
        <v>0.77208495418313</v>
      </c>
      <c r="H136" s="30">
        <f t="shared" si="2"/>
        <v>0.7042576444244041</v>
      </c>
      <c r="I136" s="30">
        <f t="shared" si="2"/>
        <v>0.35480370203367295</v>
      </c>
      <c r="J136" s="30">
        <f t="shared" si="2"/>
        <v>4.302162067147126</v>
      </c>
      <c r="K136" s="30">
        <f t="shared" si="2"/>
        <v>5.131661406069685</v>
      </c>
      <c r="L136" s="30">
        <f t="shared" si="2"/>
        <v>7.624553868258348</v>
      </c>
      <c r="M136" s="30">
        <f t="shared" si="2"/>
        <v>1.900788707421645</v>
      </c>
      <c r="N136" s="30">
        <f t="shared" si="2"/>
        <v>5.429910506163687</v>
      </c>
      <c r="O136" s="30">
        <f t="shared" si="2"/>
        <v>3.863004119314925</v>
      </c>
      <c r="P136" s="30">
        <f t="shared" si="2"/>
        <v>1.0872431160057165</v>
      </c>
      <c r="Q136" s="30">
        <f t="shared" si="2"/>
        <v>6.207249688567564</v>
      </c>
      <c r="R136" s="30">
        <f t="shared" si="2"/>
        <v>1.5421637485001567</v>
      </c>
      <c r="S136" s="30">
        <f t="shared" si="2"/>
        <v>4.452910651371449</v>
      </c>
      <c r="T136" s="30">
        <f t="shared" si="2"/>
        <v>2.566833782967894</v>
      </c>
      <c r="U136" s="30">
        <f t="shared" si="2"/>
        <v>4.745809991822511</v>
      </c>
      <c r="V136" s="30">
        <f t="shared" si="2"/>
        <v>2.77117549504383</v>
      </c>
      <c r="W136" s="30">
        <f t="shared" si="2"/>
        <v>0.6871575198514296</v>
      </c>
      <c r="X136" s="30">
        <f t="shared" si="2"/>
        <v>2.7558904674925677</v>
      </c>
      <c r="Y136" s="30">
        <f t="shared" si="2"/>
        <v>10.141138123151466</v>
      </c>
      <c r="Z136" s="30">
        <f t="shared" si="2"/>
        <v>1.2972211819911805</v>
      </c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spans="2:38" ht="14.25">
      <c r="B137" s="27"/>
      <c r="C137" s="29" t="s">
        <v>70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2:38" ht="14.25">
      <c r="B138" s="27"/>
      <c r="C138" s="29" t="s">
        <v>65</v>
      </c>
      <c r="D138" s="29" t="s">
        <v>71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spans="2:38" ht="14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  <row r="140" spans="2:38" ht="14.2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</row>
    <row r="141" spans="2:38" ht="14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</row>
    <row r="142" spans="2:38" ht="14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</row>
  </sheetData>
  <mergeCells count="3">
    <mergeCell ref="B36:G36"/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6"/>
  <sheetViews>
    <sheetView workbookViewId="0" topLeftCell="A1">
      <selection activeCell="B2" sqref="B2"/>
    </sheetView>
  </sheetViews>
  <sheetFormatPr defaultColWidth="9.00390625" defaultRowHeight="14.25"/>
  <cols>
    <col min="1" max="2" width="9.00390625" style="2" customWidth="1"/>
    <col min="3" max="3" width="9.75390625" style="2" bestFit="1" customWidth="1"/>
    <col min="4" max="4" width="12.50390625" style="2" bestFit="1" customWidth="1"/>
    <col min="5" max="6" width="9.125" style="2" bestFit="1" customWidth="1"/>
    <col min="7" max="7" width="10.875" style="2" customWidth="1"/>
    <col min="8" max="8" width="12.375" style="2" customWidth="1"/>
    <col min="9" max="9" width="10.00390625" style="2" customWidth="1"/>
    <col min="10" max="10" width="11.50390625" style="2" customWidth="1"/>
    <col min="11" max="11" width="9.25390625" style="2" bestFit="1" customWidth="1"/>
    <col min="12" max="12" width="10.875" style="2" bestFit="1" customWidth="1"/>
    <col min="13" max="13" width="10.00390625" style="2" bestFit="1" customWidth="1"/>
    <col min="14" max="14" width="10.75390625" style="2" bestFit="1" customWidth="1"/>
    <col min="15" max="15" width="9.125" style="2" bestFit="1" customWidth="1"/>
    <col min="16" max="16" width="10.75390625" style="2" bestFit="1" customWidth="1"/>
    <col min="17" max="17" width="9.125" style="2" bestFit="1" customWidth="1"/>
    <col min="18" max="18" width="10.75390625" style="2" bestFit="1" customWidth="1"/>
    <col min="19" max="19" width="9.125" style="2" bestFit="1" customWidth="1"/>
    <col min="20" max="20" width="10.75390625" style="2" bestFit="1" customWidth="1"/>
    <col min="21" max="21" width="9.125" style="2" bestFit="1" customWidth="1"/>
    <col min="22" max="22" width="11.625" style="2" bestFit="1" customWidth="1"/>
    <col min="23" max="23" width="9.125" style="2" bestFit="1" customWidth="1"/>
    <col min="24" max="24" width="11.625" style="2" bestFit="1" customWidth="1"/>
    <col min="25" max="25" width="9.125" style="2" bestFit="1" customWidth="1"/>
    <col min="26" max="26" width="11.625" style="2" bestFit="1" customWidth="1"/>
    <col min="27" max="27" width="9.00390625" style="2" customWidth="1"/>
    <col min="28" max="28" width="15.625" style="2" bestFit="1" customWidth="1"/>
    <col min="29" max="29" width="9.125" style="2" bestFit="1" customWidth="1"/>
    <col min="30" max="16384" width="9.00390625" style="2" customWidth="1"/>
  </cols>
  <sheetData>
    <row r="1" spans="9:18" ht="12" customHeight="1"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2:18" ht="13.8">
      <c r="B2" s="83" t="s">
        <v>179</v>
      </c>
      <c r="C2" s="83"/>
      <c r="D2" s="83"/>
      <c r="E2" s="83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2:18" ht="14.25">
      <c r="B3" s="2" t="s">
        <v>171</v>
      </c>
      <c r="I3" s="89"/>
      <c r="J3" s="89"/>
      <c r="K3" s="89"/>
      <c r="L3" s="89"/>
      <c r="M3" s="89"/>
      <c r="N3" s="89"/>
      <c r="O3" s="89"/>
      <c r="P3" s="89"/>
      <c r="Q3" s="89"/>
      <c r="R3" s="89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8" ht="14.25">
      <c r="B38" s="59" t="s">
        <v>163</v>
      </c>
    </row>
    <row r="41" ht="14.25">
      <c r="B41" s="2" t="s">
        <v>81</v>
      </c>
    </row>
    <row r="42" spans="2:28" ht="13.8">
      <c r="B42" s="82" t="s">
        <v>172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2:28" ht="13.8">
      <c r="B43" s="82" t="s">
        <v>168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5" spans="2:5" ht="13.8">
      <c r="B45" s="68" t="s">
        <v>151</v>
      </c>
      <c r="C45" s="68" t="s">
        <v>156</v>
      </c>
      <c r="D45"/>
      <c r="E45"/>
    </row>
    <row r="46" spans="2:5" ht="13.8">
      <c r="B46" s="68" t="s">
        <v>78</v>
      </c>
      <c r="C46" s="68" t="s">
        <v>46</v>
      </c>
      <c r="D46"/>
      <c r="E46"/>
    </row>
    <row r="47" spans="2:10" ht="13.8">
      <c r="B47"/>
      <c r="C47"/>
      <c r="D47"/>
      <c r="E47"/>
      <c r="G47" s="74">
        <v>2016</v>
      </c>
      <c r="H47" s="90" t="s">
        <v>160</v>
      </c>
      <c r="I47" s="90"/>
      <c r="J47" s="90"/>
    </row>
    <row r="48" spans="2:10" ht="13.8">
      <c r="B48"/>
      <c r="C48"/>
      <c r="D48"/>
      <c r="E48"/>
      <c r="G48" s="78"/>
      <c r="H48" s="76"/>
      <c r="I48" s="76"/>
      <c r="J48" s="76"/>
    </row>
    <row r="49" spans="2:19" ht="13.2">
      <c r="B49" s="62"/>
      <c r="C49" s="62" t="s">
        <v>152</v>
      </c>
      <c r="D49" s="62" t="s">
        <v>153</v>
      </c>
      <c r="E49" s="62" t="s">
        <v>154</v>
      </c>
      <c r="F49" s="70" t="s">
        <v>158</v>
      </c>
      <c r="G49" s="78" t="s">
        <v>170</v>
      </c>
      <c r="H49" s="72" t="s">
        <v>152</v>
      </c>
      <c r="I49" s="72" t="s">
        <v>153</v>
      </c>
      <c r="J49" s="73" t="s">
        <v>159</v>
      </c>
      <c r="K49" s="72" t="s">
        <v>152</v>
      </c>
      <c r="L49" s="72" t="s">
        <v>153</v>
      </c>
      <c r="M49" s="73" t="s">
        <v>159</v>
      </c>
      <c r="N49" s="79" t="s">
        <v>161</v>
      </c>
      <c r="O49" s="2" t="s">
        <v>162</v>
      </c>
      <c r="R49" s="70" t="s">
        <v>164</v>
      </c>
      <c r="S49" s="70" t="s">
        <v>169</v>
      </c>
    </row>
    <row r="50" spans="2:19" ht="13.2">
      <c r="B50" s="62" t="s">
        <v>72</v>
      </c>
      <c r="C50" s="81">
        <f aca="true" t="shared" si="0" ref="C50:J50">SUM(C52:C79)</f>
        <v>172967400</v>
      </c>
      <c r="D50" s="81">
        <f t="shared" si="0"/>
        <v>27772290</v>
      </c>
      <c r="E50" s="81">
        <f t="shared" si="0"/>
        <v>6905360</v>
      </c>
      <c r="F50" s="81">
        <f t="shared" si="0"/>
        <v>768390</v>
      </c>
      <c r="G50" s="81">
        <v>4469668</v>
      </c>
      <c r="H50" s="81">
        <f t="shared" si="0"/>
        <v>1729674</v>
      </c>
      <c r="I50" s="81">
        <f t="shared" si="0"/>
        <v>277722.9000000001</v>
      </c>
      <c r="J50" s="81">
        <f t="shared" si="0"/>
        <v>76737.5</v>
      </c>
      <c r="K50" s="77">
        <f>100*H50/$G50</f>
        <v>38.698042002224774</v>
      </c>
      <c r="L50" s="77">
        <f>100*I50/$G50</f>
        <v>6.21350176344194</v>
      </c>
      <c r="M50" s="77">
        <f>100*J50/$G50</f>
        <v>1.7168501105674963</v>
      </c>
      <c r="N50" s="62" t="s">
        <v>72</v>
      </c>
      <c r="O50" s="4">
        <f>SUM(K50:M50)</f>
        <v>46.62839387623421</v>
      </c>
      <c r="R50" s="70" t="s">
        <v>157</v>
      </c>
      <c r="S50" s="70" t="s">
        <v>50</v>
      </c>
    </row>
    <row r="51" spans="2:19" ht="13.2">
      <c r="B51" s="62"/>
      <c r="C51" s="62"/>
      <c r="D51" s="62"/>
      <c r="E51" s="62"/>
      <c r="F51" s="70"/>
      <c r="G51" s="78"/>
      <c r="H51" s="69"/>
      <c r="I51" s="69"/>
      <c r="J51" s="79"/>
      <c r="K51" s="69"/>
      <c r="L51" s="69"/>
      <c r="M51" s="79"/>
      <c r="N51" s="79"/>
      <c r="R51" s="70" t="s">
        <v>165</v>
      </c>
      <c r="S51" s="71">
        <v>4347160</v>
      </c>
    </row>
    <row r="52" spans="2:19" ht="13.2">
      <c r="B52" s="62" t="s">
        <v>5</v>
      </c>
      <c r="C52" s="63">
        <v>4883640</v>
      </c>
      <c r="D52" s="63">
        <v>117260</v>
      </c>
      <c r="E52" s="63">
        <v>84570</v>
      </c>
      <c r="F52" s="71">
        <v>10730</v>
      </c>
      <c r="G52" s="71">
        <f aca="true" t="shared" si="1" ref="G52:G79">VLOOKUP(B52,$R$51:$S$86,2,FALSE)</f>
        <v>68655</v>
      </c>
      <c r="H52" s="2">
        <f aca="true" t="shared" si="2" ref="H52:H79">C52/100</f>
        <v>48836.4</v>
      </c>
      <c r="I52" s="2">
        <f aca="true" t="shared" si="3" ref="I52:I79">D52/100</f>
        <v>1172.6</v>
      </c>
      <c r="J52" s="2">
        <f aca="true" t="shared" si="4" ref="J52:J79">(E52+F52)/100</f>
        <v>953</v>
      </c>
      <c r="K52" s="77">
        <f aca="true" t="shared" si="5" ref="K52:K79">100*H52/$G52</f>
        <v>71.13305658728424</v>
      </c>
      <c r="L52" s="77">
        <f aca="true" t="shared" si="6" ref="L52:L79">100*I52/$G52</f>
        <v>1.7079600903066052</v>
      </c>
      <c r="M52" s="77">
        <f aca="true" t="shared" si="7" ref="M52:M79">100*J52/$G52</f>
        <v>1.3880999198893016</v>
      </c>
      <c r="N52" s="62" t="s">
        <v>5</v>
      </c>
      <c r="O52" s="4">
        <f aca="true" t="shared" si="8" ref="O52:O79">SUM(K52:M52)</f>
        <v>74.22911659748014</v>
      </c>
      <c r="R52" s="70" t="s">
        <v>0</v>
      </c>
      <c r="S52" s="71">
        <v>30451</v>
      </c>
    </row>
    <row r="53" spans="2:19" ht="13.2">
      <c r="B53" s="62" t="s">
        <v>26</v>
      </c>
      <c r="C53" s="63">
        <v>16332230</v>
      </c>
      <c r="D53" s="63">
        <v>841270</v>
      </c>
      <c r="E53" s="63">
        <v>316210</v>
      </c>
      <c r="F53" s="71">
        <v>9350</v>
      </c>
      <c r="G53" s="71">
        <f t="shared" si="1"/>
        <v>242751</v>
      </c>
      <c r="H53" s="2">
        <f t="shared" si="2"/>
        <v>163322.3</v>
      </c>
      <c r="I53" s="2">
        <f t="shared" si="3"/>
        <v>8412.7</v>
      </c>
      <c r="J53" s="2">
        <f t="shared" si="4"/>
        <v>3255.6</v>
      </c>
      <c r="K53" s="77">
        <f t="shared" si="5"/>
        <v>67.2797640380472</v>
      </c>
      <c r="L53" s="77">
        <f t="shared" si="6"/>
        <v>3.465567598073747</v>
      </c>
      <c r="M53" s="77">
        <f t="shared" si="7"/>
        <v>1.3411273280027682</v>
      </c>
      <c r="N53" s="62" t="s">
        <v>26</v>
      </c>
      <c r="O53" s="4">
        <f t="shared" si="8"/>
        <v>72.08645896412372</v>
      </c>
      <c r="R53" s="70" t="s">
        <v>1</v>
      </c>
      <c r="S53" s="71">
        <v>110001</v>
      </c>
    </row>
    <row r="54" spans="2:19" ht="13.2">
      <c r="B54" s="62" t="s">
        <v>3</v>
      </c>
      <c r="C54" s="63">
        <v>2614600</v>
      </c>
      <c r="D54" s="63">
        <v>201250</v>
      </c>
      <c r="E54" s="63">
        <v>82610</v>
      </c>
      <c r="F54" s="71">
        <v>31280</v>
      </c>
      <c r="G54" s="71">
        <f t="shared" si="1"/>
        <v>41987</v>
      </c>
      <c r="H54" s="2">
        <f t="shared" si="2"/>
        <v>26146</v>
      </c>
      <c r="I54" s="2">
        <f t="shared" si="3"/>
        <v>2012.5</v>
      </c>
      <c r="J54" s="2">
        <f t="shared" si="4"/>
        <v>1138.9</v>
      </c>
      <c r="K54" s="77">
        <f t="shared" si="5"/>
        <v>62.27165551242051</v>
      </c>
      <c r="L54" s="77">
        <f t="shared" si="6"/>
        <v>4.793150260795008</v>
      </c>
      <c r="M54" s="77">
        <f t="shared" si="7"/>
        <v>2.7125062519351233</v>
      </c>
      <c r="N54" s="62" t="s">
        <v>3</v>
      </c>
      <c r="O54" s="4">
        <f t="shared" si="8"/>
        <v>69.77731202515064</v>
      </c>
      <c r="R54" s="70" t="s">
        <v>146</v>
      </c>
      <c r="S54" s="71">
        <v>77212</v>
      </c>
    </row>
    <row r="55" spans="2:19" ht="13.2">
      <c r="B55" s="62" t="s">
        <v>15</v>
      </c>
      <c r="C55" s="63">
        <v>4670560</v>
      </c>
      <c r="D55" s="63">
        <v>1323570</v>
      </c>
      <c r="E55" s="63">
        <v>198240</v>
      </c>
      <c r="F55" s="71">
        <v>15570</v>
      </c>
      <c r="G55" s="71">
        <f t="shared" si="1"/>
        <v>91248</v>
      </c>
      <c r="H55" s="2">
        <f t="shared" si="2"/>
        <v>46705.6</v>
      </c>
      <c r="I55" s="2">
        <f t="shared" si="3"/>
        <v>13235.7</v>
      </c>
      <c r="J55" s="2">
        <f t="shared" si="4"/>
        <v>2138.1</v>
      </c>
      <c r="K55" s="77">
        <f t="shared" si="5"/>
        <v>51.185341048570926</v>
      </c>
      <c r="L55" s="77">
        <f t="shared" si="6"/>
        <v>14.505194634402946</v>
      </c>
      <c r="M55" s="77">
        <f t="shared" si="7"/>
        <v>2.3431746449237245</v>
      </c>
      <c r="N55" s="62" t="s">
        <v>15</v>
      </c>
      <c r="O55" s="4">
        <f t="shared" si="8"/>
        <v>68.0337103278976</v>
      </c>
      <c r="R55" s="70" t="s">
        <v>3</v>
      </c>
      <c r="S55" s="71">
        <v>41987</v>
      </c>
    </row>
    <row r="56" spans="2:19" ht="13.2">
      <c r="B56" s="62" t="s">
        <v>18</v>
      </c>
      <c r="C56" s="63">
        <v>2669750</v>
      </c>
      <c r="D56" s="63">
        <v>2090350</v>
      </c>
      <c r="E56" s="63">
        <v>620140</v>
      </c>
      <c r="F56" s="71">
        <v>27760</v>
      </c>
      <c r="G56" s="71">
        <f t="shared" si="1"/>
        <v>82519</v>
      </c>
      <c r="H56" s="2">
        <f t="shared" si="2"/>
        <v>26697.5</v>
      </c>
      <c r="I56" s="2">
        <f t="shared" si="3"/>
        <v>20903.5</v>
      </c>
      <c r="J56" s="2">
        <f t="shared" si="4"/>
        <v>6479</v>
      </c>
      <c r="K56" s="77">
        <f t="shared" si="5"/>
        <v>32.35315503096257</v>
      </c>
      <c r="L56" s="77">
        <f t="shared" si="6"/>
        <v>25.33174178068081</v>
      </c>
      <c r="M56" s="77">
        <f t="shared" si="7"/>
        <v>7.851525103309541</v>
      </c>
      <c r="N56" s="62" t="s">
        <v>18</v>
      </c>
      <c r="O56" s="4">
        <f t="shared" si="8"/>
        <v>65.53642191495292</v>
      </c>
      <c r="R56" s="62" t="s">
        <v>36</v>
      </c>
      <c r="S56" s="71">
        <v>353296</v>
      </c>
    </row>
    <row r="57" spans="2:19" ht="13.2">
      <c r="B57" s="62" t="s">
        <v>23</v>
      </c>
      <c r="C57" s="63">
        <v>1889820</v>
      </c>
      <c r="D57" s="63">
        <v>1143460</v>
      </c>
      <c r="E57" s="63">
        <v>27730</v>
      </c>
      <c r="F57" s="71">
        <v>640</v>
      </c>
      <c r="G57" s="71">
        <f t="shared" si="1"/>
        <v>48702</v>
      </c>
      <c r="H57" s="2">
        <f t="shared" si="2"/>
        <v>18898.2</v>
      </c>
      <c r="I57" s="2">
        <f t="shared" si="3"/>
        <v>11434.6</v>
      </c>
      <c r="J57" s="2">
        <f t="shared" si="4"/>
        <v>283.7</v>
      </c>
      <c r="K57" s="77">
        <f t="shared" si="5"/>
        <v>38.80374522606874</v>
      </c>
      <c r="L57" s="77">
        <f t="shared" si="6"/>
        <v>23.478707239949077</v>
      </c>
      <c r="M57" s="77">
        <f t="shared" si="7"/>
        <v>0.5825222783458585</v>
      </c>
      <c r="N57" s="62" t="s">
        <v>23</v>
      </c>
      <c r="O57" s="4">
        <f t="shared" si="8"/>
        <v>62.86497474436367</v>
      </c>
      <c r="R57" s="70" t="s">
        <v>4</v>
      </c>
      <c r="S57" s="71">
        <v>43466</v>
      </c>
    </row>
    <row r="58" spans="2:19" ht="13.2">
      <c r="B58" s="62" t="s">
        <v>146</v>
      </c>
      <c r="C58" s="63">
        <v>3455410</v>
      </c>
      <c r="D58" s="63">
        <v>1321390</v>
      </c>
      <c r="E58" s="63">
        <v>65150</v>
      </c>
      <c r="F58" s="71">
        <v>480</v>
      </c>
      <c r="G58" s="71">
        <f t="shared" si="1"/>
        <v>77212</v>
      </c>
      <c r="H58" s="2">
        <f t="shared" si="2"/>
        <v>34554.1</v>
      </c>
      <c r="I58" s="2">
        <f t="shared" si="3"/>
        <v>13213.9</v>
      </c>
      <c r="J58" s="2">
        <f t="shared" si="4"/>
        <v>656.3</v>
      </c>
      <c r="K58" s="77">
        <f t="shared" si="5"/>
        <v>44.752240584365126</v>
      </c>
      <c r="L58" s="77">
        <f t="shared" si="6"/>
        <v>17.113790602497023</v>
      </c>
      <c r="M58" s="77">
        <f t="shared" si="7"/>
        <v>0.8499974097290577</v>
      </c>
      <c r="N58" s="62" t="s">
        <v>146</v>
      </c>
      <c r="O58" s="4">
        <f t="shared" si="8"/>
        <v>62.7160285965912</v>
      </c>
      <c r="R58" s="70" t="s">
        <v>5</v>
      </c>
      <c r="S58" s="71">
        <v>68655</v>
      </c>
    </row>
    <row r="59" spans="2:19" ht="13.2">
      <c r="B59" s="62" t="s">
        <v>7</v>
      </c>
      <c r="C59" s="63">
        <v>23229750</v>
      </c>
      <c r="D59" s="63">
        <v>4836260</v>
      </c>
      <c r="E59" s="63">
        <v>1725160</v>
      </c>
      <c r="F59" s="71">
        <v>36560</v>
      </c>
      <c r="G59" s="71">
        <f t="shared" si="1"/>
        <v>502654</v>
      </c>
      <c r="H59" s="79">
        <f t="shared" si="2"/>
        <v>232297.5</v>
      </c>
      <c r="I59" s="79">
        <f t="shared" si="3"/>
        <v>48362.6</v>
      </c>
      <c r="J59" s="79">
        <f t="shared" si="4"/>
        <v>17617.2</v>
      </c>
      <c r="K59" s="80">
        <f t="shared" si="5"/>
        <v>46.21419505266048</v>
      </c>
      <c r="L59" s="80">
        <f t="shared" si="6"/>
        <v>9.62144934686683</v>
      </c>
      <c r="M59" s="80">
        <f t="shared" si="7"/>
        <v>3.5048363287669053</v>
      </c>
      <c r="N59" s="62" t="s">
        <v>7</v>
      </c>
      <c r="O59" s="4">
        <f t="shared" si="8"/>
        <v>59.34048072829422</v>
      </c>
      <c r="R59" s="70" t="s">
        <v>6</v>
      </c>
      <c r="S59" s="71">
        <v>130048</v>
      </c>
    </row>
    <row r="60" spans="2:19" ht="13.2">
      <c r="B60" s="62" t="s">
        <v>21</v>
      </c>
      <c r="C60" s="63">
        <v>12502540</v>
      </c>
      <c r="D60" s="63">
        <v>1027250</v>
      </c>
      <c r="E60" s="63">
        <v>230560</v>
      </c>
      <c r="F60" s="71">
        <v>100830</v>
      </c>
      <c r="G60" s="71">
        <f t="shared" si="1"/>
        <v>234270</v>
      </c>
      <c r="H60" s="2">
        <f t="shared" si="2"/>
        <v>125025.4</v>
      </c>
      <c r="I60" s="2">
        <f t="shared" si="3"/>
        <v>10272.5</v>
      </c>
      <c r="J60" s="2">
        <f t="shared" si="4"/>
        <v>3313.9</v>
      </c>
      <c r="K60" s="77">
        <f t="shared" si="5"/>
        <v>53.368079566312375</v>
      </c>
      <c r="L60" s="77">
        <f t="shared" si="6"/>
        <v>4.384897767533189</v>
      </c>
      <c r="M60" s="77">
        <f t="shared" si="7"/>
        <v>1.4145643915140649</v>
      </c>
      <c r="N60" s="62" t="s">
        <v>21</v>
      </c>
      <c r="O60" s="4">
        <f t="shared" si="8"/>
        <v>59.16754172535963</v>
      </c>
      <c r="R60" s="70" t="s">
        <v>7</v>
      </c>
      <c r="S60" s="71">
        <v>502654</v>
      </c>
    </row>
    <row r="61" spans="2:19" ht="13.2">
      <c r="B61" s="62" t="s">
        <v>17</v>
      </c>
      <c r="C61" s="63">
        <v>1796260</v>
      </c>
      <c r="D61" s="63">
        <v>7720</v>
      </c>
      <c r="E61" s="63">
        <v>158420</v>
      </c>
      <c r="F61" s="71">
        <v>830</v>
      </c>
      <c r="G61" s="71">
        <f t="shared" si="1"/>
        <v>34188</v>
      </c>
      <c r="H61" s="2">
        <f t="shared" si="2"/>
        <v>17962.6</v>
      </c>
      <c r="I61" s="2">
        <f t="shared" si="3"/>
        <v>77.2</v>
      </c>
      <c r="J61" s="2">
        <f t="shared" si="4"/>
        <v>1592.5</v>
      </c>
      <c r="K61" s="77">
        <f t="shared" si="5"/>
        <v>52.540657540657534</v>
      </c>
      <c r="L61" s="77">
        <f t="shared" si="6"/>
        <v>0.2258102258102258</v>
      </c>
      <c r="M61" s="77">
        <f t="shared" si="7"/>
        <v>4.658067158067158</v>
      </c>
      <c r="N61" s="62" t="s">
        <v>17</v>
      </c>
      <c r="O61" s="4">
        <f t="shared" si="8"/>
        <v>57.424534924534925</v>
      </c>
      <c r="R61" s="70" t="s">
        <v>8</v>
      </c>
      <c r="S61" s="71">
        <v>633886</v>
      </c>
    </row>
    <row r="62" spans="2:19" ht="13.2">
      <c r="B62" s="62" t="s">
        <v>10</v>
      </c>
      <c r="C62" s="63">
        <v>12598160</v>
      </c>
      <c r="D62" s="63">
        <v>2694280</v>
      </c>
      <c r="E62" s="63">
        <v>779070</v>
      </c>
      <c r="F62" s="71">
        <v>233680</v>
      </c>
      <c r="G62" s="71">
        <f t="shared" si="1"/>
        <v>297734</v>
      </c>
      <c r="H62" s="2">
        <f t="shared" si="2"/>
        <v>125981.6</v>
      </c>
      <c r="I62" s="2">
        <f t="shared" si="3"/>
        <v>26942.8</v>
      </c>
      <c r="J62" s="2">
        <f t="shared" si="4"/>
        <v>10127.5</v>
      </c>
      <c r="K62" s="77">
        <f t="shared" si="5"/>
        <v>42.313474443630895</v>
      </c>
      <c r="L62" s="77">
        <f t="shared" si="6"/>
        <v>9.04928560392834</v>
      </c>
      <c r="M62" s="77">
        <f t="shared" si="7"/>
        <v>3.4015261945226274</v>
      </c>
      <c r="N62" s="62" t="s">
        <v>10</v>
      </c>
      <c r="O62" s="4">
        <f t="shared" si="8"/>
        <v>54.76428624208186</v>
      </c>
      <c r="R62" s="70" t="s">
        <v>9</v>
      </c>
      <c r="S62" s="71">
        <v>55896</v>
      </c>
    </row>
    <row r="63" spans="2:19" ht="13.2">
      <c r="B63" s="62" t="s">
        <v>14</v>
      </c>
      <c r="C63" s="63">
        <v>130650</v>
      </c>
      <c r="D63" s="63">
        <v>5860</v>
      </c>
      <c r="E63" s="63">
        <v>480</v>
      </c>
      <c r="F63" s="71">
        <v>290</v>
      </c>
      <c r="G63" s="71">
        <f t="shared" si="1"/>
        <v>2586</v>
      </c>
      <c r="H63" s="2">
        <f t="shared" si="2"/>
        <v>1306.5</v>
      </c>
      <c r="I63" s="2">
        <f t="shared" si="3"/>
        <v>58.6</v>
      </c>
      <c r="J63" s="2">
        <f t="shared" si="4"/>
        <v>7.7</v>
      </c>
      <c r="K63" s="77">
        <f t="shared" si="5"/>
        <v>50.522041763341065</v>
      </c>
      <c r="L63" s="77">
        <f t="shared" si="6"/>
        <v>2.2660479505027067</v>
      </c>
      <c r="M63" s="77">
        <f t="shared" si="7"/>
        <v>0.2977571539056458</v>
      </c>
      <c r="N63" s="62" t="s">
        <v>14</v>
      </c>
      <c r="O63" s="4">
        <f t="shared" si="8"/>
        <v>53.08584686774942</v>
      </c>
      <c r="R63" s="70" t="s">
        <v>10</v>
      </c>
      <c r="S63" s="71">
        <v>297734</v>
      </c>
    </row>
    <row r="64" spans="2:19" ht="13.2">
      <c r="B64" s="62" t="s">
        <v>19</v>
      </c>
      <c r="C64" s="63">
        <v>14405650</v>
      </c>
      <c r="D64" s="63">
        <v>944030</v>
      </c>
      <c r="E64" s="63">
        <v>748880</v>
      </c>
      <c r="F64" s="71">
        <v>82320</v>
      </c>
      <c r="G64" s="71">
        <f t="shared" si="1"/>
        <v>307236</v>
      </c>
      <c r="H64" s="2">
        <f t="shared" si="2"/>
        <v>144056.5</v>
      </c>
      <c r="I64" s="2">
        <f t="shared" si="3"/>
        <v>9440.3</v>
      </c>
      <c r="J64" s="2">
        <f t="shared" si="4"/>
        <v>8312</v>
      </c>
      <c r="K64" s="77">
        <f t="shared" si="5"/>
        <v>46.88789725162416</v>
      </c>
      <c r="L64" s="77">
        <f t="shared" si="6"/>
        <v>3.0726542462471844</v>
      </c>
      <c r="M64" s="77">
        <f t="shared" si="7"/>
        <v>2.7054121261831297</v>
      </c>
      <c r="N64" s="62" t="s">
        <v>19</v>
      </c>
      <c r="O64" s="4">
        <f t="shared" si="8"/>
        <v>52.66596362405447</v>
      </c>
      <c r="R64" s="70" t="s">
        <v>11</v>
      </c>
      <c r="S64" s="71">
        <v>9213</v>
      </c>
    </row>
    <row r="65" spans="2:19" ht="13.2">
      <c r="B65" s="62" t="s">
        <v>36</v>
      </c>
      <c r="C65" s="63">
        <v>16715320</v>
      </c>
      <c r="D65" s="63">
        <v>1404230</v>
      </c>
      <c r="E65" s="63">
        <v>271820</v>
      </c>
      <c r="F65" s="71">
        <v>9030</v>
      </c>
      <c r="G65" s="71">
        <f t="shared" si="1"/>
        <v>353296</v>
      </c>
      <c r="H65" s="2">
        <f t="shared" si="2"/>
        <v>167153.2</v>
      </c>
      <c r="I65" s="2">
        <f t="shared" si="3"/>
        <v>14042.3</v>
      </c>
      <c r="J65" s="2">
        <f t="shared" si="4"/>
        <v>2808.5</v>
      </c>
      <c r="K65" s="77">
        <f t="shared" si="5"/>
        <v>47.312508491463255</v>
      </c>
      <c r="L65" s="77">
        <f t="shared" si="6"/>
        <v>3.9746558126896425</v>
      </c>
      <c r="M65" s="77">
        <f t="shared" si="7"/>
        <v>0.7949424844889271</v>
      </c>
      <c r="N65" s="62" t="s">
        <v>36</v>
      </c>
      <c r="O65" s="4">
        <f t="shared" si="8"/>
        <v>52.08210678864182</v>
      </c>
      <c r="R65" s="70" t="s">
        <v>12</v>
      </c>
      <c r="S65" s="71">
        <v>63290</v>
      </c>
    </row>
    <row r="66" spans="2:19" ht="13.2">
      <c r="B66" s="62" t="s">
        <v>20</v>
      </c>
      <c r="C66" s="63">
        <v>3641690</v>
      </c>
      <c r="D66" s="63">
        <v>837070</v>
      </c>
      <c r="E66" s="63">
        <v>85960</v>
      </c>
      <c r="F66" s="71">
        <v>36380</v>
      </c>
      <c r="G66" s="71">
        <f t="shared" si="1"/>
        <v>90996</v>
      </c>
      <c r="H66" s="2">
        <f t="shared" si="2"/>
        <v>36416.9</v>
      </c>
      <c r="I66" s="2">
        <f t="shared" si="3"/>
        <v>8370.7</v>
      </c>
      <c r="J66" s="2">
        <f t="shared" si="4"/>
        <v>1223.4</v>
      </c>
      <c r="K66" s="77">
        <f t="shared" si="5"/>
        <v>40.020330563980835</v>
      </c>
      <c r="L66" s="77">
        <f t="shared" si="6"/>
        <v>9.198975779155129</v>
      </c>
      <c r="M66" s="77">
        <f t="shared" si="7"/>
        <v>1.3444547013055521</v>
      </c>
      <c r="N66" s="62" t="s">
        <v>20</v>
      </c>
      <c r="O66" s="4">
        <f t="shared" si="8"/>
        <v>50.56376104444151</v>
      </c>
      <c r="R66" s="70" t="s">
        <v>13</v>
      </c>
      <c r="S66" s="71">
        <v>62643</v>
      </c>
    </row>
    <row r="67" spans="2:19" ht="13.2">
      <c r="B67" s="62" t="s">
        <v>13</v>
      </c>
      <c r="C67" s="63">
        <v>2924600</v>
      </c>
      <c r="D67" s="63">
        <v>159390</v>
      </c>
      <c r="E67" s="63">
        <v>59900</v>
      </c>
      <c r="F67" s="71">
        <v>12730</v>
      </c>
      <c r="G67" s="71">
        <f t="shared" si="1"/>
        <v>62643</v>
      </c>
      <c r="H67" s="2">
        <f t="shared" si="2"/>
        <v>29246</v>
      </c>
      <c r="I67" s="2">
        <f t="shared" si="3"/>
        <v>1593.9</v>
      </c>
      <c r="J67" s="2">
        <f t="shared" si="4"/>
        <v>726.3</v>
      </c>
      <c r="K67" s="77">
        <f t="shared" si="5"/>
        <v>46.68678064588222</v>
      </c>
      <c r="L67" s="77">
        <f t="shared" si="6"/>
        <v>2.5444183707676835</v>
      </c>
      <c r="M67" s="77">
        <f t="shared" si="7"/>
        <v>1.1594272304966238</v>
      </c>
      <c r="N67" s="62" t="s">
        <v>13</v>
      </c>
      <c r="O67" s="4">
        <f t="shared" si="8"/>
        <v>50.390626247146535</v>
      </c>
      <c r="R67" s="70" t="s">
        <v>14</v>
      </c>
      <c r="S67" s="71">
        <v>2586</v>
      </c>
    </row>
    <row r="68" spans="2:19" ht="13.2">
      <c r="B68" s="62" t="s">
        <v>0</v>
      </c>
      <c r="C68" s="63">
        <v>1354250</v>
      </c>
      <c r="D68" s="63">
        <v>330</v>
      </c>
      <c r="E68" s="63">
        <v>57610</v>
      </c>
      <c r="F68" s="71">
        <v>3300</v>
      </c>
      <c r="G68" s="71">
        <f t="shared" si="1"/>
        <v>30451</v>
      </c>
      <c r="H68" s="2">
        <f t="shared" si="2"/>
        <v>13542.5</v>
      </c>
      <c r="I68" s="2">
        <f t="shared" si="3"/>
        <v>3.3</v>
      </c>
      <c r="J68" s="2">
        <f t="shared" si="4"/>
        <v>609.1</v>
      </c>
      <c r="K68" s="77">
        <f t="shared" si="5"/>
        <v>44.473087911727035</v>
      </c>
      <c r="L68" s="77">
        <f t="shared" si="6"/>
        <v>0.010837082526025417</v>
      </c>
      <c r="M68" s="77">
        <f t="shared" si="7"/>
        <v>2.000262717152146</v>
      </c>
      <c r="N68" s="62" t="s">
        <v>0</v>
      </c>
      <c r="O68" s="4">
        <f t="shared" si="8"/>
        <v>46.484187711405205</v>
      </c>
      <c r="R68" s="70" t="s">
        <v>15</v>
      </c>
      <c r="S68" s="71">
        <v>91248</v>
      </c>
    </row>
    <row r="69" spans="2:19" ht="13.2">
      <c r="B69" s="62" t="s">
        <v>12</v>
      </c>
      <c r="C69" s="63">
        <v>1930880</v>
      </c>
      <c r="D69" s="63">
        <v>810820</v>
      </c>
      <c r="E69" s="63">
        <v>183250</v>
      </c>
      <c r="F69" s="71">
        <v>15240</v>
      </c>
      <c r="G69" s="71">
        <f t="shared" si="1"/>
        <v>63290</v>
      </c>
      <c r="H69" s="2">
        <f t="shared" si="2"/>
        <v>19308.8</v>
      </c>
      <c r="I69" s="2">
        <f t="shared" si="3"/>
        <v>8108.2</v>
      </c>
      <c r="J69" s="2">
        <f t="shared" si="4"/>
        <v>1984.9</v>
      </c>
      <c r="K69" s="77">
        <f t="shared" si="5"/>
        <v>30.50845315215674</v>
      </c>
      <c r="L69" s="77">
        <f t="shared" si="6"/>
        <v>12.811186601358825</v>
      </c>
      <c r="M69" s="77">
        <f t="shared" si="7"/>
        <v>3.1361984515721284</v>
      </c>
      <c r="N69" s="62" t="s">
        <v>12</v>
      </c>
      <c r="O69" s="4">
        <f t="shared" si="8"/>
        <v>46.455838205087694</v>
      </c>
      <c r="R69" s="70" t="s">
        <v>16</v>
      </c>
      <c r="S69" s="71">
        <v>313</v>
      </c>
    </row>
    <row r="70" spans="2:19" ht="13.2">
      <c r="B70" s="62" t="s">
        <v>8</v>
      </c>
      <c r="C70" s="63">
        <v>27814160</v>
      </c>
      <c r="D70" s="63">
        <v>950470</v>
      </c>
      <c r="E70" s="63">
        <v>413820</v>
      </c>
      <c r="F70" s="71">
        <v>27790</v>
      </c>
      <c r="G70" s="71">
        <f t="shared" si="1"/>
        <v>633886</v>
      </c>
      <c r="H70" s="2">
        <f t="shared" si="2"/>
        <v>278141.6</v>
      </c>
      <c r="I70" s="2">
        <f t="shared" si="3"/>
        <v>9504.7</v>
      </c>
      <c r="J70" s="2">
        <f t="shared" si="4"/>
        <v>4416.1</v>
      </c>
      <c r="K70" s="77">
        <f t="shared" si="5"/>
        <v>43.878804706208996</v>
      </c>
      <c r="L70" s="77">
        <f t="shared" si="6"/>
        <v>1.4994336521077924</v>
      </c>
      <c r="M70" s="77">
        <f t="shared" si="7"/>
        <v>0.6966710102447444</v>
      </c>
      <c r="N70" s="62" t="s">
        <v>8</v>
      </c>
      <c r="O70" s="4">
        <f t="shared" si="8"/>
        <v>46.07490936856153</v>
      </c>
      <c r="R70" s="70" t="s">
        <v>17</v>
      </c>
      <c r="S70" s="71">
        <v>34188</v>
      </c>
    </row>
    <row r="71" spans="2:19" ht="13.2">
      <c r="B71" s="62" t="s">
        <v>1</v>
      </c>
      <c r="C71" s="63">
        <v>4468500</v>
      </c>
      <c r="D71" s="63">
        <v>444020</v>
      </c>
      <c r="E71" s="63">
        <v>20540</v>
      </c>
      <c r="F71" s="71">
        <v>1860</v>
      </c>
      <c r="G71" s="71">
        <f t="shared" si="1"/>
        <v>110001</v>
      </c>
      <c r="H71" s="2">
        <f t="shared" si="2"/>
        <v>44685</v>
      </c>
      <c r="I71" s="2">
        <f t="shared" si="3"/>
        <v>4440.2</v>
      </c>
      <c r="J71" s="2">
        <f t="shared" si="4"/>
        <v>224</v>
      </c>
      <c r="K71" s="77">
        <f t="shared" si="5"/>
        <v>40.622357978563834</v>
      </c>
      <c r="L71" s="77">
        <f t="shared" si="6"/>
        <v>4.036508759011282</v>
      </c>
      <c r="M71" s="77">
        <f t="shared" si="7"/>
        <v>0.2036345124135235</v>
      </c>
      <c r="N71" s="62" t="s">
        <v>1</v>
      </c>
      <c r="O71" s="4">
        <f t="shared" si="8"/>
        <v>44.86250124998864</v>
      </c>
      <c r="R71" s="70" t="s">
        <v>18</v>
      </c>
      <c r="S71" s="71">
        <v>82519</v>
      </c>
    </row>
    <row r="72" spans="2:19" ht="13.2">
      <c r="B72" s="62" t="s">
        <v>22</v>
      </c>
      <c r="C72" s="63">
        <v>488400</v>
      </c>
      <c r="D72" s="63">
        <v>387870</v>
      </c>
      <c r="E72" s="63">
        <v>15140</v>
      </c>
      <c r="F72" s="71">
        <v>10160</v>
      </c>
      <c r="G72" s="71">
        <f t="shared" si="1"/>
        <v>20145</v>
      </c>
      <c r="H72" s="2">
        <f t="shared" si="2"/>
        <v>4884</v>
      </c>
      <c r="I72" s="2">
        <f t="shared" si="3"/>
        <v>3878.7</v>
      </c>
      <c r="J72" s="2">
        <f t="shared" si="4"/>
        <v>253</v>
      </c>
      <c r="K72" s="77">
        <f t="shared" si="5"/>
        <v>24.244229337304542</v>
      </c>
      <c r="L72" s="77">
        <f t="shared" si="6"/>
        <v>19.25390915860015</v>
      </c>
      <c r="M72" s="77">
        <f t="shared" si="7"/>
        <v>1.2558947629684785</v>
      </c>
      <c r="N72" s="62" t="s">
        <v>22</v>
      </c>
      <c r="O72" s="4">
        <f t="shared" si="8"/>
        <v>44.75403325887317</v>
      </c>
      <c r="R72" s="70" t="s">
        <v>19</v>
      </c>
      <c r="S72" s="71">
        <v>307236</v>
      </c>
    </row>
    <row r="73" spans="2:19" ht="13.2">
      <c r="B73" s="62" t="s">
        <v>16</v>
      </c>
      <c r="C73" s="63">
        <v>11180</v>
      </c>
      <c r="D73" s="63">
        <v>0</v>
      </c>
      <c r="E73" s="63">
        <v>950</v>
      </c>
      <c r="F73" s="71">
        <v>470</v>
      </c>
      <c r="G73" s="71">
        <f t="shared" si="1"/>
        <v>313</v>
      </c>
      <c r="H73" s="2">
        <f t="shared" si="2"/>
        <v>111.8</v>
      </c>
      <c r="I73" s="2">
        <f t="shared" si="3"/>
        <v>0</v>
      </c>
      <c r="J73" s="2">
        <f t="shared" si="4"/>
        <v>14.2</v>
      </c>
      <c r="K73" s="77">
        <f t="shared" si="5"/>
        <v>35.718849840255594</v>
      </c>
      <c r="L73" s="77">
        <f t="shared" si="6"/>
        <v>0</v>
      </c>
      <c r="M73" s="77">
        <f t="shared" si="7"/>
        <v>4.536741214057508</v>
      </c>
      <c r="N73" s="62" t="s">
        <v>16</v>
      </c>
      <c r="O73" s="4">
        <f t="shared" si="8"/>
        <v>40.2555910543131</v>
      </c>
      <c r="R73" s="70" t="s">
        <v>20</v>
      </c>
      <c r="S73" s="71">
        <v>90996</v>
      </c>
    </row>
    <row r="74" spans="2:19" ht="13.2">
      <c r="B74" s="62" t="s">
        <v>6</v>
      </c>
      <c r="C74" s="63">
        <v>4553830</v>
      </c>
      <c r="D74" s="63">
        <v>32750</v>
      </c>
      <c r="E74" s="63">
        <v>20040</v>
      </c>
      <c r="F74" s="71">
        <v>66520</v>
      </c>
      <c r="G74" s="71">
        <f t="shared" si="1"/>
        <v>130048</v>
      </c>
      <c r="H74" s="2">
        <f t="shared" si="2"/>
        <v>45538.3</v>
      </c>
      <c r="I74" s="2">
        <f t="shared" si="3"/>
        <v>327.5</v>
      </c>
      <c r="J74" s="2">
        <f t="shared" si="4"/>
        <v>865.6</v>
      </c>
      <c r="K74" s="77">
        <f t="shared" si="5"/>
        <v>35.01653235728347</v>
      </c>
      <c r="L74" s="77">
        <f t="shared" si="6"/>
        <v>0.251830093503937</v>
      </c>
      <c r="M74" s="77">
        <f t="shared" si="7"/>
        <v>0.6656003937007874</v>
      </c>
      <c r="N74" s="62" t="s">
        <v>6</v>
      </c>
      <c r="O74" s="4">
        <f t="shared" si="8"/>
        <v>35.933962844488185</v>
      </c>
      <c r="R74" s="70" t="s">
        <v>21</v>
      </c>
      <c r="S74" s="71">
        <v>234270</v>
      </c>
    </row>
    <row r="75" spans="2:19" ht="13.2">
      <c r="B75" s="62" t="s">
        <v>9</v>
      </c>
      <c r="C75" s="63">
        <v>1562980</v>
      </c>
      <c r="D75" s="63">
        <v>66380</v>
      </c>
      <c r="E75" s="63">
        <v>22410</v>
      </c>
      <c r="F75" s="71">
        <v>21710</v>
      </c>
      <c r="G75" s="71">
        <f t="shared" si="1"/>
        <v>55896</v>
      </c>
      <c r="H75" s="2">
        <f t="shared" si="2"/>
        <v>15629.8</v>
      </c>
      <c r="I75" s="2">
        <f t="shared" si="3"/>
        <v>663.8</v>
      </c>
      <c r="J75" s="2">
        <f t="shared" si="4"/>
        <v>441.2</v>
      </c>
      <c r="K75" s="77">
        <f t="shared" si="5"/>
        <v>27.96228710462287</v>
      </c>
      <c r="L75" s="77">
        <f t="shared" si="6"/>
        <v>1.187562616287391</v>
      </c>
      <c r="M75" s="77">
        <f t="shared" si="7"/>
        <v>0.7893230284814656</v>
      </c>
      <c r="N75" s="62" t="s">
        <v>9</v>
      </c>
      <c r="O75" s="4">
        <f t="shared" si="8"/>
        <v>29.939172749391727</v>
      </c>
      <c r="R75" s="70" t="s">
        <v>22</v>
      </c>
      <c r="S75" s="71">
        <v>20145</v>
      </c>
    </row>
    <row r="76" spans="2:19" ht="13.2">
      <c r="B76" s="62" t="s">
        <v>4</v>
      </c>
      <c r="C76" s="63">
        <v>995100</v>
      </c>
      <c r="D76" s="63">
        <v>159470</v>
      </c>
      <c r="E76" s="63">
        <v>46370</v>
      </c>
      <c r="F76" s="71">
        <v>810</v>
      </c>
      <c r="G76" s="71">
        <f t="shared" si="1"/>
        <v>43466</v>
      </c>
      <c r="H76" s="2">
        <f t="shared" si="2"/>
        <v>9951</v>
      </c>
      <c r="I76" s="2">
        <f t="shared" si="3"/>
        <v>1594.7</v>
      </c>
      <c r="J76" s="2">
        <f t="shared" si="4"/>
        <v>471.8</v>
      </c>
      <c r="K76" s="77">
        <f t="shared" si="5"/>
        <v>22.893756039203055</v>
      </c>
      <c r="L76" s="77">
        <f t="shared" si="6"/>
        <v>3.6688446141811992</v>
      </c>
      <c r="M76" s="77">
        <f t="shared" si="7"/>
        <v>1.0854460957990153</v>
      </c>
      <c r="N76" s="62" t="s">
        <v>4</v>
      </c>
      <c r="O76" s="4">
        <f t="shared" si="8"/>
        <v>27.64804674918327</v>
      </c>
      <c r="R76" s="70" t="s">
        <v>23</v>
      </c>
      <c r="S76" s="71">
        <v>48702</v>
      </c>
    </row>
    <row r="77" spans="2:19" ht="13.2">
      <c r="B77" s="62" t="s">
        <v>24</v>
      </c>
      <c r="C77" s="63">
        <v>2194210</v>
      </c>
      <c r="D77" s="63">
        <v>2627770</v>
      </c>
      <c r="E77" s="63">
        <v>661140</v>
      </c>
      <c r="F77" s="71">
        <v>0</v>
      </c>
      <c r="G77" s="71">
        <f t="shared" si="1"/>
        <v>304316</v>
      </c>
      <c r="H77" s="2">
        <f t="shared" si="2"/>
        <v>21942.1</v>
      </c>
      <c r="I77" s="2">
        <f t="shared" si="3"/>
        <v>26277.7</v>
      </c>
      <c r="J77" s="2">
        <f t="shared" si="4"/>
        <v>6611.4</v>
      </c>
      <c r="K77" s="77">
        <f t="shared" si="5"/>
        <v>7.210301134347191</v>
      </c>
      <c r="L77" s="77">
        <f t="shared" si="6"/>
        <v>8.635004403317604</v>
      </c>
      <c r="M77" s="77">
        <f t="shared" si="7"/>
        <v>2.1725443289212527</v>
      </c>
      <c r="N77" s="62" t="s">
        <v>24</v>
      </c>
      <c r="O77" s="4">
        <f t="shared" si="8"/>
        <v>18.017849866586047</v>
      </c>
      <c r="R77" s="70" t="s">
        <v>24</v>
      </c>
      <c r="S77" s="71">
        <v>304316</v>
      </c>
    </row>
    <row r="78" spans="2:19" ht="13.2">
      <c r="B78" s="62" t="s">
        <v>25</v>
      </c>
      <c r="C78" s="63">
        <v>3021350</v>
      </c>
      <c r="D78" s="63">
        <v>3336930</v>
      </c>
      <c r="E78" s="63">
        <v>7270</v>
      </c>
      <c r="F78" s="75">
        <v>0</v>
      </c>
      <c r="G78" s="71">
        <f t="shared" si="1"/>
        <v>407300</v>
      </c>
      <c r="H78" s="2">
        <f t="shared" si="2"/>
        <v>30213.5</v>
      </c>
      <c r="I78" s="2">
        <f t="shared" si="3"/>
        <v>33369.3</v>
      </c>
      <c r="J78" s="2">
        <f t="shared" si="4"/>
        <v>72.7</v>
      </c>
      <c r="K78" s="77">
        <f t="shared" si="5"/>
        <v>7.417996562730174</v>
      </c>
      <c r="L78" s="77">
        <f t="shared" si="6"/>
        <v>8.192806285293397</v>
      </c>
      <c r="M78" s="77">
        <f t="shared" si="7"/>
        <v>0.017849251166216547</v>
      </c>
      <c r="N78" s="62" t="s">
        <v>25</v>
      </c>
      <c r="O78" s="4">
        <f t="shared" si="8"/>
        <v>15.628652099189788</v>
      </c>
      <c r="R78" s="70" t="s">
        <v>25</v>
      </c>
      <c r="S78" s="71">
        <v>407300</v>
      </c>
    </row>
    <row r="79" spans="2:19" ht="13.2">
      <c r="B79" s="62" t="s">
        <v>11</v>
      </c>
      <c r="C79" s="63">
        <v>111930</v>
      </c>
      <c r="D79" s="63">
        <v>840</v>
      </c>
      <c r="E79" s="63">
        <v>1920</v>
      </c>
      <c r="F79" s="71">
        <v>12070</v>
      </c>
      <c r="G79" s="71">
        <f t="shared" si="1"/>
        <v>9213</v>
      </c>
      <c r="H79" s="2">
        <f t="shared" si="2"/>
        <v>1119.3</v>
      </c>
      <c r="I79" s="2">
        <f t="shared" si="3"/>
        <v>8.4</v>
      </c>
      <c r="J79" s="2">
        <f t="shared" si="4"/>
        <v>139.9</v>
      </c>
      <c r="K79" s="77">
        <f t="shared" si="5"/>
        <v>12.149137088896126</v>
      </c>
      <c r="L79" s="77">
        <f t="shared" si="6"/>
        <v>0.09117551286225985</v>
      </c>
      <c r="M79" s="77">
        <f t="shared" si="7"/>
        <v>1.5185064582654944</v>
      </c>
      <c r="N79" s="62" t="s">
        <v>11</v>
      </c>
      <c r="O79" s="4">
        <f t="shared" si="8"/>
        <v>13.758819060023878</v>
      </c>
      <c r="R79" s="70" t="s">
        <v>26</v>
      </c>
      <c r="S79" s="71">
        <v>242751</v>
      </c>
    </row>
    <row r="80" spans="2:19" ht="13.2">
      <c r="B80" s="62" t="s">
        <v>67</v>
      </c>
      <c r="C80" s="64" t="s">
        <v>65</v>
      </c>
      <c r="D80" s="64" t="s">
        <v>65</v>
      </c>
      <c r="E80" s="64" t="s">
        <v>65</v>
      </c>
      <c r="F80" s="68"/>
      <c r="R80" s="70" t="s">
        <v>66</v>
      </c>
      <c r="S80" s="71">
        <v>100450</v>
      </c>
    </row>
    <row r="81" spans="2:19" ht="13.2">
      <c r="B81" s="62" t="s">
        <v>155</v>
      </c>
      <c r="C81" s="64" t="s">
        <v>65</v>
      </c>
      <c r="D81" s="64" t="s">
        <v>65</v>
      </c>
      <c r="E81" s="64" t="s">
        <v>65</v>
      </c>
      <c r="F81" s="68"/>
      <c r="R81" s="70" t="s">
        <v>166</v>
      </c>
      <c r="S81" s="71">
        <v>158</v>
      </c>
    </row>
    <row r="82" spans="18:19" ht="13.2">
      <c r="R82" s="70" t="s">
        <v>67</v>
      </c>
      <c r="S82" s="71">
        <v>309158</v>
      </c>
    </row>
    <row r="83" spans="18:19" ht="13.2">
      <c r="R83" s="70" t="s">
        <v>68</v>
      </c>
      <c r="S83" s="71">
        <v>39860</v>
      </c>
    </row>
    <row r="84" spans="18:19" ht="13.2">
      <c r="R84" s="70" t="s">
        <v>69</v>
      </c>
      <c r="S84" s="71">
        <v>13611</v>
      </c>
    </row>
    <row r="85" spans="18:19" ht="13.2">
      <c r="R85" s="70" t="s">
        <v>155</v>
      </c>
      <c r="S85" s="71">
        <v>24895</v>
      </c>
    </row>
    <row r="86" spans="18:19" ht="13.2">
      <c r="R86" s="70" t="s">
        <v>167</v>
      </c>
      <c r="S86" s="71">
        <v>766509</v>
      </c>
    </row>
  </sheetData>
  <mergeCells count="2">
    <mergeCell ref="I1:R3"/>
    <mergeCell ref="H47:J47"/>
  </mergeCells>
  <hyperlinks>
    <hyperlink ref="B42" r:id="rId1" display="http://appsso.eurostat.ec.europa.eu/nui/show.do?query=BOOKMARK_DS-887569_QID_-4368CDE9_UID_-3F171EB0&amp;layout=LANDUSE,L,X,0;TIME,C,X,1;GEO,L,Y,0;UNIT,L,Z,0;INDICATORS,C,Z,1;&amp;zSelection=DS-887569UNIT,KM2;DS-887569INDICATORS,OBS_FLAG;&amp;rankName1=UNIT_1_2_-1_2&amp;"/>
    <hyperlink ref="B43" r:id="rId2" display="http://appsso.eurostat.ec.europa.eu/nui/show.do?query=BOOKMARK_DS-866366_QID_-25AB4D0C_UID_-3F171EB0&amp;layout=CROPS,L,X,0;GEO,L,Y,0;TIME,C,Z,0;FARMTYPE,L,Z,1;SO_EUR,L,Z,2;UNIT,L,Z,3;AGRAREA,L,Z,4;INDICATORS,C,Z,5;&amp;zSelection=DS-866366SO_EUR,TOTAL;DS-866366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showGridLines="0" workbookViewId="0" topLeftCell="A1">
      <selection activeCell="B19" sqref="B19"/>
    </sheetView>
  </sheetViews>
  <sheetFormatPr defaultColWidth="9.00390625" defaultRowHeight="14.25"/>
  <cols>
    <col min="1" max="1" width="9.00390625" style="38" customWidth="1"/>
    <col min="2" max="2" width="20.50390625" style="38" bestFit="1" customWidth="1"/>
    <col min="3" max="14" width="9.00390625" style="38" customWidth="1"/>
    <col min="15" max="15" width="4.875" style="38" customWidth="1"/>
    <col min="16" max="16384" width="9.00390625" style="38" customWidth="1"/>
  </cols>
  <sheetData>
    <row r="2" ht="13.8">
      <c r="C2" s="61" t="s">
        <v>180</v>
      </c>
    </row>
    <row r="3" ht="14.25">
      <c r="C3" s="38" t="s">
        <v>104</v>
      </c>
    </row>
    <row r="29" spans="3:15" ht="50.25" customHeight="1">
      <c r="C29" s="91" t="s">
        <v>178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ht="18.75" customHeight="1">
      <c r="C30" s="59" t="s">
        <v>143</v>
      </c>
    </row>
    <row r="34" spans="2:12" ht="12">
      <c r="B34" s="38" t="s">
        <v>103</v>
      </c>
      <c r="C34" s="60" t="s">
        <v>46</v>
      </c>
      <c r="D34" s="60" t="s">
        <v>174</v>
      </c>
      <c r="E34" s="3" t="s">
        <v>177</v>
      </c>
      <c r="F34" s="3" t="s">
        <v>175</v>
      </c>
      <c r="G34" s="3" t="s">
        <v>176</v>
      </c>
      <c r="H34" s="3" t="s">
        <v>28</v>
      </c>
      <c r="I34" s="3" t="s">
        <v>29</v>
      </c>
      <c r="J34" s="3" t="s">
        <v>30</v>
      </c>
      <c r="K34" s="3" t="s">
        <v>31</v>
      </c>
      <c r="L34" s="3" t="s">
        <v>100</v>
      </c>
    </row>
    <row r="35" spans="2:12" ht="14.25">
      <c r="B35" s="38" t="s">
        <v>173</v>
      </c>
      <c r="C35" s="84">
        <v>-28.61232768156604</v>
      </c>
      <c r="D35" s="84">
        <v>-25.166717964501895</v>
      </c>
      <c r="E35" s="84">
        <v>-37.833795201654254</v>
      </c>
      <c r="F35" s="84">
        <v>-27.788060488043133</v>
      </c>
      <c r="G35" s="84">
        <v>-21.361722767721115</v>
      </c>
      <c r="H35" s="84">
        <v>-16.714390037666227</v>
      </c>
      <c r="I35" s="84">
        <v>-12.304640247737941</v>
      </c>
      <c r="J35" s="84">
        <v>-9.306769862882803</v>
      </c>
      <c r="K35" s="84">
        <v>-4.701239008792967</v>
      </c>
      <c r="L35" s="84">
        <v>17.634035016009264</v>
      </c>
    </row>
    <row r="36" spans="2:12" ht="14.25">
      <c r="B36" s="38" t="s">
        <v>102</v>
      </c>
      <c r="C36" s="84">
        <v>0.18965330587294993</v>
      </c>
      <c r="D36" s="84">
        <v>0</v>
      </c>
      <c r="E36" s="84">
        <v>-32.90552564161566</v>
      </c>
      <c r="F36" s="84">
        <v>-27.773480310107068</v>
      </c>
      <c r="G36" s="84">
        <v>-20.82807743223788</v>
      </c>
      <c r="H36" s="84">
        <v>-16.522677591493817</v>
      </c>
      <c r="I36" s="84">
        <v>-12.173823241440807</v>
      </c>
      <c r="J36" s="84">
        <v>-9.119733361417948</v>
      </c>
      <c r="K36" s="84">
        <v>-4.016933574472081</v>
      </c>
      <c r="L36" s="84">
        <v>17.109548908265193</v>
      </c>
    </row>
    <row r="38" spans="3:9" ht="12">
      <c r="C38" s="3" t="s">
        <v>27</v>
      </c>
      <c r="D38" s="3" t="s">
        <v>176</v>
      </c>
      <c r="E38" s="3" t="s">
        <v>28</v>
      </c>
      <c r="F38" s="3" t="s">
        <v>29</v>
      </c>
      <c r="G38" s="3" t="s">
        <v>30</v>
      </c>
      <c r="H38" s="3" t="s">
        <v>31</v>
      </c>
      <c r="I38" s="3" t="s">
        <v>100</v>
      </c>
    </row>
  </sheetData>
  <mergeCells count="1">
    <mergeCell ref="C29:O2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 (ESTAT)</dc:creator>
  <cp:keywords/>
  <dc:description/>
  <cp:lastModifiedBy>MARTINEZ SOLANO Jose Domingo (ESTAT)</cp:lastModifiedBy>
  <cp:lastPrinted>2018-10-09T08:28:23Z</cp:lastPrinted>
  <dcterms:created xsi:type="dcterms:W3CDTF">2018-04-10T08:32:49Z</dcterms:created>
  <dcterms:modified xsi:type="dcterms:W3CDTF">2019-04-01T08:54:32Z</dcterms:modified>
  <cp:category/>
  <cp:version/>
  <cp:contentType/>
  <cp:contentStatus/>
</cp:coreProperties>
</file>