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drawings/drawing18.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1.xml" ContentType="application/vnd.openxmlformats-officedocument.drawing+xml"/>
  <Override PartName="/xl/worksheets/sheet8.xml" ContentType="application/vnd.openxmlformats-officedocument.spreadsheetml.worksheet+xml"/>
  <Override PartName="/xl/drawings/drawing2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6.xml" ContentType="application/vnd.ms-office.chartcolorstyle+xml"/>
  <Override PartName="/xl/charts/style16.xml" ContentType="application/vnd.ms-office.chartstyle+xml"/>
  <Override PartName="/xl/charts/colors15.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xml" ContentType="application/vnd.ms-office.chartcolorstyle+xml"/>
  <Override PartName="/xl/charts/style10.xml" ContentType="application/vnd.ms-office.chartstyle+xml"/>
  <Override PartName="/xl/charts/colors7.xml" ContentType="application/vnd.ms-office.chartcolorstyle+xml"/>
  <Override PartName="/xl/charts/style7.xml" ContentType="application/vnd.ms-office.chartstyle+xml"/>
  <Override PartName="/xl/charts/style5.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colors3.xml" ContentType="application/vnd.ms-office.chartcolorstyle+xml"/>
  <Override PartName="/xl/charts/style3.xml" ContentType="application/vnd.ms-office.chartstyle+xml"/>
  <Override PartName="/xl/charts/colors6.xml" ContentType="application/vnd.ms-office.chartcolorstyle+xml"/>
  <Override PartName="/xl/charts/style6.xml" ContentType="application/vnd.ms-office.chartstyle+xml"/>
  <Override PartName="/xl/charts/colors10.xml" ContentType="application/vnd.ms-office.chartcolorstyle+xml"/>
  <Override PartName="/xl/charts/colors11.xml" ContentType="application/vnd.ms-office.chartcolorstyle+xml"/>
  <Override PartName="/xl/charts/style13.xml" ContentType="application/vnd.ms-office.chartstyle+xml"/>
  <Override PartName="/xl/charts/style11.xml" ContentType="application/vnd.ms-office.chart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3.xml" ContentType="application/vnd.ms-office.chartcolorstyle+xml"/>
  <Override PartName="/xl/charts/colors2.xml" ContentType="application/vnd.ms-office.chartcolorstyle+xml"/>
  <Override PartName="/xl/charts/style12.xml" ContentType="application/vnd.ms-office.chartstyle+xml"/>
  <Override PartName="/xl/charts/colors12.xml" ContentType="application/vnd.ms-office.chartcolorstyle+xml"/>
  <Override PartName="/xl/charts/style2.xml" ContentType="application/vnd.ms-office.chartstyle+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035" tabRatio="474" activeTab="0"/>
  </bookViews>
  <sheets>
    <sheet name="Fig 1 and Fig 2 LM slack" sheetId="3" r:id="rId1"/>
    <sheet name="Fig 3 and Fig 4 LM slack age" sheetId="7" r:id="rId2"/>
    <sheet name="Fig 5 and Fig 6 LMS component" sheetId="8" r:id="rId3"/>
    <sheet name="Fig7(LFstatus)+Fig8+F9" sheetId="11" r:id="rId4"/>
    <sheet name="Fig 10 anf Fig 11 Unemployment" sheetId="1" r:id="rId5"/>
    <sheet name="Fig 12 Pot add LF descr" sheetId="5" r:id="rId6"/>
    <sheet name="Fig 13 and Fig 14 Pot add LF" sheetId="4" r:id="rId7"/>
    <sheet name="Fig 15 &amp; Fig16 Underemployment" sheetId="2" r:id="rId8"/>
    <sheet name="Low reliability Fig 6" sheetId="12" r:id="rId9"/>
    <sheet name="Low reliability Fig 8 &amp; Fig 9" sheetId="13" r:id="rId10"/>
    <sheet name="Low reliability Fig 12" sheetId="14" r:id="rId11"/>
    <sheet name="Low reliability Fig 13 &amp; Fig 14" sheetId="9" r:id="rId12"/>
    <sheet name="Low reliability Fig 15 &amp; Fig 16" sheetId="10" r:id="rId13"/>
  </sheets>
  <definedNames>
    <definedName name="_xlnm._FilterDatabase" localSheetId="4" hidden="1">'Fig 10 anf Fig 11 Unemployment'!$A$8:$K$8</definedName>
    <definedName name="_xlnm._FilterDatabase" localSheetId="5" hidden="1">'Fig 12 Pot add LF descr'!$A$41:$D$41</definedName>
    <definedName name="_xlnm._FilterDatabase" localSheetId="7" hidden="1">'Fig 15 &amp; Fig16 Underemployment'!$A$43:$J$43</definedName>
    <definedName name="_xlnm._FilterDatabase" localSheetId="2" hidden="1">'Fig 5 and Fig 6 LMS component'!$A$63:$J$91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7.xml><?xml version="1.0" encoding="utf-8"?>
<comments xmlns="http://schemas.openxmlformats.org/spreadsheetml/2006/main">
  <authors>
    <author>VILLETTE Genevieve (ESTAT)</author>
  </authors>
  <commentList>
    <comment ref="A23" authorId="0">
      <text>
        <r>
          <rPr>
            <b/>
            <sz val="9"/>
            <rFont val="Tahoma"/>
            <family val="2"/>
          </rPr>
          <t>VILLETTE Genevieve (ESTAT):</t>
        </r>
        <r>
          <rPr>
            <sz val="9"/>
            <rFont val="Tahoma"/>
            <family val="2"/>
          </rPr>
          <t xml:space="preserve">
Persons available to work but not seeking ONLY</t>
        </r>
      </text>
    </comment>
    <comment ref="A34" authorId="0">
      <text>
        <r>
          <rPr>
            <b/>
            <sz val="9"/>
            <rFont val="Tahoma"/>
            <family val="2"/>
          </rPr>
          <t>VILLETTE Genevieve (ESTAT):</t>
        </r>
        <r>
          <rPr>
            <sz val="9"/>
            <rFont val="Tahoma"/>
            <family val="2"/>
          </rPr>
          <t xml:space="preserve">
Persons available to work but not seeking ONLY</t>
        </r>
      </text>
    </comment>
    <comment ref="A35" authorId="0">
      <text>
        <r>
          <rPr>
            <b/>
            <sz val="9"/>
            <rFont val="Tahoma"/>
            <family val="2"/>
          </rPr>
          <t>VILLETTE Genevieve (ESTAT):</t>
        </r>
        <r>
          <rPr>
            <sz val="9"/>
            <rFont val="Tahoma"/>
            <family val="2"/>
          </rPr>
          <t xml:space="preserve">
Persons available to work but not seeking ONLY</t>
        </r>
      </text>
    </comment>
    <comment ref="A124" authorId="0">
      <text>
        <r>
          <rPr>
            <b/>
            <sz val="9"/>
            <rFont val="Tahoma"/>
            <family val="2"/>
          </rPr>
          <t>VILLETTE Genevieve (ESTAT):</t>
        </r>
        <r>
          <rPr>
            <sz val="9"/>
            <rFont val="Tahoma"/>
            <family val="2"/>
          </rPr>
          <t xml:space="preserve">
Persons available to work but not seeking ONLY</t>
        </r>
      </text>
    </comment>
    <comment ref="A137" authorId="0">
      <text>
        <r>
          <rPr>
            <b/>
            <sz val="9"/>
            <rFont val="Tahoma"/>
            <family val="2"/>
          </rPr>
          <t>VILLETTE Genevieve (ESTAT):</t>
        </r>
        <r>
          <rPr>
            <sz val="9"/>
            <rFont val="Tahoma"/>
            <family val="2"/>
          </rPr>
          <t xml:space="preserve">
Persons available to work but not seeking ONLY</t>
        </r>
      </text>
    </comment>
    <comment ref="A142" authorId="0">
      <text>
        <r>
          <rPr>
            <b/>
            <sz val="9"/>
            <rFont val="Tahoma"/>
            <family val="2"/>
          </rPr>
          <t>VILLETTE Genevieve (ESTAT):</t>
        </r>
        <r>
          <rPr>
            <sz val="9"/>
            <rFont val="Tahoma"/>
            <family val="2"/>
          </rPr>
          <t xml:space="preserve">
Persons available to work but not seeking ONLY</t>
        </r>
      </text>
    </comment>
  </commentList>
</comments>
</file>

<file path=xl/sharedStrings.xml><?xml version="1.0" encoding="utf-8"?>
<sst xmlns="http://schemas.openxmlformats.org/spreadsheetml/2006/main" count="1060" uniqueCount="175">
  <si>
    <t>2019Q4</t>
  </si>
  <si>
    <t>2020Q1</t>
  </si>
  <si>
    <t>European Union - 27 countries (from 2020)</t>
  </si>
  <si>
    <t>Belgium</t>
  </si>
  <si>
    <t>Bulgaria</t>
  </si>
  <si>
    <t>Czechia</t>
  </si>
  <si>
    <t>Denmark</t>
  </si>
  <si>
    <t>Estonia</t>
  </si>
  <si>
    <t>Ireland</t>
  </si>
  <si>
    <t>Greece</t>
  </si>
  <si>
    <t>Spain</t>
  </si>
  <si>
    <t>France</t>
  </si>
  <si>
    <t>France (metropolitan)</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</si>
  <si>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</si>
  <si>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</si>
  <si>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</si>
  <si>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</si>
  <si>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</si>
  <si>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</si>
  <si>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</si>
  <si>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</si>
  <si>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</si>
  <si>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</si>
  <si>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</si>
  <si>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</si>
  <si>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</si>
  <si>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</si>
  <si>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</si>
  <si>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</si>
  <si>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</si>
  <si>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</si>
  <si>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Norway</t>
  </si>
  <si>
    <t>Switzerland</t>
  </si>
  <si>
    <t>North Macedonia</t>
  </si>
  <si>
    <t>Serbia</t>
  </si>
  <si>
    <t>Turkey</t>
  </si>
  <si>
    <t>Total</t>
  </si>
  <si>
    <t>Men</t>
  </si>
  <si>
    <t>Women</t>
  </si>
  <si>
    <t>EU-27</t>
  </si>
  <si>
    <t>Germany</t>
  </si>
  <si>
    <t>Source: Eurostat (data online code:lfsi_sla_q)</t>
  </si>
  <si>
    <t>(in % of the extended labour force)</t>
  </si>
  <si>
    <t>(in % of the population outside the labour force)</t>
  </si>
  <si>
    <t>From 15 to 24 years</t>
  </si>
  <si>
    <t>From 25 to 54 years</t>
  </si>
  <si>
    <t>From 55 to 74 years</t>
  </si>
  <si>
    <t>Difference in p.p. between 2020Q1 and 2019Q4</t>
  </si>
  <si>
    <r>
      <t>Source:</t>
    </r>
    <r>
      <rPr>
        <sz val="9"/>
        <color theme="1"/>
        <rFont val="Arial"/>
        <family val="2"/>
      </rPr>
      <t xml:space="preserve"> Eurostat (data online code:lfsi_sla_q)</t>
    </r>
  </si>
  <si>
    <t>Labour market slack</t>
  </si>
  <si>
    <t>Underemployed part-time workers</t>
  </si>
  <si>
    <t>Unemployment (ILO)</t>
  </si>
  <si>
    <t>Potential additional labour force</t>
  </si>
  <si>
    <r>
      <t>Source:</t>
    </r>
    <r>
      <rPr>
        <sz val="9"/>
        <color theme="1"/>
        <rFont val="Arial"/>
        <family val="2"/>
      </rPr>
      <t xml:space="preserve"> Eurostat (data online code:lfsi_sup_q)</t>
    </r>
  </si>
  <si>
    <t>Persons available to work but not seeking</t>
  </si>
  <si>
    <t>Persons seeking work but not immediately available</t>
  </si>
  <si>
    <t>TIME</t>
  </si>
  <si>
    <t>2019Q1</t>
  </si>
  <si>
    <t>2019Q2</t>
  </si>
  <si>
    <t>2019Q3</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</si>
  <si>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</si>
  <si>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</si>
  <si>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</si>
  <si>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</si>
  <si>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</si>
  <si>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</si>
  <si>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</si>
  <si>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</si>
  <si>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</si>
  <si>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</si>
  <si>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</si>
  <si>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</si>
  <si>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</si>
  <si>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</si>
  <si>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</si>
  <si>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</si>
  <si>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</si>
  <si>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</si>
  <si>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</si>
  <si>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</si>
  <si>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</si>
  <si>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</si>
  <si>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</si>
  <si>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</si>
  <si>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</si>
  <si>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</si>
  <si>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</si>
  <si>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</si>
  <si>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</si>
  <si>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</si>
  <si>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</si>
  <si>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</si>
  <si>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</si>
  <si>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</si>
  <si>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</si>
  <si>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</si>
  <si>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</si>
  <si>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</si>
  <si>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</si>
  <si>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</si>
  <si>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</si>
  <si>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</si>
  <si>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</si>
  <si>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</si>
  <si>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t>
  </si>
  <si>
    <t>Potential additional Labour Force</t>
  </si>
  <si>
    <t>(% of the extended labour force)</t>
  </si>
  <si>
    <t>(in % of the total Labour market slack)</t>
  </si>
  <si>
    <t>(in % of the Labour market slack)</t>
  </si>
  <si>
    <t>(in percentage points)</t>
  </si>
  <si>
    <t>Germany (until 1990 former territory of the FRG)</t>
  </si>
  <si>
    <t>Gender gap</t>
  </si>
  <si>
    <t>Potential additional labour force (in % of population outside the labour force)</t>
  </si>
  <si>
    <t>Labour market slack by sex and country, people aged 15-74, 2020Q2</t>
  </si>
  <si>
    <t>Change in the labour market slack as % of the extended labour force by sex and country, people aged 15-74, 2019Q4-2020Q2</t>
  </si>
  <si>
    <t>GEO</t>
  </si>
  <si>
    <t>Females</t>
  </si>
  <si>
    <t>Males</t>
  </si>
  <si>
    <t>Iceland</t>
  </si>
  <si>
    <t>Montenegro</t>
  </si>
  <si>
    <t>2020Q2</t>
  </si>
  <si>
    <t>Labour market slack by age groups and country, 2020Q2</t>
  </si>
  <si>
    <t>Labour market slack by age groups, EU-27 , 2008Q1-2020Q2</t>
  </si>
  <si>
    <t>Share of the components of the Labour market slack, people aged 15-74, EU-27, 2008Q1-2020Q2</t>
  </si>
  <si>
    <t>Note: Low data reliability for Malta and Slovenia for the category 55-74. Low data reliability and provisional data for Germany.</t>
  </si>
  <si>
    <t>Share of the components of the Labour market slack, people aged 15-74, by country, 2020Q2</t>
  </si>
  <si>
    <t>Unemployment rate (ILO) by sex and country, people aged 15-74, 2020Q2</t>
  </si>
  <si>
    <t>Change in the unemployment rate (ILO) as % of the extended labour force by sex and country, people aged 15-74, 2019Q4-2020Q2</t>
  </si>
  <si>
    <t>Gender Gap 2020Q2</t>
  </si>
  <si>
    <t>Share of the subcategories of the potential additional labour force i.e. people available to work but not seeking and people seeking work but not immediately available, 15-74, 2020Q2</t>
  </si>
  <si>
    <t>Potential additional labour force, people aged 15-74 by sex and country, 2020Q2</t>
  </si>
  <si>
    <t>Change in the potential additional labour force as % of the extended labour force by sex and country, 15-74, 2019Q4-2020Q2</t>
  </si>
  <si>
    <t>Potential additional labour force (% of extended labour force)</t>
  </si>
  <si>
    <t>Difference in p.p.</t>
  </si>
  <si>
    <t>Malta (*)</t>
  </si>
  <si>
    <t>Romania (*)</t>
  </si>
  <si>
    <t>Estonia (*)</t>
  </si>
  <si>
    <t>Flag and Footnotes</t>
  </si>
  <si>
    <t>Low reliability and provisional</t>
  </si>
  <si>
    <t>Low reliability</t>
  </si>
  <si>
    <t>x</t>
  </si>
  <si>
    <t>Note: (*) potential additional labour force only includes persons available to work but not seeking for Estonia, Malta and Romania (missing data related to persons seeking work but not immediately available). Low data reliabilty and provisional data are reported by country, category and sex in the attached excel file.</t>
  </si>
  <si>
    <t xml:space="preserve">Germany </t>
  </si>
  <si>
    <t>(in % of the total population)</t>
  </si>
  <si>
    <t>Source: Eurostat (data online code:lfsi_sup_q and une_rt_q)</t>
  </si>
  <si>
    <t>Employed people (excl. underemployed part-time workers )</t>
  </si>
  <si>
    <t>Persons outside the labour force</t>
  </si>
  <si>
    <t>Unemployed</t>
  </si>
  <si>
    <t>Total population by labour force status and country aged 15-74, EU-27, 2019Q4 and 2020Q2</t>
  </si>
  <si>
    <t>Underemployed part-time workers by sex and country, people aged 15-74, 2020Q2</t>
  </si>
  <si>
    <t>Change in the underemployed part-time workers as % of the extended labour force by sex and country, people aged 15-74, 2019Q4-2020Q2</t>
  </si>
  <si>
    <t>Persons seeking work but not immediately available (slack component)</t>
  </si>
  <si>
    <t>Persons available to work but not seeking (slack component)</t>
  </si>
  <si>
    <t>Note: Low data reliabilty and provisional data are reported by country and by category in the attached excel file</t>
  </si>
  <si>
    <t>Note: Provisonal data and low data reliability for Germany for 2020Q2</t>
  </si>
  <si>
    <t>Note: Provisonal data and low data reliability for Germany in 2020Q2, low data reliability for Malta in 2019Q4</t>
  </si>
  <si>
    <t>Note: (*) missing data related to persons seeking work but not immediately available in 2020Q2 for Estonia, Malta and Romania. Low data reliabilty and provisional data are reported by country, category and sex in the attached excel file.</t>
  </si>
  <si>
    <t>Share of people by labour force status and sex aged 15-74, EU-27, 2019Q4 and 2020Q2</t>
  </si>
  <si>
    <t>Unemployed people</t>
  </si>
  <si>
    <t>Figure 15</t>
  </si>
  <si>
    <t>Figure 16</t>
  </si>
  <si>
    <t>Figure 14</t>
  </si>
  <si>
    <t>Employed people (excl. underemployed part-time workers)</t>
  </si>
  <si>
    <t>Slack in % of the total population</t>
  </si>
  <si>
    <t>+</t>
  </si>
  <si>
    <t>Underemployed part-time workers (slack component)</t>
  </si>
  <si>
    <t>Unemployed people (slack component)</t>
  </si>
  <si>
    <t>People outside the extended labour force (i.e. who are neither employed, available to work nor seeking)</t>
  </si>
  <si>
    <t>Change in the labour status as % of the population and by country, people aged 15-74, 2019Q4-2020Q2</t>
  </si>
  <si>
    <t>Share of people by labour status and country aged 15-74, EU-27, 2020Q2</t>
  </si>
  <si>
    <t>Note: The share of employed people excluding underemployed part-time workers is deduced by withdrawing from the total population all other categories given they are mutually exclusive. These categories are from lfsi_sup_q and une_rt_q.</t>
  </si>
  <si>
    <t>Change 2019Q4-2020Q2 in p.p.</t>
  </si>
  <si>
    <t>2020Q2 (% of the total population)</t>
  </si>
  <si>
    <t>2019Q4  (% of the total population)</t>
  </si>
  <si>
    <t>Note: (*) Very low reliable data related to persons seeking work but not immediately available in 2020Q2 for Estonia, Malta and Romania. Low data reliabilty and provisional data are reported by country and by category in the attached excel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</si>
</sst>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dd\.mm\.yy"/>
  </numFmts>
  <fonts count="32">
    <font>
      <sz val="11"/>
      <color theme="1"/>
      <name val="Calibri"/>
      <family val="2"/>
      <scheme val="minor"/>
    </font>
    <font>
      <sz val="10"/>
      <name val="Arial"/>
      <family val="2"/>
    </font>
    <font>
      <b/>
      <sz val="9"/>
      <color theme="1"/>
      <name val="Arial"/>
      <family val="2"/>
    </font>
    <font>
      <sz val="9"/>
      <color theme="1"/>
      <name val="Arial"/>
      <family val="2"/>
    </font>
    <font>
      <b/>
      <sz val="12"/>
      <color theme="1"/>
      <name val="Arial"/>
      <family val="2"/>
    </font>
    <font>
      <sz val="10"/>
      <color theme="1"/>
      <name val="Arial"/>
      <family val="2"/>
    </font>
    <font>
      <i/>
      <sz val="9"/>
      <color theme="1"/>
      <name val="Arial"/>
      <family val="2"/>
    </font>
    <font>
      <b/>
      <sz val="8"/>
      <color theme="1"/>
      <name val="Arial"/>
      <family val="2"/>
    </font>
    <font>
      <u val="single"/>
      <sz val="11"/>
      <color theme="10"/>
      <name val="Calibri"/>
      <family val="2"/>
      <scheme val="minor"/>
    </font>
    <font>
      <b/>
      <sz val="9"/>
      <name val="Arial"/>
      <family val="2"/>
    </font>
    <font>
      <sz val="9"/>
      <name val="Arial"/>
      <family val="2"/>
    </font>
    <font>
      <i/>
      <sz val="9"/>
      <name val="Arial"/>
      <family val="2"/>
    </font>
    <font>
      <b/>
      <i/>
      <sz val="9"/>
      <color theme="1"/>
      <name val="Arial"/>
      <family val="2"/>
    </font>
    <font>
      <sz val="9"/>
      <name val="Tahoma"/>
      <family val="2"/>
    </font>
    <font>
      <b/>
      <sz val="9"/>
      <name val="Tahoma"/>
      <family val="2"/>
    </font>
    <font>
      <sz val="11"/>
      <name val="Arial"/>
      <family val="2"/>
    </font>
    <font>
      <b/>
      <sz val="12"/>
      <name val="Arial"/>
      <family val="2"/>
    </font>
    <font>
      <sz val="10"/>
      <color rgb="FF000000"/>
      <name val="Arial"/>
      <family val="2"/>
    </font>
    <font>
      <b/>
      <sz val="14"/>
      <name val="Arial"/>
      <family val="2"/>
    </font>
    <font>
      <b/>
      <sz val="16"/>
      <color rgb="FF000000"/>
      <name val="Arial"/>
      <family val="2"/>
    </font>
    <font>
      <sz val="12"/>
      <color rgb="FF000000"/>
      <name val="Arial"/>
      <family val="2"/>
    </font>
    <font>
      <b/>
      <sz val="18"/>
      <color rgb="FF000000"/>
      <name val="Arial"/>
      <family val="2"/>
    </font>
    <font>
      <sz val="11"/>
      <color rgb="FF000000"/>
      <name val="Arial"/>
      <family val="2"/>
    </font>
    <font>
      <b/>
      <sz val="12"/>
      <color rgb="FF000000"/>
      <name val="Arial"/>
      <family val="2"/>
    </font>
    <font>
      <i/>
      <sz val="12"/>
      <name val="Arial"/>
      <family val="2"/>
    </font>
    <font>
      <b/>
      <sz val="10"/>
      <color rgb="FF000000"/>
      <name val="Arial"/>
      <family val="2"/>
    </font>
    <font>
      <b/>
      <sz val="11"/>
      <color rgb="FF000000"/>
      <name val="Arial"/>
      <family val="2"/>
    </font>
    <font>
      <b/>
      <sz val="9"/>
      <color rgb="FF000000"/>
      <name val="Arial"/>
      <family val="2"/>
    </font>
    <font>
      <sz val="10.5"/>
      <name val="Arial"/>
      <family val="2"/>
    </font>
    <font>
      <sz val="10.5"/>
      <color rgb="FF000000"/>
      <name val="Arial"/>
      <family val="2"/>
    </font>
    <font>
      <sz val="12"/>
      <name val="Arial"/>
      <family val="2"/>
    </font>
    <font>
      <b/>
      <sz val="8"/>
      <name val="Calibri"/>
      <family val="2"/>
    </font>
  </fonts>
  <fills count="8">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FF00"/>
        <bgColor indexed="64"/>
      </patternFill>
    </fill>
  </fills>
  <borders count="76">
    <border>
      <left/>
      <right/>
      <top/>
      <bottom/>
      <diagonal/>
    </border>
    <border>
      <left/>
      <right/>
      <top style="thin">
        <color rgb="FF000000"/>
      </top>
      <bottom/>
    </border>
    <border>
      <left/>
      <right/>
      <top style="hair">
        <color rgb="FFC0C0C0"/>
      </top>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thin">
        <color rgb="FF000000"/>
      </left>
      <right/>
      <top style="thin">
        <color rgb="FF000000"/>
      </top>
      <bottom/>
    </border>
    <border>
      <left/>
      <right style="thin">
        <color rgb="FF000000"/>
      </right>
      <top style="thin">
        <color rgb="FF000000"/>
      </top>
      <bottom/>
    </border>
    <border>
      <left style="thin">
        <color rgb="FF000000"/>
      </left>
      <right/>
      <top style="hair">
        <color rgb="FFC0C0C0"/>
      </top>
      <bottom style="hair">
        <color rgb="FFC0C0C0"/>
      </bottom>
    </border>
    <border>
      <left/>
      <right style="thin">
        <color rgb="FF000000"/>
      </right>
      <top style="hair">
        <color rgb="FFC0C0C0"/>
      </top>
      <bottom style="hair">
        <color rgb="FFC0C0C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thin">
        <color rgb="FF000000"/>
      </top>
      <bottom/>
    </border>
    <border>
      <left style="hair">
        <color rgb="FFA6A6A6"/>
      </left>
      <right/>
      <top/>
      <bottom/>
    </border>
    <border>
      <left style="thin"/>
      <right/>
      <top style="thin"/>
      <bottom style="hair">
        <color rgb="FFC0C0C0"/>
      </bottom>
    </border>
    <border>
      <left style="thin">
        <color rgb="FF000000"/>
      </left>
      <right/>
      <top style="thin"/>
      <bottom style="hair">
        <color rgb="FFC0C0C0"/>
      </bottom>
    </border>
    <border>
      <left/>
      <right/>
      <top style="thin"/>
      <bottom style="hair">
        <color rgb="FFC0C0C0"/>
      </bottom>
    </border>
    <border>
      <left style="hair">
        <color rgb="FFA6A6A6"/>
      </left>
      <right/>
      <top style="thin"/>
      <bottom style="hair">
        <color rgb="FFC0C0C0"/>
      </bottom>
    </border>
    <border>
      <left style="thin"/>
      <right/>
      <top style="hair">
        <color rgb="FFC0C0C0"/>
      </top>
      <bottom style="hair">
        <color rgb="FFC0C0C0"/>
      </bottom>
    </border>
    <border>
      <left style="thin">
        <color indexed="8"/>
      </left>
      <right style="thin">
        <color indexed="8"/>
      </right>
      <top style="hair">
        <color rgb="FFC0C0C0"/>
      </top>
      <bottom style="hair">
        <color rgb="FFC0C0C0"/>
      </bottom>
    </border>
    <border>
      <left style="thin">
        <color indexed="8"/>
      </left>
      <right style="thin">
        <color indexed="8"/>
      </right>
      <top style="hair">
        <color rgb="FFC0C0C0"/>
      </top>
      <bottom style="thin">
        <color indexed="8"/>
      </bottom>
    </border>
    <border>
      <left style="thin">
        <color indexed="8"/>
      </left>
      <right style="thin">
        <color indexed="8"/>
      </right>
      <top/>
      <bottom style="hair">
        <color rgb="FFC0C0C0"/>
      </bottom>
    </border>
    <border>
      <left style="thin">
        <color indexed="8"/>
      </left>
      <right style="thin">
        <color indexed="8"/>
      </right>
      <top style="thin">
        <color rgb="FF000000"/>
      </top>
      <bottom style="thin">
        <color rgb="FF000000"/>
      </bottom>
    </border>
    <border>
      <left style="thin">
        <color indexed="8"/>
      </left>
      <right/>
      <top style="thin">
        <color rgb="FF000000"/>
      </top>
      <bottom style="thin">
        <color rgb="FF000000"/>
      </bottom>
    </border>
    <border>
      <left style="hair">
        <color rgb="FFA6A6A6"/>
      </left>
      <right/>
      <top style="thin">
        <color rgb="FF000000"/>
      </top>
      <bottom style="hair">
        <color rgb="FFA6A6A6"/>
      </bottom>
    </border>
    <border>
      <left/>
      <right/>
      <top style="thin">
        <color rgb="FF000000"/>
      </top>
      <bottom style="hair">
        <color rgb="FFA6A6A6"/>
      </bottom>
    </border>
    <border>
      <left style="hair">
        <color rgb="FFA6A6A6"/>
      </left>
      <right style="hair">
        <color rgb="FFA6A6A6"/>
      </right>
      <top style="thin">
        <color rgb="FF000000"/>
      </top>
      <bottom style="hair">
        <color rgb="FFA6A6A6"/>
      </bottom>
    </border>
    <border>
      <left/>
      <right style="hair">
        <color rgb="FFA6A6A6"/>
      </right>
      <top style="hair">
        <color rgb="FFC0C0C0"/>
      </top>
      <bottom/>
    </border>
    <border>
      <left/>
      <right style="hair">
        <color rgb="FFA6A6A6"/>
      </right>
      <top style="thin">
        <color rgb="FF000000"/>
      </top>
      <bottom style="hair">
        <color rgb="FFA6A6A6"/>
      </bottom>
    </border>
    <border>
      <left/>
      <right style="hair">
        <color rgb="FFA6A6A6"/>
      </right>
      <top style="thin">
        <color rgb="FF000000"/>
      </top>
      <bottom style="hair">
        <color rgb="FFC0C0C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hair">
        <color rgb="FFC0C0C0"/>
      </bottom>
    </border>
    <border>
      <left style="thin">
        <color rgb="FF000000"/>
      </left>
      <right/>
      <top style="hair">
        <color rgb="FFC0C0C0"/>
      </top>
      <bottom/>
    </border>
    <border>
      <left/>
      <right style="hair">
        <color rgb="FFC0C0C0"/>
      </right>
      <top style="hair">
        <color rgb="FFC0C0C0"/>
      </top>
      <bottom style="thin">
        <color rgb="FF000000"/>
      </bottom>
    </border>
    <border>
      <left style="thin">
        <color rgb="FF000000"/>
      </left>
      <right/>
      <top style="thin">
        <color rgb="FF000000"/>
      </top>
      <bottom style="hair">
        <color rgb="FFC0C0C0"/>
      </bottom>
    </border>
    <border>
      <left/>
      <right style="thin">
        <color rgb="FF000000"/>
      </right>
      <top style="thin">
        <color rgb="FF000000"/>
      </top>
      <bottom style="hair">
        <color rgb="FFC0C0C0"/>
      </bottom>
    </border>
    <border>
      <left style="thin">
        <color rgb="FF000000"/>
      </left>
      <right style="thin">
        <color rgb="FF000000"/>
      </right>
      <top style="thin">
        <color rgb="FF000000"/>
      </top>
      <bottom style="hair">
        <color rgb="FFC0C0C0"/>
      </bottom>
    </border>
    <border>
      <left/>
      <right style="thin">
        <color rgb="FF000000"/>
      </right>
      <top/>
      <bottom style="hair">
        <color rgb="FFC0C0C0"/>
      </bottom>
    </border>
    <border>
      <left style="thin">
        <color rgb="FF000000"/>
      </left>
      <right style="thin">
        <color rgb="FF000000"/>
      </right>
      <top/>
      <bottom style="hair">
        <color rgb="FFC0C0C0"/>
      </bottom>
    </border>
    <border>
      <left style="thin">
        <color rgb="FF000000"/>
      </left>
      <right style="thin">
        <color rgb="FF000000"/>
      </right>
      <top style="hair">
        <color rgb="FFC0C0C0"/>
      </top>
      <bottom style="hair">
        <color rgb="FFC0C0C0"/>
      </bottom>
    </border>
    <border>
      <left/>
      <right style="thin">
        <color rgb="FF000000"/>
      </right>
      <top style="hair">
        <color rgb="FFC0C0C0"/>
      </top>
      <bottom/>
    </border>
    <border>
      <left style="thin">
        <color rgb="FF000000"/>
      </left>
      <right style="thin">
        <color rgb="FF000000"/>
      </right>
      <top style="hair">
        <color rgb="FFC0C0C0"/>
      </top>
      <bottom/>
    </border>
    <border>
      <left/>
      <right style="hair">
        <color rgb="FFC0C0C0"/>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color rgb="FF000000"/>
      </bottom>
    </border>
    <border>
      <left style="thin">
        <color rgb="FF000000"/>
      </left>
      <right/>
      <top style="hair">
        <color rgb="FFC0C0C0"/>
      </top>
      <bottom style="thin">
        <color rgb="FF000000"/>
      </bottom>
    </border>
    <border>
      <left/>
      <right style="thin">
        <color rgb="FF000000"/>
      </right>
      <top style="hair">
        <color rgb="FFC0C0C0"/>
      </top>
      <bottom style="thin">
        <color rgb="FF000000"/>
      </bottom>
    </border>
    <border>
      <left style="thin">
        <color rgb="FF000000"/>
      </left>
      <right style="thin">
        <color rgb="FF000000"/>
      </right>
      <top style="hair">
        <color rgb="FFC0C0C0"/>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right/>
      <top style="hair">
        <color rgb="FFC0C0C0"/>
      </top>
      <bottom/>
    </border>
    <border>
      <left/>
      <right style="thin"/>
      <top style="hair">
        <color rgb="FFC0C0C0"/>
      </top>
      <bottom/>
    </border>
    <border>
      <left style="thin"/>
      <right/>
      <top style="thin">
        <color rgb="FF000000"/>
      </top>
      <bottom style="thin">
        <color rgb="FF000000"/>
      </bottom>
    </border>
    <border>
      <left/>
      <right style="thin"/>
      <top style="thin">
        <color rgb="FF000000"/>
      </top>
      <bottom style="thin">
        <color rgb="FF000000"/>
      </bottom>
    </border>
    <border>
      <left style="thin"/>
      <right/>
      <top/>
      <bottom style="hair">
        <color rgb="FFC0C0C0"/>
      </bottom>
    </border>
    <border>
      <left/>
      <right style="thin"/>
      <top/>
      <bottom style="hair">
        <color rgb="FFC0C0C0"/>
      </bottom>
    </border>
    <border>
      <left/>
      <right style="thin"/>
      <top style="hair">
        <color rgb="FFC0C0C0"/>
      </top>
      <bottom style="hair">
        <color rgb="FFC0C0C0"/>
      </bottom>
    </border>
    <border>
      <left style="thin"/>
      <right style="thin"/>
      <top style="hair">
        <color rgb="FFC0C0C0"/>
      </top>
      <bottom style="hair">
        <color rgb="FFC0C0C0"/>
      </bottom>
    </border>
    <border>
      <left style="thin"/>
      <right style="thin"/>
      <top style="thin">
        <color rgb="FF000000"/>
      </top>
      <bottom style="thin">
        <color rgb="FF000000"/>
      </bottom>
    </border>
    <border>
      <left style="thin"/>
      <right style="thin"/>
      <top/>
      <bottom style="hair">
        <color rgb="FFC0C0C0"/>
      </bottom>
    </border>
    <border>
      <left style="thin"/>
      <right style="thin"/>
      <top style="hair">
        <color rgb="FFC0C0C0"/>
      </top>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15" fillId="0" borderId="0">
      <alignment/>
      <protection/>
    </xf>
  </cellStyleXfs>
  <cellXfs count="306">
    <xf numFmtId="0" fontId="0" fillId="0" borderId="0" xfId="0"/>
    <xf numFmtId="0" fontId="2" fillId="2" borderId="0" xfId="0" applyFont="1" applyFill="1"/>
    <xf numFmtId="0" fontId="2" fillId="3" borderId="1" xfId="0" applyFont="1" applyFill="1" applyBorder="1" applyAlignment="1">
      <alignment horizontal="center" vertical="center"/>
    </xf>
    <xf numFmtId="0" fontId="3" fillId="4" borderId="0" xfId="0" applyFont="1" applyFill="1"/>
    <xf numFmtId="0" fontId="2" fillId="5" borderId="1" xfId="0" applyFont="1" applyFill="1" applyBorder="1" applyAlignment="1">
      <alignment horizontal="left"/>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3" fillId="5" borderId="3" xfId="0" applyFont="1" applyFill="1" applyBorder="1"/>
    <xf numFmtId="0" fontId="3" fillId="5" borderId="1" xfId="0" applyNumberFormat="1" applyFont="1" applyFill="1" applyBorder="1"/>
    <xf numFmtId="0" fontId="3" fillId="5" borderId="1" xfId="0" applyFont="1" applyFill="1" applyBorder="1"/>
    <xf numFmtId="0" fontId="2" fillId="4" borderId="4" xfId="0" applyFont="1" applyFill="1" applyBorder="1" applyAlignment="1">
      <alignment horizontal="left"/>
    </xf>
    <xf numFmtId="0" fontId="3" fillId="4" borderId="4" xfId="0" applyNumberFormat="1" applyFont="1" applyFill="1" applyBorder="1"/>
    <xf numFmtId="0" fontId="3" fillId="4" borderId="4" xfId="0" applyFont="1" applyFill="1" applyBorder="1"/>
    <xf numFmtId="0" fontId="2" fillId="4" borderId="5" xfId="0" applyFont="1" applyFill="1" applyBorder="1" applyAlignment="1">
      <alignment horizontal="left"/>
    </xf>
    <xf numFmtId="0" fontId="3" fillId="4" borderId="5" xfId="0" applyNumberFormat="1" applyFont="1" applyFill="1" applyBorder="1"/>
    <xf numFmtId="0" fontId="3" fillId="4" borderId="5" xfId="0" applyFont="1" applyFill="1" applyBorder="1"/>
    <xf numFmtId="0" fontId="2" fillId="4" borderId="2" xfId="0" applyFont="1" applyFill="1" applyBorder="1" applyAlignment="1">
      <alignment horizontal="left"/>
    </xf>
    <xf numFmtId="0" fontId="3" fillId="4" borderId="2" xfId="0" applyFont="1" applyFill="1" applyBorder="1"/>
    <xf numFmtId="0" fontId="2" fillId="3" borderId="6" xfId="0" applyFont="1" applyFill="1" applyBorder="1" applyAlignment="1">
      <alignment horizontal="center" vertical="center"/>
    </xf>
    <xf numFmtId="0" fontId="3" fillId="5" borderId="7" xfId="0" applyNumberFormat="1" applyFont="1" applyFill="1" applyBorder="1"/>
    <xf numFmtId="0" fontId="3" fillId="4" borderId="8" xfId="0" applyNumberFormat="1" applyFont="1" applyFill="1" applyBorder="1"/>
    <xf numFmtId="0" fontId="3" fillId="4" borderId="9" xfId="0" applyNumberFormat="1" applyFont="1" applyFill="1" applyBorder="1"/>
    <xf numFmtId="0" fontId="3" fillId="4" borderId="9" xfId="0" applyFont="1" applyFill="1" applyBorder="1"/>
    <xf numFmtId="0" fontId="3" fillId="4" borderId="6" xfId="0" applyFont="1" applyFill="1" applyBorder="1"/>
    <xf numFmtId="0" fontId="3" fillId="5" borderId="7" xfId="0" applyFont="1" applyFill="1" applyBorder="1"/>
    <xf numFmtId="0" fontId="3" fillId="4" borderId="8" xfId="0" applyFont="1" applyFill="1" applyBorder="1"/>
    <xf numFmtId="0" fontId="4" fillId="4" borderId="0" xfId="0" applyFont="1" applyFill="1" applyAlignment="1">
      <alignment horizontal="left"/>
    </xf>
    <xf numFmtId="0" fontId="5" fillId="4" borderId="0" xfId="0" applyFont="1" applyFill="1" applyAlignment="1">
      <alignment horizontal="left"/>
    </xf>
    <xf numFmtId="0" fontId="6" fillId="4" borderId="0" xfId="0" applyFont="1" applyFill="1" applyAlignment="1">
      <alignment/>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 fillId="3" borderId="10" xfId="0" applyFont="1" applyFill="1" applyBorder="1" applyAlignment="1">
      <alignment horizontal="center" vertical="center"/>
    </xf>
    <xf numFmtId="0" fontId="7" fillId="3" borderId="11" xfId="0" applyFont="1" applyFill="1" applyBorder="1" applyAlignment="1">
      <alignment horizontal="center" vertical="center" wrapText="1"/>
    </xf>
    <xf numFmtId="0" fontId="2" fillId="4" borderId="12" xfId="0" applyFont="1" applyFill="1" applyBorder="1" applyAlignment="1">
      <alignment horizontal="left"/>
    </xf>
    <xf numFmtId="0" fontId="3" fillId="4" borderId="13" xfId="0" applyNumberFormat="1" applyFont="1" applyFill="1" applyBorder="1"/>
    <xf numFmtId="0" fontId="3" fillId="4" borderId="0" xfId="0" applyFont="1" applyFill="1" applyAlignment="1">
      <alignment horizontal="left"/>
    </xf>
    <xf numFmtId="0" fontId="3" fillId="5" borderId="14" xfId="0" applyFont="1" applyFill="1" applyBorder="1"/>
    <xf numFmtId="0" fontId="3" fillId="5" borderId="15" xfId="0" applyFont="1" applyFill="1" applyBorder="1"/>
    <xf numFmtId="0" fontId="3" fillId="4" borderId="16" xfId="0" applyFont="1" applyFill="1" applyBorder="1"/>
    <xf numFmtId="0" fontId="3" fillId="4" borderId="17" xfId="0" applyFont="1" applyFill="1" applyBorder="1"/>
    <xf numFmtId="0" fontId="3" fillId="4" borderId="18" xfId="0" applyFont="1" applyFill="1" applyBorder="1"/>
    <xf numFmtId="0" fontId="3" fillId="4" borderId="19" xfId="0" applyFont="1" applyFill="1" applyBorder="1"/>
    <xf numFmtId="0" fontId="2" fillId="5" borderId="3" xfId="0" applyFont="1" applyFill="1" applyBorder="1" applyAlignment="1">
      <alignment horizontal="left"/>
    </xf>
    <xf numFmtId="0" fontId="2" fillId="4" borderId="16" xfId="0" applyFont="1" applyFill="1" applyBorder="1" applyAlignment="1">
      <alignment horizontal="left"/>
    </xf>
    <xf numFmtId="0" fontId="2" fillId="6" borderId="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 fillId="4" borderId="0" xfId="0" applyFont="1" applyFill="1" applyAlignment="1">
      <alignment wrapText="1"/>
    </xf>
    <xf numFmtId="0" fontId="3" fillId="5" borderId="3" xfId="0" applyNumberFormat="1" applyFont="1" applyFill="1" applyBorder="1"/>
    <xf numFmtId="0" fontId="3" fillId="5" borderId="14" xfId="0" applyNumberFormat="1" applyFont="1" applyFill="1" applyBorder="1"/>
    <xf numFmtId="0" fontId="3" fillId="4" borderId="6" xfId="0" applyNumberFormat="1" applyFont="1" applyFill="1" applyBorder="1"/>
    <xf numFmtId="0" fontId="3" fillId="4" borderId="2" xfId="0" applyNumberFormat="1" applyFont="1" applyFill="1" applyBorder="1"/>
    <xf numFmtId="0" fontId="2" fillId="3"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xf numFmtId="0" fontId="3" fillId="4" borderId="17" xfId="0" applyNumberFormat="1" applyFont="1" applyFill="1" applyBorder="1"/>
    <xf numFmtId="0" fontId="3" fillId="4" borderId="16" xfId="0" applyNumberFormat="1" applyFont="1" applyFill="1" applyBorder="1"/>
    <xf numFmtId="0" fontId="0" fillId="4" borderId="0" xfId="0" applyFill="1"/>
    <xf numFmtId="164" fontId="3" fillId="4" borderId="0" xfId="0" applyNumberFormat="1" applyFont="1" applyFill="1"/>
    <xf numFmtId="164" fontId="3" fillId="4" borderId="5" xfId="0" applyNumberFormat="1" applyFont="1" applyFill="1" applyBorder="1"/>
    <xf numFmtId="0" fontId="2" fillId="6" borderId="10" xfId="0" applyFont="1" applyFill="1" applyBorder="1" applyAlignment="1">
      <alignment horizontal="center" vertical="center" wrapText="1"/>
    </xf>
    <xf numFmtId="0" fontId="3" fillId="4" borderId="12" xfId="0" applyFont="1" applyFill="1" applyBorder="1"/>
    <xf numFmtId="164" fontId="3" fillId="4" borderId="21" xfId="0" applyNumberFormat="1" applyFont="1" applyFill="1" applyBorder="1"/>
    <xf numFmtId="164" fontId="3" fillId="4" borderId="0" xfId="0" applyNumberFormat="1" applyFont="1" applyFill="1" applyBorder="1"/>
    <xf numFmtId="164" fontId="3" fillId="4" borderId="12" xfId="0" applyNumberFormat="1" applyFont="1" applyFill="1" applyBorder="1"/>
    <xf numFmtId="0" fontId="0" fillId="4" borderId="12" xfId="0" applyFill="1" applyBorder="1"/>
    <xf numFmtId="0" fontId="0" fillId="4" borderId="5" xfId="0" applyFill="1" applyBorder="1"/>
    <xf numFmtId="0" fontId="2" fillId="4" borderId="22" xfId="0" applyFont="1" applyFill="1" applyBorder="1" applyAlignment="1">
      <alignment horizontal="left"/>
    </xf>
    <xf numFmtId="0" fontId="3" fillId="4" borderId="23" xfId="0" applyFont="1" applyFill="1" applyBorder="1"/>
    <xf numFmtId="0" fontId="3" fillId="4" borderId="24" xfId="0" applyFont="1" applyFill="1" applyBorder="1"/>
    <xf numFmtId="0" fontId="3" fillId="4" borderId="25" xfId="0" applyFont="1" applyFill="1" applyBorder="1"/>
    <xf numFmtId="0" fontId="2" fillId="4" borderId="26" xfId="0" applyFont="1" applyFill="1" applyBorder="1" applyAlignment="1">
      <alignment horizontal="left"/>
    </xf>
    <xf numFmtId="0" fontId="8" fillId="4" borderId="0" xfId="20" applyFill="1" applyAlignment="1">
      <alignment/>
    </xf>
    <xf numFmtId="165" fontId="3" fillId="4" borderId="19" xfId="15" applyNumberFormat="1" applyFont="1" applyFill="1" applyBorder="1"/>
    <xf numFmtId="165" fontId="3" fillId="5" borderId="15" xfId="15" applyNumberFormat="1" applyFont="1" applyFill="1" applyBorder="1"/>
    <xf numFmtId="166" fontId="1" fillId="0" borderId="27" xfId="0" applyNumberFormat="1" applyFont="1" applyFill="1" applyBorder="1" applyAlignment="1">
      <alignment/>
    </xf>
    <xf numFmtId="166" fontId="1" fillId="0" borderId="28" xfId="0" applyNumberFormat="1" applyFont="1" applyFill="1" applyBorder="1" applyAlignment="1">
      <alignment/>
    </xf>
    <xf numFmtId="0" fontId="9" fillId="0" borderId="27" xfId="0" applyNumberFormat="1" applyFont="1" applyFill="1" applyBorder="1" applyAlignment="1">
      <alignment horizontal="left"/>
    </xf>
    <xf numFmtId="0" fontId="9" fillId="0" borderId="28" xfId="0" applyNumberFormat="1" applyFont="1" applyFill="1" applyBorder="1" applyAlignment="1">
      <alignment horizontal="left"/>
    </xf>
    <xf numFmtId="0" fontId="9" fillId="0" borderId="29" xfId="0" applyNumberFormat="1" applyFont="1" applyFill="1" applyBorder="1" applyAlignment="1">
      <alignment horizontal="left"/>
    </xf>
    <xf numFmtId="166" fontId="1" fillId="0" borderId="29" xfId="0" applyNumberFormat="1" applyFont="1" applyFill="1" applyBorder="1" applyAlignment="1">
      <alignment/>
    </xf>
    <xf numFmtId="0" fontId="9" fillId="6" borderId="30" xfId="0" applyNumberFormat="1" applyFont="1" applyFill="1" applyBorder="1" applyAlignment="1">
      <alignment horizontal="center" vertical="center"/>
    </xf>
    <xf numFmtId="0" fontId="9" fillId="6" borderId="31" xfId="0" applyNumberFormat="1" applyFont="1" applyFill="1" applyBorder="1" applyAlignment="1">
      <alignment horizontal="center" vertical="center"/>
    </xf>
    <xf numFmtId="166" fontId="3" fillId="4" borderId="0" xfId="0" applyNumberFormat="1" applyFont="1" applyFill="1"/>
    <xf numFmtId="0" fontId="3" fillId="4" borderId="0" xfId="0" applyFont="1" applyFill="1" applyBorder="1"/>
    <xf numFmtId="0" fontId="2" fillId="4" borderId="0" xfId="0" applyFont="1" applyFill="1" applyBorder="1" applyAlignment="1">
      <alignment horizontal="left"/>
    </xf>
    <xf numFmtId="0" fontId="3" fillId="4" borderId="21" xfId="0" applyNumberFormat="1" applyFont="1" applyFill="1" applyBorder="1"/>
    <xf numFmtId="0" fontId="3" fillId="4" borderId="0" xfId="0" applyNumberFormat="1" applyFont="1" applyFill="1" applyBorder="1"/>
    <xf numFmtId="0" fontId="3" fillId="4" borderId="21" xfId="0" applyFont="1" applyFill="1" applyBorder="1"/>
    <xf numFmtId="0" fontId="3" fillId="4" borderId="32" xfId="0" applyFont="1" applyFill="1" applyBorder="1"/>
    <xf numFmtId="0" fontId="3" fillId="4" borderId="33" xfId="0" applyFont="1" applyFill="1" applyBorder="1"/>
    <xf numFmtId="0" fontId="3" fillId="4" borderId="34" xfId="0" applyFont="1" applyFill="1" applyBorder="1"/>
    <xf numFmtId="0" fontId="2" fillId="3" borderId="35" xfId="0" applyFont="1" applyFill="1" applyBorder="1" applyAlignment="1">
      <alignment horizontal="center" vertical="center"/>
    </xf>
    <xf numFmtId="0" fontId="3" fillId="5" borderId="20" xfId="0" applyNumberFormat="1" applyFont="1" applyFill="1" applyBorder="1"/>
    <xf numFmtId="0" fontId="3" fillId="4" borderId="36" xfId="0" applyFont="1" applyFill="1" applyBorder="1"/>
    <xf numFmtId="0" fontId="3" fillId="4" borderId="18" xfId="0" applyNumberFormat="1" applyFont="1" applyFill="1" applyBorder="1"/>
    <xf numFmtId="0" fontId="3" fillId="4" borderId="19" xfId="0" applyNumberFormat="1" applyFont="1" applyFill="1" applyBorder="1"/>
    <xf numFmtId="0" fontId="3" fillId="5" borderId="20" xfId="0" applyFont="1" applyFill="1" applyBorder="1"/>
    <xf numFmtId="0" fontId="3" fillId="4" borderId="37" xfId="0" applyFont="1" applyFill="1" applyBorder="1"/>
    <xf numFmtId="0" fontId="2" fillId="5" borderId="38" xfId="0" applyFont="1" applyFill="1" applyBorder="1" applyAlignment="1">
      <alignment horizontal="left"/>
    </xf>
    <xf numFmtId="0" fontId="3" fillId="5" borderId="39" xfId="0" applyNumberFormat="1" applyFont="1" applyFill="1" applyBorder="1"/>
    <xf numFmtId="164" fontId="3" fillId="4" borderId="16" xfId="0" applyNumberFormat="1" applyFont="1" applyFill="1" applyBorder="1"/>
    <xf numFmtId="164" fontId="3" fillId="4" borderId="40" xfId="0" applyNumberFormat="1" applyFont="1" applyFill="1" applyBorder="1"/>
    <xf numFmtId="0" fontId="2" fillId="6" borderId="38"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0" fillId="4" borderId="0" xfId="0" applyNumberFormat="1" applyFont="1" applyFill="1" applyBorder="1" applyAlignment="1">
      <alignment/>
    </xf>
    <xf numFmtId="0" fontId="9" fillId="6" borderId="0"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9" fillId="6" borderId="2" xfId="0" applyNumberFormat="1" applyFont="1" applyFill="1" applyBorder="1" applyAlignment="1">
      <alignment horizontal="center" vertical="center"/>
    </xf>
    <xf numFmtId="0" fontId="9" fillId="4" borderId="4" xfId="0" applyNumberFormat="1" applyFont="1" applyFill="1" applyBorder="1" applyAlignment="1">
      <alignment horizontal="left"/>
    </xf>
    <xf numFmtId="0" fontId="9" fillId="4" borderId="5" xfId="0" applyNumberFormat="1" applyFont="1" applyFill="1" applyBorder="1" applyAlignment="1">
      <alignment horizontal="left"/>
    </xf>
    <xf numFmtId="0" fontId="9" fillId="4" borderId="2" xfId="0" applyNumberFormat="1" applyFont="1" applyFill="1" applyBorder="1" applyAlignment="1">
      <alignment horizontal="left"/>
    </xf>
    <xf numFmtId="0" fontId="9" fillId="4" borderId="16" xfId="0" applyNumberFormat="1" applyFont="1" applyFill="1" applyBorder="1" applyAlignment="1">
      <alignment horizontal="left"/>
    </xf>
    <xf numFmtId="0" fontId="9" fillId="6" borderId="41" xfId="0" applyNumberFormat="1" applyFont="1" applyFill="1" applyBorder="1" applyAlignment="1">
      <alignment horizontal="center" vertical="center"/>
    </xf>
    <xf numFmtId="0" fontId="9" fillId="6" borderId="42" xfId="0" applyNumberFormat="1" applyFont="1" applyFill="1" applyBorder="1" applyAlignment="1">
      <alignment horizontal="center" vertical="center"/>
    </xf>
    <xf numFmtId="0" fontId="2" fillId="4" borderId="0" xfId="0" applyFont="1" applyFill="1" applyAlignment="1">
      <alignment horizontal="left"/>
    </xf>
    <xf numFmtId="166" fontId="10" fillId="4" borderId="43" xfId="0" applyNumberFormat="1" applyFont="1" applyFill="1" applyBorder="1" applyAlignment="1">
      <alignment/>
    </xf>
    <xf numFmtId="166" fontId="10" fillId="4" borderId="4" xfId="0" applyNumberFormat="1" applyFont="1" applyFill="1" applyBorder="1" applyAlignment="1">
      <alignment/>
    </xf>
    <xf numFmtId="166" fontId="10" fillId="4" borderId="44" xfId="0" applyNumberFormat="1" applyFont="1" applyFill="1" applyBorder="1" applyAlignment="1">
      <alignment/>
    </xf>
    <xf numFmtId="166" fontId="3" fillId="4" borderId="43" xfId="0" applyNumberFormat="1" applyFont="1" applyFill="1" applyBorder="1"/>
    <xf numFmtId="166" fontId="3" fillId="4" borderId="4" xfId="0" applyNumberFormat="1" applyFont="1" applyFill="1" applyBorder="1"/>
    <xf numFmtId="166" fontId="3" fillId="4" borderId="44" xfId="0" applyNumberFormat="1" applyFont="1" applyFill="1" applyBorder="1"/>
    <xf numFmtId="166" fontId="3" fillId="4" borderId="45" xfId="0" applyNumberFormat="1" applyFont="1" applyFill="1" applyBorder="1"/>
    <xf numFmtId="166" fontId="10" fillId="4" borderId="40" xfId="0" applyNumberFormat="1" applyFont="1" applyFill="1" applyBorder="1" applyAlignment="1">
      <alignment/>
    </xf>
    <xf numFmtId="166" fontId="10" fillId="4" borderId="16" xfId="0" applyNumberFormat="1" applyFont="1" applyFill="1" applyBorder="1" applyAlignment="1">
      <alignment/>
    </xf>
    <xf numFmtId="166" fontId="10" fillId="4" borderId="46" xfId="0" applyNumberFormat="1" applyFont="1" applyFill="1" applyBorder="1" applyAlignment="1">
      <alignment/>
    </xf>
    <xf numFmtId="166" fontId="3" fillId="4" borderId="40" xfId="0" applyNumberFormat="1" applyFont="1" applyFill="1" applyBorder="1"/>
    <xf numFmtId="166" fontId="3" fillId="4" borderId="16" xfId="0" applyNumberFormat="1" applyFont="1" applyFill="1" applyBorder="1"/>
    <xf numFmtId="166" fontId="3" fillId="4" borderId="46" xfId="0" applyNumberFormat="1" applyFont="1" applyFill="1" applyBorder="1"/>
    <xf numFmtId="166" fontId="3" fillId="4" borderId="47" xfId="0" applyNumberFormat="1" applyFont="1" applyFill="1" applyBorder="1"/>
    <xf numFmtId="166" fontId="10" fillId="4" borderId="12" xfId="0" applyNumberFormat="1" applyFont="1" applyFill="1" applyBorder="1" applyAlignment="1">
      <alignment/>
    </xf>
    <xf numFmtId="166" fontId="10" fillId="4" borderId="5" xfId="0" applyNumberFormat="1" applyFont="1" applyFill="1" applyBorder="1" applyAlignment="1">
      <alignment/>
    </xf>
    <xf numFmtId="166" fontId="10" fillId="4" borderId="13" xfId="0" applyNumberFormat="1" applyFont="1" applyFill="1" applyBorder="1" applyAlignment="1">
      <alignment/>
    </xf>
    <xf numFmtId="166" fontId="3" fillId="4" borderId="12" xfId="0" applyNumberFormat="1" applyFont="1" applyFill="1" applyBorder="1"/>
    <xf numFmtId="166" fontId="3" fillId="4" borderId="5" xfId="0" applyNumberFormat="1" applyFont="1" applyFill="1" applyBorder="1"/>
    <xf numFmtId="166" fontId="3" fillId="4" borderId="13" xfId="0" applyNumberFormat="1" applyFont="1" applyFill="1" applyBorder="1"/>
    <xf numFmtId="166" fontId="3" fillId="4" borderId="48" xfId="0" applyNumberFormat="1" applyFont="1" applyFill="1" applyBorder="1"/>
    <xf numFmtId="0" fontId="10" fillId="4" borderId="5" xfId="0" applyNumberFormat="1" applyFont="1" applyFill="1" applyBorder="1" applyAlignment="1">
      <alignment/>
    </xf>
    <xf numFmtId="0" fontId="10" fillId="4" borderId="12" xfId="0" applyNumberFormat="1" applyFont="1" applyFill="1" applyBorder="1" applyAlignment="1">
      <alignment/>
    </xf>
    <xf numFmtId="0" fontId="10" fillId="4" borderId="13" xfId="0" applyNumberFormat="1" applyFont="1" applyFill="1" applyBorder="1" applyAlignment="1">
      <alignment/>
    </xf>
    <xf numFmtId="166" fontId="10" fillId="4" borderId="41" xfId="0" applyNumberFormat="1" applyFont="1" applyFill="1" applyBorder="1" applyAlignment="1">
      <alignment/>
    </xf>
    <xf numFmtId="166" fontId="10" fillId="4" borderId="2" xfId="0" applyNumberFormat="1" applyFont="1" applyFill="1" applyBorder="1" applyAlignment="1">
      <alignment/>
    </xf>
    <xf numFmtId="166" fontId="10" fillId="4" borderId="49" xfId="0" applyNumberFormat="1" applyFont="1" applyFill="1" applyBorder="1" applyAlignment="1">
      <alignment/>
    </xf>
    <xf numFmtId="166" fontId="3" fillId="4" borderId="50" xfId="0" applyNumberFormat="1" applyFont="1" applyFill="1" applyBorder="1"/>
    <xf numFmtId="167" fontId="10" fillId="4" borderId="0" xfId="0" applyNumberFormat="1" applyFont="1" applyFill="1" applyBorder="1" applyAlignment="1">
      <alignment/>
    </xf>
    <xf numFmtId="3" fontId="10" fillId="4" borderId="0" xfId="0" applyNumberFormat="1" applyFont="1" applyFill="1" applyBorder="1" applyAlignment="1">
      <alignment/>
    </xf>
    <xf numFmtId="166" fontId="3" fillId="4" borderId="0" xfId="0" applyNumberFormat="1" applyFont="1" applyFill="1" applyBorder="1"/>
    <xf numFmtId="0" fontId="6" fillId="4" borderId="5" xfId="0" applyNumberFormat="1" applyFont="1" applyFill="1" applyBorder="1"/>
    <xf numFmtId="0" fontId="6" fillId="4" borderId="5" xfId="0" applyFont="1" applyFill="1" applyBorder="1"/>
    <xf numFmtId="0" fontId="6" fillId="4" borderId="51" xfId="0" applyNumberFormat="1" applyFont="1" applyFill="1" applyBorder="1"/>
    <xf numFmtId="0" fontId="12" fillId="4" borderId="5" xfId="0" applyFont="1" applyFill="1" applyBorder="1" applyAlignment="1">
      <alignment horizontal="left"/>
    </xf>
    <xf numFmtId="166" fontId="11" fillId="4" borderId="9" xfId="0" applyNumberFormat="1" applyFont="1" applyFill="1" applyBorder="1" applyAlignment="1">
      <alignment/>
    </xf>
    <xf numFmtId="0" fontId="3" fillId="4" borderId="52" xfId="0" applyNumberFormat="1" applyFont="1" applyFill="1" applyBorder="1"/>
    <xf numFmtId="0" fontId="3" fillId="4" borderId="51" xfId="0" applyNumberFormat="1" applyFont="1" applyFill="1" applyBorder="1"/>
    <xf numFmtId="0" fontId="2" fillId="6" borderId="0"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xf>
    <xf numFmtId="0" fontId="0" fillId="4" borderId="0" xfId="0" applyFill="1" applyAlignment="1">
      <alignment vertical="center"/>
    </xf>
    <xf numFmtId="0" fontId="2" fillId="6" borderId="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4" borderId="0" xfId="0" applyFill="1" applyAlignment="1">
      <alignment vertical="center" wrapText="1"/>
    </xf>
    <xf numFmtId="0" fontId="2" fillId="6" borderId="2" xfId="0" applyFont="1" applyFill="1" applyBorder="1" applyAlignment="1">
      <alignment horizontal="center" vertical="center"/>
    </xf>
    <xf numFmtId="0" fontId="0" fillId="4" borderId="5" xfId="0" applyFill="1" applyBorder="1" applyAlignment="1">
      <alignment vertical="center"/>
    </xf>
    <xf numFmtId="0" fontId="0" fillId="4" borderId="53" xfId="0" applyFill="1" applyBorder="1" applyAlignment="1">
      <alignment vertical="center"/>
    </xf>
    <xf numFmtId="0" fontId="0" fillId="4" borderId="16" xfId="0" applyFill="1" applyBorder="1" applyAlignment="1">
      <alignment vertical="center"/>
    </xf>
    <xf numFmtId="0" fontId="2" fillId="4" borderId="3" xfId="0" applyFont="1" applyFill="1" applyBorder="1" applyAlignment="1">
      <alignment horizontal="left" vertical="center" wrapText="1"/>
    </xf>
    <xf numFmtId="0" fontId="0" fillId="4" borderId="3" xfId="0" applyFill="1" applyBorder="1" applyAlignment="1">
      <alignment vertical="center"/>
    </xf>
    <xf numFmtId="0" fontId="2" fillId="6" borderId="41" xfId="0" applyFont="1" applyFill="1" applyBorder="1" applyAlignment="1">
      <alignment horizontal="center" vertical="center"/>
    </xf>
    <xf numFmtId="0" fontId="2" fillId="6" borderId="49" xfId="0" applyFont="1" applyFill="1" applyBorder="1" applyAlignment="1">
      <alignment horizontal="center" vertical="center"/>
    </xf>
    <xf numFmtId="0" fontId="0" fillId="4" borderId="38" xfId="0" applyFill="1" applyBorder="1" applyAlignment="1">
      <alignment vertical="center"/>
    </xf>
    <xf numFmtId="0" fontId="0" fillId="4" borderId="39" xfId="0" applyFill="1" applyBorder="1" applyAlignment="1">
      <alignment vertical="center"/>
    </xf>
    <xf numFmtId="0" fontId="0" fillId="4" borderId="40" xfId="0" applyFill="1" applyBorder="1" applyAlignment="1">
      <alignment vertical="center"/>
    </xf>
    <xf numFmtId="0" fontId="0" fillId="4" borderId="46"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54" xfId="0" applyFill="1" applyBorder="1" applyAlignment="1">
      <alignment vertical="center"/>
    </xf>
    <xf numFmtId="0" fontId="0" fillId="4" borderId="55" xfId="0" applyFill="1" applyBorder="1" applyAlignment="1">
      <alignment vertical="center"/>
    </xf>
    <xf numFmtId="0" fontId="2" fillId="4" borderId="45" xfId="0" applyFont="1" applyFill="1" applyBorder="1" applyAlignment="1">
      <alignment horizontal="left" vertical="center"/>
    </xf>
    <xf numFmtId="0" fontId="2" fillId="4" borderId="48" xfId="0" applyFont="1" applyFill="1" applyBorder="1" applyAlignment="1">
      <alignment horizontal="left" vertical="center"/>
    </xf>
    <xf numFmtId="0" fontId="2" fillId="4" borderId="56" xfId="0" applyFont="1" applyFill="1" applyBorder="1" applyAlignment="1">
      <alignment horizontal="left" vertical="center"/>
    </xf>
    <xf numFmtId="0" fontId="2" fillId="4" borderId="57" xfId="0" applyFont="1" applyFill="1" applyBorder="1" applyAlignment="1">
      <alignment horizontal="left" vertical="center"/>
    </xf>
    <xf numFmtId="0" fontId="2" fillId="4" borderId="57" xfId="0" applyFont="1" applyFill="1" applyBorder="1" applyAlignment="1">
      <alignment horizontal="center" vertical="center"/>
    </xf>
    <xf numFmtId="0" fontId="0" fillId="4" borderId="38" xfId="0" applyFill="1" applyBorder="1" applyAlignment="1">
      <alignment horizontal="center" vertical="center"/>
    </xf>
    <xf numFmtId="0" fontId="0" fillId="4" borderId="3" xfId="0" applyFill="1" applyBorder="1" applyAlignment="1">
      <alignment horizontal="center" vertical="center"/>
    </xf>
    <xf numFmtId="0" fontId="0" fillId="4" borderId="39" xfId="0" applyFill="1" applyBorder="1" applyAlignment="1">
      <alignment horizontal="center" vertical="center"/>
    </xf>
    <xf numFmtId="0" fontId="2" fillId="4" borderId="45" xfId="0" applyFont="1"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0" fillId="4" borderId="46" xfId="0" applyFill="1" applyBorder="1" applyAlignment="1">
      <alignment horizontal="center" vertical="center"/>
    </xf>
    <xf numFmtId="0" fontId="2" fillId="4" borderId="48" xfId="0" applyFont="1" applyFill="1" applyBorder="1" applyAlignment="1">
      <alignment horizontal="center" vertical="center"/>
    </xf>
    <xf numFmtId="0" fontId="0" fillId="4" borderId="12" xfId="0" applyFill="1" applyBorder="1" applyAlignment="1">
      <alignment horizontal="center" vertical="center"/>
    </xf>
    <xf numFmtId="0" fontId="0" fillId="4" borderId="5" xfId="0" applyFill="1" applyBorder="1" applyAlignment="1">
      <alignment horizontal="center" vertical="center"/>
    </xf>
    <xf numFmtId="0" fontId="0" fillId="4" borderId="13" xfId="0" applyFill="1" applyBorder="1" applyAlignment="1">
      <alignment horizontal="center" vertical="center"/>
    </xf>
    <xf numFmtId="0" fontId="10" fillId="4" borderId="0" xfId="21" applyFont="1" applyFill="1">
      <alignment/>
      <protection/>
    </xf>
    <xf numFmtId="0" fontId="9" fillId="6" borderId="16" xfId="21" applyNumberFormat="1" applyFont="1" applyFill="1" applyBorder="1" applyAlignment="1">
      <alignment horizontal="center" vertical="center"/>
      <protection/>
    </xf>
    <xf numFmtId="0" fontId="9" fillId="6" borderId="5" xfId="21" applyNumberFormat="1" applyFont="1" applyFill="1" applyBorder="1" applyAlignment="1">
      <alignment horizontal="center" vertical="center"/>
      <protection/>
    </xf>
    <xf numFmtId="166" fontId="10" fillId="4" borderId="5" xfId="21" applyNumberFormat="1" applyFont="1" applyFill="1" applyBorder="1" applyAlignment="1">
      <alignment/>
      <protection/>
    </xf>
    <xf numFmtId="0" fontId="9" fillId="6" borderId="16" xfId="21" applyNumberFormat="1" applyFont="1" applyFill="1" applyBorder="1" applyAlignment="1">
      <alignment horizontal="left" vertical="center"/>
      <protection/>
    </xf>
    <xf numFmtId="0" fontId="9" fillId="6" borderId="5" xfId="21" applyNumberFormat="1" applyFont="1" applyFill="1" applyBorder="1" applyAlignment="1">
      <alignment horizontal="left" vertical="center"/>
      <protection/>
    </xf>
    <xf numFmtId="0" fontId="9" fillId="4" borderId="5" xfId="21" applyNumberFormat="1" applyFont="1" applyFill="1" applyBorder="1" applyAlignment="1">
      <alignment horizontal="left"/>
      <protection/>
    </xf>
    <xf numFmtId="0" fontId="16" fillId="4" borderId="0" xfId="21" applyFont="1" applyFill="1" applyAlignment="1">
      <alignment horizontal="left"/>
      <protection/>
    </xf>
    <xf numFmtId="0" fontId="1" fillId="4" borderId="0" xfId="21" applyFont="1" applyFill="1" applyAlignment="1">
      <alignment horizontal="left"/>
      <protection/>
    </xf>
    <xf numFmtId="0" fontId="6" fillId="4" borderId="17" xfId="0" applyFont="1" applyFill="1" applyBorder="1"/>
    <xf numFmtId="0" fontId="10" fillId="4" borderId="0" xfId="21" applyFont="1" applyFill="1" applyAlignment="1">
      <alignment wrapText="1"/>
      <protection/>
    </xf>
    <xf numFmtId="0" fontId="9" fillId="6" borderId="0" xfId="21" applyFont="1" applyFill="1" applyBorder="1" applyAlignment="1">
      <alignment horizontal="center" vertical="center"/>
      <protection/>
    </xf>
    <xf numFmtId="0" fontId="9" fillId="6" borderId="0" xfId="21" applyFont="1" applyFill="1" applyBorder="1" applyAlignment="1">
      <alignment horizontal="center" vertical="center" wrapText="1"/>
      <protection/>
    </xf>
    <xf numFmtId="0" fontId="9" fillId="6" borderId="2" xfId="21" applyFont="1" applyFill="1" applyBorder="1" applyAlignment="1">
      <alignment horizontal="center" vertical="center" wrapText="1"/>
      <protection/>
    </xf>
    <xf numFmtId="0" fontId="9" fillId="4" borderId="5" xfId="21" applyFont="1" applyFill="1" applyBorder="1" applyAlignment="1">
      <alignment horizontal="left"/>
      <protection/>
    </xf>
    <xf numFmtId="0" fontId="10" fillId="4" borderId="5" xfId="21" applyFont="1" applyFill="1" applyBorder="1">
      <alignment/>
      <protection/>
    </xf>
    <xf numFmtId="164" fontId="10" fillId="4" borderId="5" xfId="21" applyNumberFormat="1" applyFont="1" applyFill="1" applyBorder="1">
      <alignment/>
      <protection/>
    </xf>
    <xf numFmtId="0" fontId="9" fillId="4" borderId="2" xfId="21" applyFont="1" applyFill="1" applyBorder="1" applyAlignment="1">
      <alignment horizontal="left"/>
      <protection/>
    </xf>
    <xf numFmtId="0" fontId="10" fillId="4" borderId="2" xfId="21" applyFont="1" applyFill="1" applyBorder="1">
      <alignment/>
      <protection/>
    </xf>
    <xf numFmtId="164" fontId="10" fillId="4" borderId="2" xfId="21" applyNumberFormat="1" applyFont="1" applyFill="1" applyBorder="1">
      <alignment/>
      <protection/>
    </xf>
    <xf numFmtId="0" fontId="9" fillId="4" borderId="16" xfId="21" applyFont="1" applyFill="1" applyBorder="1" applyAlignment="1">
      <alignment horizontal="left"/>
      <protection/>
    </xf>
    <xf numFmtId="0" fontId="10" fillId="4" borderId="16" xfId="21" applyFont="1" applyFill="1" applyBorder="1">
      <alignment/>
      <protection/>
    </xf>
    <xf numFmtId="164" fontId="10" fillId="4" borderId="16" xfId="21" applyNumberFormat="1" applyFont="1" applyFill="1" applyBorder="1">
      <alignment/>
      <protection/>
    </xf>
    <xf numFmtId="0" fontId="9" fillId="5" borderId="3" xfId="21" applyFont="1" applyFill="1" applyBorder="1" applyAlignment="1">
      <alignment horizontal="left"/>
      <protection/>
    </xf>
    <xf numFmtId="0" fontId="10" fillId="5" borderId="3" xfId="21" applyFont="1" applyFill="1" applyBorder="1">
      <alignment/>
      <protection/>
    </xf>
    <xf numFmtId="164" fontId="10" fillId="5" borderId="3" xfId="21" applyNumberFormat="1" applyFont="1" applyFill="1" applyBorder="1">
      <alignment/>
      <protection/>
    </xf>
    <xf numFmtId="0" fontId="3" fillId="0" borderId="0" xfId="0" applyFont="1"/>
    <xf numFmtId="0" fontId="2" fillId="6" borderId="4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4" borderId="14" xfId="0" applyFill="1" applyBorder="1" applyAlignment="1">
      <alignment vertical="center"/>
    </xf>
    <xf numFmtId="0" fontId="0" fillId="4" borderId="17" xfId="0" applyFill="1" applyBorder="1" applyAlignment="1">
      <alignment vertical="center"/>
    </xf>
    <xf numFmtId="0" fontId="0" fillId="4" borderId="9" xfId="0" applyFill="1" applyBorder="1" applyAlignment="1">
      <alignment vertical="center"/>
    </xf>
    <xf numFmtId="0" fontId="2" fillId="4" borderId="58" xfId="0" applyFont="1" applyFill="1" applyBorder="1" applyAlignment="1">
      <alignment horizontal="left" vertical="center" wrapText="1"/>
    </xf>
    <xf numFmtId="0" fontId="0" fillId="4" borderId="59" xfId="0" applyFill="1" applyBorder="1" applyAlignment="1">
      <alignment horizontal="center" vertical="center"/>
    </xf>
    <xf numFmtId="0" fontId="0" fillId="4" borderId="58" xfId="0" applyFill="1" applyBorder="1" applyAlignment="1">
      <alignment horizontal="center" vertical="center"/>
    </xf>
    <xf numFmtId="0" fontId="0" fillId="4" borderId="60" xfId="0" applyFill="1" applyBorder="1" applyAlignment="1">
      <alignment horizontal="center" vertical="center"/>
    </xf>
    <xf numFmtId="0" fontId="2" fillId="4" borderId="61" xfId="0" applyFont="1" applyFill="1" applyBorder="1" applyAlignment="1">
      <alignment horizontal="left" vertical="center"/>
    </xf>
    <xf numFmtId="0" fontId="0" fillId="4" borderId="0" xfId="0" applyFill="1" applyAlignment="1">
      <alignment horizontal="left"/>
    </xf>
    <xf numFmtId="0" fontId="0" fillId="4" borderId="0" xfId="0" applyFill="1" applyAlignment="1">
      <alignment horizontal="left" vertical="center"/>
    </xf>
    <xf numFmtId="0" fontId="2" fillId="6" borderId="53" xfId="0" applyFont="1" applyFill="1" applyBorder="1" applyAlignment="1">
      <alignment horizontal="center" vertical="center" wrapText="1"/>
    </xf>
    <xf numFmtId="0" fontId="6" fillId="4" borderId="52" xfId="0" applyNumberFormat="1" applyFont="1" applyFill="1" applyBorder="1"/>
    <xf numFmtId="0" fontId="17" fillId="0" borderId="0" xfId="0" applyFont="1" applyAlignment="1">
      <alignment horizontal="left" vertical="center" readingOrder="1"/>
    </xf>
    <xf numFmtId="0" fontId="18" fillId="7" borderId="0" xfId="21" applyFont="1" applyFill="1">
      <alignment/>
      <protection/>
    </xf>
    <xf numFmtId="0" fontId="9" fillId="6" borderId="62" xfId="21" applyFont="1" applyFill="1" applyBorder="1" applyAlignment="1">
      <alignment horizontal="center" vertical="center" wrapText="1"/>
      <protection/>
    </xf>
    <xf numFmtId="0" fontId="9" fillId="6" borderId="63" xfId="21" applyFont="1" applyFill="1" applyBorder="1" applyAlignment="1">
      <alignment horizontal="center" vertical="center" wrapText="1"/>
      <protection/>
    </xf>
    <xf numFmtId="0" fontId="10" fillId="5" borderId="64" xfId="21" applyFont="1" applyFill="1" applyBorder="1">
      <alignment/>
      <protection/>
    </xf>
    <xf numFmtId="0" fontId="10" fillId="5" borderId="65" xfId="21" applyFont="1" applyFill="1" applyBorder="1">
      <alignment/>
      <protection/>
    </xf>
    <xf numFmtId="0" fontId="10" fillId="4" borderId="66" xfId="21" applyFont="1" applyFill="1" applyBorder="1">
      <alignment/>
      <protection/>
    </xf>
    <xf numFmtId="0" fontId="10" fillId="4" borderId="67" xfId="21" applyFont="1" applyFill="1" applyBorder="1">
      <alignment/>
      <protection/>
    </xf>
    <xf numFmtId="0" fontId="10" fillId="4" borderId="26" xfId="21" applyFont="1" applyFill="1" applyBorder="1">
      <alignment/>
      <protection/>
    </xf>
    <xf numFmtId="0" fontId="10" fillId="4" borderId="68" xfId="21" applyFont="1" applyFill="1" applyBorder="1">
      <alignment/>
      <protection/>
    </xf>
    <xf numFmtId="0" fontId="10" fillId="4" borderId="62" xfId="21" applyFont="1" applyFill="1" applyBorder="1">
      <alignment/>
      <protection/>
    </xf>
    <xf numFmtId="0" fontId="10" fillId="4" borderId="63" xfId="21" applyFont="1" applyFill="1" applyBorder="1">
      <alignment/>
      <protection/>
    </xf>
    <xf numFmtId="0" fontId="9" fillId="6" borderId="69" xfId="21" applyFont="1" applyFill="1" applyBorder="1" applyAlignment="1">
      <alignment horizontal="center" vertical="center"/>
      <protection/>
    </xf>
    <xf numFmtId="0" fontId="10" fillId="5" borderId="70" xfId="21" applyFont="1" applyFill="1" applyBorder="1">
      <alignment/>
      <protection/>
    </xf>
    <xf numFmtId="0" fontId="10" fillId="4" borderId="71" xfId="21" applyFont="1" applyFill="1" applyBorder="1">
      <alignment/>
      <protection/>
    </xf>
    <xf numFmtId="0" fontId="10" fillId="4" borderId="69" xfId="21" applyFont="1" applyFill="1" applyBorder="1">
      <alignment/>
      <protection/>
    </xf>
    <xf numFmtId="0" fontId="10" fillId="4" borderId="72" xfId="21" applyFont="1" applyFill="1" applyBorder="1">
      <alignment/>
      <protection/>
    </xf>
    <xf numFmtId="0" fontId="9" fillId="6" borderId="72" xfId="21" applyFont="1" applyFill="1" applyBorder="1" applyAlignment="1">
      <alignment horizontal="center" vertical="center" wrapText="1"/>
      <protection/>
    </xf>
    <xf numFmtId="0" fontId="19" fillId="0" borderId="0" xfId="0" applyFont="1" applyAlignment="1">
      <alignment horizontal="left" vertical="center" readingOrder="1"/>
    </xf>
    <xf numFmtId="0" fontId="2" fillId="4" borderId="57" xfId="0" applyFont="1" applyFill="1" applyBorder="1" applyAlignment="1">
      <alignment horizontal="left" vertical="center" wrapText="1"/>
    </xf>
    <xf numFmtId="166" fontId="10" fillId="4" borderId="9" xfId="0" applyNumberFormat="1" applyFont="1" applyFill="1" applyBorder="1" applyAlignment="1">
      <alignment/>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3" fillId="4" borderId="0" xfId="0" applyFont="1" applyFill="1" applyBorder="1" applyAlignment="1">
      <alignment horizontal="center"/>
    </xf>
    <xf numFmtId="0" fontId="3" fillId="4" borderId="58" xfId="0" applyFont="1" applyFill="1" applyBorder="1" applyAlignment="1">
      <alignment horizontal="center"/>
    </xf>
    <xf numFmtId="0" fontId="9" fillId="6" borderId="26" xfId="21" applyFont="1" applyFill="1" applyBorder="1" applyAlignment="1">
      <alignment horizontal="center" vertical="center"/>
      <protection/>
    </xf>
    <xf numFmtId="0" fontId="9" fillId="6" borderId="5" xfId="21" applyFont="1" applyFill="1" applyBorder="1" applyAlignment="1">
      <alignment horizontal="center" vertical="center"/>
      <protection/>
    </xf>
    <xf numFmtId="0" fontId="9" fillId="6" borderId="16" xfId="21" applyNumberFormat="1" applyFont="1" applyFill="1" applyBorder="1" applyAlignment="1">
      <alignment horizontal="center" vertical="center"/>
      <protection/>
    </xf>
    <xf numFmtId="0" fontId="9" fillId="6" borderId="68" xfId="21" applyFont="1" applyFill="1" applyBorder="1" applyAlignment="1">
      <alignment horizontal="center" vertical="center"/>
      <protection/>
    </xf>
    <xf numFmtId="0" fontId="7" fillId="6" borderId="1"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10" fillId="4" borderId="0" xfId="0" applyNumberFormat="1" applyFont="1" applyFill="1" applyBorder="1" applyAlignment="1">
      <alignment horizontal="center"/>
    </xf>
    <xf numFmtId="0" fontId="9" fillId="6" borderId="43" xfId="0" applyNumberFormat="1" applyFont="1" applyFill="1" applyBorder="1" applyAlignment="1">
      <alignment horizontal="center" vertical="center"/>
    </xf>
    <xf numFmtId="0" fontId="9" fillId="6" borderId="4" xfId="0" applyNumberFormat="1" applyFont="1" applyFill="1" applyBorder="1" applyAlignment="1">
      <alignment horizontal="center" vertical="center"/>
    </xf>
    <xf numFmtId="0" fontId="9" fillId="6" borderId="44" xfId="0" applyNumberFormat="1" applyFont="1" applyFill="1" applyBorder="1" applyAlignment="1">
      <alignment horizontal="center" vertical="center"/>
    </xf>
    <xf numFmtId="0" fontId="9" fillId="6" borderId="12" xfId="0" applyNumberFormat="1" applyFont="1" applyFill="1" applyBorder="1" applyAlignment="1">
      <alignment horizontal="center" vertical="center" wrapText="1"/>
    </xf>
    <xf numFmtId="0" fontId="9" fillId="6" borderId="5" xfId="0" applyNumberFormat="1" applyFont="1" applyFill="1" applyBorder="1" applyAlignment="1">
      <alignment horizontal="center" vertical="center" wrapText="1"/>
    </xf>
    <xf numFmtId="0" fontId="9" fillId="6" borderId="13" xfId="0" applyNumberFormat="1" applyFont="1" applyFill="1" applyBorder="1" applyAlignment="1">
      <alignment horizontal="center" vertical="center" wrapText="1"/>
    </xf>
    <xf numFmtId="0" fontId="3" fillId="4" borderId="0" xfId="0" applyFont="1" applyFill="1" applyAlignment="1">
      <alignment horizontal="center" wrapText="1"/>
    </xf>
    <xf numFmtId="0" fontId="2" fillId="6"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7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4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4"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75" xfId="0" applyFont="1" applyFill="1" applyBorder="1" applyAlignment="1">
      <alignment horizontal="left" vertical="center" wrapText="1"/>
    </xf>
    <xf numFmtId="0" fontId="2" fillId="4" borderId="46" xfId="0" applyFont="1" applyFill="1" applyBorder="1" applyAlignment="1">
      <alignment horizontal="left" vertical="center" wrapText="1"/>
    </xf>
    <xf numFmtId="0" fontId="2" fillId="6" borderId="0" xfId="0" applyFont="1" applyFill="1" applyBorder="1" applyAlignment="1">
      <alignment horizontal="center" vertical="center"/>
    </xf>
    <xf numFmtId="0" fontId="2" fillId="6" borderId="55" xfId="0" applyFont="1" applyFill="1" applyBorder="1" applyAlignment="1">
      <alignment horizontal="center"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53" xfId="0" applyFont="1" applyFill="1" applyBorder="1" applyAlignment="1">
      <alignment horizontal="left" vertical="center" wrapText="1"/>
    </xf>
    <xf numFmtId="0" fontId="2" fillId="6" borderId="13" xfId="0" applyFont="1" applyFill="1" applyBorder="1" applyAlignment="1">
      <alignment horizontal="center" vertical="center" wrapText="1"/>
    </xf>
    <xf numFmtId="0" fontId="2" fillId="6" borderId="44"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sex and country, people aged 15-74, 2020Q2</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1"/>
        </c:manualLayout>
      </c:layout>
      <c:overlay val="0"/>
      <c:spPr>
        <a:noFill/>
        <a:ln>
          <a:noFill/>
        </a:ln>
      </c:spPr>
    </c:title>
    <c:plotArea>
      <c:layout>
        <c:manualLayout>
          <c:xMode val="edge"/>
          <c:yMode val="edge"/>
          <c:x val="0.01475"/>
          <c:y val="0.11725"/>
          <c:w val="0.97075"/>
          <c:h val="0.72725"/>
        </c:manualLayout>
      </c:layout>
      <c:barChart>
        <c:barDir val="col"/>
        <c:grouping val="clustered"/>
        <c:varyColors val="0"/>
        <c:ser>
          <c:idx val="0"/>
          <c:order val="0"/>
          <c:tx>
            <c:strRef>
              <c:f>'Fig 1 and Fig 2 LM slack'!$E$6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and Fig 2 LM slack'!$A$7:$A$46</c:f>
              <c:strCache/>
            </c:strRef>
          </c:cat>
          <c:val>
            <c:numRef>
              <c:f>'Fig 1 and Fig 2 LM slack'!$E$7:$E$46</c:f>
              <c:numCache/>
            </c:numRef>
          </c:val>
        </c:ser>
        <c:axId val="38091841"/>
        <c:axId val="7282250"/>
      </c:barChart>
      <c:scatterChart>
        <c:scatterStyle val="lineMarker"/>
        <c:varyColors val="0"/>
        <c:ser>
          <c:idx val="1"/>
          <c:order val="1"/>
          <c:tx>
            <c:strRef>
              <c:f>'Fig 1 and Fig 2 LM slack'!$F$6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slack'!$F$7:$F$46</c:f>
              <c:numCache/>
            </c:numRef>
          </c:yVal>
          <c:smooth val="0"/>
        </c:ser>
        <c:ser>
          <c:idx val="2"/>
          <c:order val="2"/>
          <c:tx>
            <c:strRef>
              <c:f>'Fig 1 and Fig 2 LM slack'!$G$6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slack'!$G$7:$G$46</c:f>
              <c:numCache/>
            </c:numRef>
          </c:yVal>
          <c:smooth val="0"/>
        </c:ser>
        <c:axId val="38091841"/>
        <c:axId val="7282250"/>
      </c:scatterChart>
      <c:catAx>
        <c:axId val="3809184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7282250"/>
        <c:crosses val="autoZero"/>
        <c:auto val="1"/>
        <c:lblOffset val="100"/>
        <c:noMultiLvlLbl val="0"/>
      </c:catAx>
      <c:valAx>
        <c:axId val="7282250"/>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8091841"/>
        <c:crosses val="autoZero"/>
        <c:crossBetween val="between"/>
        <c:dispUnits/>
      </c:valAx>
      <c:spPr>
        <a:noFill/>
        <a:ln>
          <a:noFill/>
        </a:ln>
      </c:spPr>
    </c:plotArea>
    <c:legend>
      <c:legendPos val="b"/>
      <c:layout>
        <c:manualLayout>
          <c:xMode val="edge"/>
          <c:yMode val="edge"/>
          <c:x val="0.39425"/>
          <c:y val="0.86625"/>
          <c:w val="0.211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(ILO) by sex and country, people aged 15-74, 2020Q2</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25"/>
        </c:manualLayout>
      </c:layout>
      <c:overlay val="0"/>
      <c:spPr>
        <a:noFill/>
        <a:ln>
          <a:noFill/>
        </a:ln>
      </c:spPr>
    </c:title>
    <c:plotArea>
      <c:layout>
        <c:manualLayout>
          <c:xMode val="edge"/>
          <c:yMode val="edge"/>
          <c:x val="0.01475"/>
          <c:y val="0.16125"/>
          <c:w val="0.97075"/>
          <c:h val="0.57625"/>
        </c:manualLayout>
      </c:layout>
      <c:barChart>
        <c:barDir val="col"/>
        <c:grouping val="clustered"/>
        <c:varyColors val="0"/>
        <c:ser>
          <c:idx val="0"/>
          <c:order val="0"/>
          <c:tx>
            <c:strRef>
              <c:f>'Fig 10 anf Fig 11 Unemployment'!$E$6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10 anf Fig 11 Unemployment'!$A$7:$A$46</c:f>
              <c:strCache/>
            </c:strRef>
          </c:cat>
          <c:val>
            <c:numRef>
              <c:f>'Fig 10 anf Fig 11 Unemployment'!$E$7:$E$46</c:f>
              <c:numCache/>
            </c:numRef>
          </c:val>
        </c:ser>
        <c:gapWidth val="219"/>
        <c:axId val="6533099"/>
        <c:axId val="58797892"/>
      </c:barChart>
      <c:scatterChart>
        <c:scatterStyle val="lineMarker"/>
        <c:varyColors val="0"/>
        <c:ser>
          <c:idx val="1"/>
          <c:order val="1"/>
          <c:tx>
            <c:strRef>
              <c:f>'Fig 10 anf Fig 11 Unemployment'!$F$6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Unemployment'!$F$7:$F$46</c:f>
              <c:numCache/>
            </c:numRef>
          </c:yVal>
          <c:smooth val="0"/>
        </c:ser>
        <c:ser>
          <c:idx val="2"/>
          <c:order val="2"/>
          <c:tx>
            <c:strRef>
              <c:f>'Fig 10 anf Fig 11 Unemployment'!$G$6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Unemployment'!$G$7:$G$46</c:f>
              <c:numCache/>
            </c:numRef>
          </c:yVal>
          <c:smooth val="0"/>
        </c:ser>
        <c:axId val="6533099"/>
        <c:axId val="58797892"/>
      </c:scatterChart>
      <c:catAx>
        <c:axId val="653309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8797892"/>
        <c:crosses val="autoZero"/>
        <c:auto val="1"/>
        <c:lblOffset val="100"/>
        <c:noMultiLvlLbl val="0"/>
      </c:catAx>
      <c:valAx>
        <c:axId val="58797892"/>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533099"/>
        <c:crosses val="autoZero"/>
        <c:crossBetween val="between"/>
        <c:dispUnits/>
      </c:valAx>
      <c:spPr>
        <a:noFill/>
        <a:ln>
          <a:noFill/>
        </a:ln>
      </c:spPr>
    </c:plotArea>
    <c:legend>
      <c:legendPos val="b"/>
      <c:layout>
        <c:manualLayout>
          <c:xMode val="edge"/>
          <c:yMode val="edge"/>
          <c:x val="0.39425"/>
          <c:y val="0.84425"/>
          <c:w val="0.2115"/>
          <c:h val="0.04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unemployment (ILO) as % of the extended labour force by sex and country, aged 15-74, 2019Q4-2020Q2</a:t>
            </a:r>
            <a:r>
              <a:rPr lang="en-US" cap="none" sz="1800" b="0" i="0" u="none" baseline="0">
                <a:solidFill>
                  <a:srgbClr val="000000"/>
                </a:solidFill>
                <a:latin typeface="Arial"/>
                <a:ea typeface="Arial"/>
                <a:cs typeface="Arial"/>
              </a:rPr>
              <a:t>
(in percentage points)</a:t>
            </a:r>
          </a:p>
        </c:rich>
      </c:tx>
      <c:layout>
        <c:manualLayout>
          <c:xMode val="edge"/>
          <c:yMode val="edge"/>
          <c:x val="0.00525"/>
          <c:y val="0.00975"/>
        </c:manualLayout>
      </c:layout>
      <c:overlay val="0"/>
      <c:spPr>
        <a:noFill/>
        <a:ln>
          <a:noFill/>
        </a:ln>
      </c:spPr>
    </c:title>
    <c:plotArea>
      <c:layout>
        <c:manualLayout>
          <c:layoutTarget val="inner"/>
          <c:xMode val="edge"/>
          <c:yMode val="edge"/>
          <c:x val="0.05725"/>
          <c:y val="0.194"/>
          <c:w val="0.92825"/>
          <c:h val="0.36925"/>
        </c:manualLayout>
      </c:layout>
      <c:barChart>
        <c:barDir val="col"/>
        <c:grouping val="clustered"/>
        <c:varyColors val="0"/>
        <c:ser>
          <c:idx val="0"/>
          <c:order val="0"/>
          <c:tx>
            <c:strRef>
              <c:f>'Fig 10 anf Fig 11 Unemployment'!$H$6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10 anf Fig 11 Unemployment'!$A$7:$A$46</c:f>
              <c:strCache/>
            </c:strRef>
          </c:cat>
          <c:val>
            <c:numRef>
              <c:f>'Fig 10 anf Fig 11 Unemployment'!$H$7:$H$46</c:f>
              <c:numCache/>
            </c:numRef>
          </c:val>
        </c:ser>
        <c:gapWidth val="182"/>
        <c:axId val="59418981"/>
        <c:axId val="65008782"/>
      </c:barChart>
      <c:scatterChart>
        <c:scatterStyle val="lineMarker"/>
        <c:varyColors val="0"/>
        <c:ser>
          <c:idx val="1"/>
          <c:order val="1"/>
          <c:tx>
            <c:strRef>
              <c:f>'Fig 10 anf Fig 11 Unemployment'!$I$6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Unemployment'!$I$7:$I$46</c:f>
              <c:numCache/>
            </c:numRef>
          </c:yVal>
          <c:smooth val="0"/>
        </c:ser>
        <c:ser>
          <c:idx val="2"/>
          <c:order val="2"/>
          <c:tx>
            <c:strRef>
              <c:f>'Fig 10 anf Fig 11 Unemployment'!$J$6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Unemployment'!$J$7:$J$46</c:f>
              <c:numCache/>
            </c:numRef>
          </c:yVal>
          <c:smooth val="0"/>
        </c:ser>
        <c:axId val="59418981"/>
        <c:axId val="65008782"/>
      </c:scatterChart>
      <c:catAx>
        <c:axId val="59418981"/>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65008782"/>
        <c:crosses val="autoZero"/>
        <c:auto val="1"/>
        <c:lblOffset val="100"/>
        <c:noMultiLvlLbl val="0"/>
      </c:catAx>
      <c:valAx>
        <c:axId val="65008782"/>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9418981"/>
        <c:crosses val="autoZero"/>
        <c:crossBetween val="between"/>
        <c:dispUnits/>
      </c:valAx>
      <c:spPr>
        <a:noFill/>
        <a:ln>
          <a:noFill/>
        </a:ln>
      </c:spPr>
    </c:plotArea>
    <c:legend>
      <c:legendPos val="b"/>
      <c:layout>
        <c:manualLayout>
          <c:xMode val="edge"/>
          <c:yMode val="edge"/>
          <c:x val="0.39425"/>
          <c:y val="0.8375"/>
          <c:w val="0.2115"/>
          <c:h val="0.04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subcategories of the potential additional labour force, people aged 15-74, 2020Q2</a:t>
            </a:r>
            <a:r>
              <a:rPr lang="en-US" cap="none" sz="1600" b="0" u="none" baseline="0">
                <a:solidFill>
                  <a:srgbClr val="000000"/>
                </a:solidFill>
                <a:latin typeface="Arial"/>
                <a:ea typeface="Arial"/>
                <a:cs typeface="Arial"/>
              </a:rPr>
              <a:t>
(in % of the population outside the labour force)</a:t>
            </a:r>
          </a:p>
        </c:rich>
      </c:tx>
      <c:layout>
        <c:manualLayout>
          <c:xMode val="edge"/>
          <c:yMode val="edge"/>
          <c:x val="0.00525"/>
          <c:y val="0.00725"/>
        </c:manualLayout>
      </c:layout>
      <c:overlay val="0"/>
      <c:spPr>
        <a:noFill/>
        <a:ln>
          <a:noFill/>
        </a:ln>
      </c:spPr>
    </c:title>
    <c:plotArea>
      <c:layout>
        <c:manualLayout>
          <c:xMode val="edge"/>
          <c:yMode val="edge"/>
          <c:x val="0.00525"/>
          <c:y val="0.14075"/>
          <c:w val="0.99325"/>
          <c:h val="0.70725"/>
        </c:manualLayout>
      </c:layout>
      <c:barChart>
        <c:barDir val="bar"/>
        <c:grouping val="stacked"/>
        <c:varyColors val="0"/>
        <c:ser>
          <c:idx val="0"/>
          <c:order val="0"/>
          <c:tx>
            <c:strRef>
              <c:f>'Fig 12 Pot add LF descr'!$B$4</c:f>
              <c:strCache>
                <c:ptCount val="1"/>
                <c:pt idx="0">
                  <c:v>Persons available to work but not seeking</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12 Pot add LF descr'!$A$5:$A$44</c:f>
              <c:strCache/>
            </c:strRef>
          </c:cat>
          <c:val>
            <c:numRef>
              <c:f>'Fig 12 Pot add LF descr'!$B$5:$B$44</c:f>
              <c:numCache/>
            </c:numRef>
          </c:val>
        </c:ser>
        <c:ser>
          <c:idx val="1"/>
          <c:order val="1"/>
          <c:tx>
            <c:strRef>
              <c:f>'Fig 12 Pot add LF descr'!$C$4</c:f>
              <c:strCache>
                <c:ptCount val="1"/>
                <c:pt idx="0">
                  <c:v>Persons seeking work but not immediately available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12 Pot add LF descr'!$A$5:$A$44</c:f>
              <c:strCache/>
            </c:strRef>
          </c:cat>
          <c:val>
            <c:numRef>
              <c:f>'Fig 12 Pot add LF descr'!$C$5:$C$44</c:f>
              <c:numCache/>
            </c:numRef>
          </c:val>
        </c:ser>
        <c:overlap val="100"/>
        <c:axId val="48208127"/>
        <c:axId val="31219960"/>
      </c:barChart>
      <c:catAx>
        <c:axId val="48208127"/>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100" b="0" i="0" u="none" baseline="0">
                <a:solidFill>
                  <a:srgbClr val="000000"/>
                </a:solidFill>
                <a:latin typeface="Arial"/>
                <a:ea typeface="Arial"/>
                <a:cs typeface="Arial"/>
              </a:defRPr>
            </a:pPr>
          </a:p>
        </c:txPr>
        <c:crossAx val="31219960"/>
        <c:crosses val="autoZero"/>
        <c:auto val="1"/>
        <c:lblOffset val="100"/>
        <c:noMultiLvlLbl val="0"/>
      </c:catAx>
      <c:valAx>
        <c:axId val="31219960"/>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8208127"/>
        <c:crosses val="max"/>
        <c:crossBetween val="between"/>
        <c:dispUnits/>
      </c:valAx>
      <c:spPr>
        <a:noFill/>
        <a:ln>
          <a:noFill/>
        </a:ln>
      </c:spPr>
    </c:plotArea>
    <c:legend>
      <c:legendPos val="b"/>
      <c:layout>
        <c:manualLayout>
          <c:xMode val="edge"/>
          <c:yMode val="edge"/>
          <c:x val="0.09375"/>
          <c:y val="0.8625"/>
          <c:w val="0.872"/>
          <c:h val="0.02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Potential additional labour force, people aged 15-74 by sex and country, 2020Q2</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675"/>
        </c:manualLayout>
      </c:layout>
      <c:overlay val="0"/>
      <c:spPr>
        <a:noFill/>
        <a:ln>
          <a:noFill/>
        </a:ln>
      </c:spPr>
    </c:title>
    <c:plotArea>
      <c:layout>
        <c:manualLayout>
          <c:xMode val="edge"/>
          <c:yMode val="edge"/>
          <c:x val="0.01475"/>
          <c:y val="0.13675"/>
          <c:w val="0.97075"/>
          <c:h val="0.68125"/>
        </c:manualLayout>
      </c:layout>
      <c:barChart>
        <c:barDir val="col"/>
        <c:grouping val="clustered"/>
        <c:varyColors val="0"/>
        <c:ser>
          <c:idx val="0"/>
          <c:order val="0"/>
          <c:tx>
            <c:strRef>
              <c:f>'Fig 13 and Fig 14 Pot add LF'!$E$6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13 and Fig 14 Pot add LF'!$A$7:$A$46</c:f>
              <c:strCache/>
            </c:strRef>
          </c:cat>
          <c:val>
            <c:numRef>
              <c:f>'Fig 13 and Fig 14 Pot add LF'!$E$7:$E$46</c:f>
              <c:numCache/>
            </c:numRef>
          </c:val>
        </c:ser>
        <c:axId val="12544185"/>
        <c:axId val="45788802"/>
      </c:barChart>
      <c:scatterChart>
        <c:scatterStyle val="lineMarker"/>
        <c:varyColors val="0"/>
        <c:ser>
          <c:idx val="1"/>
          <c:order val="1"/>
          <c:tx>
            <c:strRef>
              <c:f>'Fig 13 and Fig 14 Pot add LF'!$F$6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LF'!$F$7:$F$46</c:f>
              <c:numCache/>
            </c:numRef>
          </c:yVal>
          <c:smooth val="0"/>
        </c:ser>
        <c:ser>
          <c:idx val="2"/>
          <c:order val="2"/>
          <c:tx>
            <c:strRef>
              <c:f>'Fig 13 and Fig 14 Pot add LF'!$G$6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LF'!$G$7:$G$46</c:f>
              <c:numCache/>
            </c:numRef>
          </c:yVal>
          <c:smooth val="0"/>
        </c:ser>
        <c:axId val="12544185"/>
        <c:axId val="45788802"/>
      </c:scatterChart>
      <c:catAx>
        <c:axId val="1254418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5788802"/>
        <c:crosses val="autoZero"/>
        <c:auto val="1"/>
        <c:lblOffset val="100"/>
        <c:noMultiLvlLbl val="0"/>
      </c:catAx>
      <c:valAx>
        <c:axId val="45788802"/>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2544185"/>
        <c:crosses val="autoZero"/>
        <c:crossBetween val="between"/>
        <c:dispUnits/>
      </c:valAx>
      <c:spPr>
        <a:noFill/>
        <a:ln>
          <a:noFill/>
        </a:ln>
      </c:spPr>
    </c:plotArea>
    <c:legend>
      <c:legendPos val="b"/>
      <c:layout>
        <c:manualLayout>
          <c:xMode val="edge"/>
          <c:yMode val="edge"/>
          <c:x val="0.39425"/>
          <c:y val="0.83675"/>
          <c:w val="0.232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potential additional labour force as % of the extended labour force by sex and country, aged 15-74, 2019Q4-2020Q2</a:t>
            </a:r>
            <a:r>
              <a:rPr lang="en-US" cap="none" sz="1600" b="0" u="none" baseline="0">
                <a:solidFill>
                  <a:srgbClr val="000000"/>
                </a:solidFill>
                <a:latin typeface="Arial"/>
                <a:ea typeface="Arial"/>
                <a:cs typeface="Arial"/>
              </a:rPr>
              <a:t>
(in percentage points)</a:t>
            </a:r>
          </a:p>
        </c:rich>
      </c:tx>
      <c:layout>
        <c:manualLayout>
          <c:xMode val="edge"/>
          <c:yMode val="edge"/>
          <c:x val="0.00525"/>
          <c:y val="0.00625"/>
        </c:manualLayout>
      </c:layout>
      <c:overlay val="0"/>
      <c:spPr>
        <a:noFill/>
        <a:ln>
          <a:noFill/>
        </a:ln>
      </c:spPr>
    </c:title>
    <c:plotArea>
      <c:layout>
        <c:manualLayout>
          <c:layoutTarget val="inner"/>
          <c:xMode val="edge"/>
          <c:yMode val="edge"/>
          <c:x val="0.06075"/>
          <c:y val="0.16"/>
          <c:w val="0.92475"/>
          <c:h val="0.49275"/>
        </c:manualLayout>
      </c:layout>
      <c:barChart>
        <c:barDir val="col"/>
        <c:grouping val="clustered"/>
        <c:varyColors val="0"/>
        <c:ser>
          <c:idx val="0"/>
          <c:order val="0"/>
          <c:tx>
            <c:strRef>
              <c:f>'Fig 13 and Fig 14 Pot add LF'!$H$6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13 and Fig 14 Pot add LF'!$A$7:$A$46</c:f>
              <c:strCache/>
            </c:strRef>
          </c:cat>
          <c:val>
            <c:numRef>
              <c:f>'Fig 13 and Fig 14 Pot add LF'!$H$7:$H$46</c:f>
              <c:numCache/>
            </c:numRef>
          </c:val>
        </c:ser>
        <c:axId val="9446035"/>
        <c:axId val="17905452"/>
      </c:barChart>
      <c:scatterChart>
        <c:scatterStyle val="lineMarker"/>
        <c:varyColors val="0"/>
        <c:ser>
          <c:idx val="1"/>
          <c:order val="1"/>
          <c:tx>
            <c:strRef>
              <c:f>'Fig 13 and Fig 14 Pot add LF'!$I$6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LF'!$I$7:$I$46</c:f>
              <c:numCache/>
            </c:numRef>
          </c:yVal>
          <c:smooth val="0"/>
        </c:ser>
        <c:ser>
          <c:idx val="2"/>
          <c:order val="2"/>
          <c:tx>
            <c:strRef>
              <c:f>'Fig 13 and Fig 14 Pot add LF'!$J$6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LF'!$J$7:$J$46</c:f>
              <c:numCache/>
            </c:numRef>
          </c:yVal>
          <c:smooth val="0"/>
        </c:ser>
        <c:axId val="9446035"/>
        <c:axId val="17905452"/>
      </c:scatterChart>
      <c:catAx>
        <c:axId val="9446035"/>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7905452"/>
        <c:crosses val="autoZero"/>
        <c:auto val="1"/>
        <c:lblOffset val="100"/>
        <c:noMultiLvlLbl val="0"/>
      </c:catAx>
      <c:valAx>
        <c:axId val="17905452"/>
        <c:scaling>
          <c:orientation val="minMax"/>
          <c:min val="-0.5"/>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9446035"/>
        <c:crosses val="autoZero"/>
        <c:crossBetween val="between"/>
        <c:dispUnits/>
      </c:valAx>
      <c:spPr>
        <a:noFill/>
        <a:ln>
          <a:noFill/>
        </a:ln>
      </c:spPr>
    </c:plotArea>
    <c:legend>
      <c:legendPos val="b"/>
      <c:layout>
        <c:manualLayout>
          <c:xMode val="edge"/>
          <c:yMode val="edge"/>
          <c:x val="0.39425"/>
          <c:y val="0.85025"/>
          <c:w val="0.22425"/>
          <c:h val="0.03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Underemployed part-time workers by sex and country, people aged 15-74, 2020Q2</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5"/>
        </c:manualLayout>
      </c:layout>
      <c:overlay val="0"/>
      <c:spPr>
        <a:noFill/>
        <a:ln>
          <a:noFill/>
        </a:ln>
      </c:spPr>
    </c:title>
    <c:plotArea>
      <c:layout>
        <c:manualLayout>
          <c:layoutTarget val="inner"/>
          <c:xMode val="edge"/>
          <c:yMode val="edge"/>
          <c:x val="0.04825"/>
          <c:y val="0.18375"/>
          <c:w val="0.937"/>
          <c:h val="0.35875"/>
        </c:manualLayout>
      </c:layout>
      <c:barChart>
        <c:barDir val="col"/>
        <c:grouping val="clustered"/>
        <c:varyColors val="0"/>
        <c:ser>
          <c:idx val="0"/>
          <c:order val="0"/>
          <c:tx>
            <c:strRef>
              <c:f>'Fig 15 &amp; Fig16 Underemployment'!$E$6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15 &amp; Fig16 Underemployment'!$A$7:$A$46</c:f>
              <c:strCache/>
            </c:strRef>
          </c:cat>
          <c:val>
            <c:numRef>
              <c:f>'Fig 15 &amp; Fig16 Underemployment'!$E$7:$E$46</c:f>
              <c:numCache/>
            </c:numRef>
          </c:val>
        </c:ser>
        <c:axId val="26931341"/>
        <c:axId val="41055478"/>
      </c:barChart>
      <c:scatterChart>
        <c:scatterStyle val="lineMarker"/>
        <c:varyColors val="0"/>
        <c:ser>
          <c:idx val="1"/>
          <c:order val="1"/>
          <c:tx>
            <c:strRef>
              <c:f>'Fig 15 &amp; Fig16 Underemployment'!$F$6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Underemployment'!$F$7:$F$46</c:f>
              <c:numCache/>
            </c:numRef>
          </c:yVal>
          <c:smooth val="0"/>
        </c:ser>
        <c:ser>
          <c:idx val="2"/>
          <c:order val="2"/>
          <c:tx>
            <c:strRef>
              <c:f>'Fig 15 &amp; Fig16 Underemployment'!$G$6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Underemployment'!$G$7:$G$46</c:f>
              <c:numCache/>
            </c:numRef>
          </c:yVal>
          <c:smooth val="0"/>
        </c:ser>
        <c:axId val="26931341"/>
        <c:axId val="41055478"/>
      </c:scatterChart>
      <c:catAx>
        <c:axId val="2693134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1055478"/>
        <c:crosses val="autoZero"/>
        <c:auto val="1"/>
        <c:lblOffset val="100"/>
        <c:noMultiLvlLbl val="0"/>
      </c:catAx>
      <c:valAx>
        <c:axId val="41055478"/>
        <c:scaling>
          <c:orientation val="minMax"/>
          <c:max val="12"/>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6931341"/>
        <c:crosses val="autoZero"/>
        <c:crossBetween val="between"/>
        <c:dispUnits/>
      </c:valAx>
      <c:spPr>
        <a:noFill/>
        <a:ln>
          <a:noFill/>
        </a:ln>
      </c:spPr>
    </c:plotArea>
    <c:legend>
      <c:legendPos val="b"/>
      <c:layout>
        <c:manualLayout>
          <c:xMode val="edge"/>
          <c:yMode val="edge"/>
          <c:x val="0.39425"/>
          <c:y val="0.8077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underemployed part-time workers as % of the extended labour force by sex and country, people aged 15-74, 2019Q4-2020Q2</a:t>
            </a:r>
            <a:r>
              <a:rPr lang="en-US" cap="none" sz="1600" b="0" u="none" baseline="0">
                <a:solidFill>
                  <a:srgbClr val="000000"/>
                </a:solidFill>
                <a:latin typeface="Arial"/>
                <a:ea typeface="Arial"/>
                <a:cs typeface="Arial"/>
              </a:rPr>
              <a:t>
(in percentage points)</a:t>
            </a:r>
          </a:p>
        </c:rich>
      </c:tx>
      <c:layout>
        <c:manualLayout>
          <c:xMode val="edge"/>
          <c:yMode val="edge"/>
          <c:x val="0.00525"/>
          <c:y val="0.0075"/>
        </c:manualLayout>
      </c:layout>
      <c:overlay val="0"/>
      <c:spPr>
        <a:noFill/>
        <a:ln>
          <a:noFill/>
        </a:ln>
      </c:spPr>
    </c:title>
    <c:plotArea>
      <c:layout>
        <c:manualLayout>
          <c:xMode val="edge"/>
          <c:yMode val="edge"/>
          <c:x val="0.01475"/>
          <c:y val="0.1915"/>
          <c:w val="0.97075"/>
          <c:h val="0.6325"/>
        </c:manualLayout>
      </c:layout>
      <c:barChart>
        <c:barDir val="col"/>
        <c:grouping val="clustered"/>
        <c:varyColors val="0"/>
        <c:ser>
          <c:idx val="0"/>
          <c:order val="0"/>
          <c:tx>
            <c:strRef>
              <c:f>'Fig 15 &amp; Fig16 Underemployment'!$H$6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15 &amp; Fig16 Underemployment'!$A$7:$A$46</c:f>
              <c:strCache/>
            </c:strRef>
          </c:cat>
          <c:val>
            <c:numRef>
              <c:f>'Fig 15 &amp; Fig16 Underemployment'!$H$7:$H$46</c:f>
              <c:numCache/>
            </c:numRef>
          </c:val>
        </c:ser>
        <c:axId val="33954983"/>
        <c:axId val="37159392"/>
      </c:barChart>
      <c:scatterChart>
        <c:scatterStyle val="lineMarker"/>
        <c:varyColors val="0"/>
        <c:ser>
          <c:idx val="1"/>
          <c:order val="1"/>
          <c:tx>
            <c:strRef>
              <c:f>'Fig 15 &amp; Fig16 Underemployment'!$I$6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Underemployment'!$I$7:$I$46</c:f>
              <c:numCache/>
            </c:numRef>
          </c:yVal>
          <c:smooth val="0"/>
        </c:ser>
        <c:ser>
          <c:idx val="2"/>
          <c:order val="2"/>
          <c:tx>
            <c:strRef>
              <c:f>'Fig 15 &amp; Fig16 Underemployment'!$J$6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Underemployment'!$J$7:$J$46</c:f>
              <c:numCache/>
            </c:numRef>
          </c:yVal>
          <c:smooth val="0"/>
        </c:ser>
        <c:axId val="33954983"/>
        <c:axId val="37159392"/>
      </c:scatterChart>
      <c:catAx>
        <c:axId val="33954983"/>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37159392"/>
        <c:crosses val="autoZero"/>
        <c:auto val="1"/>
        <c:lblOffset val="100"/>
        <c:noMultiLvlLbl val="0"/>
      </c:catAx>
      <c:valAx>
        <c:axId val="37159392"/>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3954983"/>
        <c:crosses val="autoZero"/>
        <c:crossBetween val="between"/>
        <c:dispUnits/>
      </c:valAx>
      <c:spPr>
        <a:noFill/>
        <a:ln>
          <a:noFill/>
        </a:ln>
      </c:spPr>
    </c:plotArea>
    <c:legend>
      <c:legendPos val="b"/>
      <c:layout>
        <c:manualLayout>
          <c:xMode val="edge"/>
          <c:yMode val="edge"/>
          <c:x val="0.39425"/>
          <c:y val="0.845"/>
          <c:w val="0.2115"/>
          <c:h val="0.03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labour market slack as % of the extended labour force by sex and country, people aged 15-74, 2019Q4-2020Q2</a:t>
            </a:r>
            <a:r>
              <a:rPr lang="en-US" cap="none" sz="1600" b="0" u="none" baseline="0">
                <a:solidFill>
                  <a:srgbClr val="000000"/>
                </a:solidFill>
                <a:latin typeface="Arial"/>
                <a:ea typeface="Arial"/>
                <a:cs typeface="Arial"/>
              </a:rPr>
              <a:t>
(in percentage points)</a:t>
            </a:r>
          </a:p>
        </c:rich>
      </c:tx>
      <c:layout>
        <c:manualLayout>
          <c:xMode val="edge"/>
          <c:yMode val="edge"/>
          <c:x val="0.00525"/>
          <c:y val="0.0095"/>
        </c:manualLayout>
      </c:layout>
      <c:overlay val="0"/>
      <c:spPr>
        <a:noFill/>
        <a:ln>
          <a:noFill/>
        </a:ln>
      </c:spPr>
    </c:title>
    <c:plotArea>
      <c:layout>
        <c:manualLayout>
          <c:xMode val="edge"/>
          <c:yMode val="edge"/>
          <c:x val="0.01475"/>
          <c:y val="0.18875"/>
          <c:w val="0.97075"/>
          <c:h val="0.6255"/>
        </c:manualLayout>
      </c:layout>
      <c:barChart>
        <c:barDir val="col"/>
        <c:grouping val="clustered"/>
        <c:varyColors val="0"/>
        <c:ser>
          <c:idx val="0"/>
          <c:order val="0"/>
          <c:tx>
            <c:strRef>
              <c:f>'Fig 1 and Fig 2 LM slack'!$H$6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and Fig 2 LM slack'!$A$7:$A$46</c:f>
              <c:strCache/>
            </c:strRef>
          </c:cat>
          <c:val>
            <c:numRef>
              <c:f>'Fig 1 and Fig 2 LM slack'!$H$7:$H$46</c:f>
              <c:numCache/>
            </c:numRef>
          </c:val>
        </c:ser>
        <c:axId val="65540251"/>
        <c:axId val="52991348"/>
      </c:barChart>
      <c:scatterChart>
        <c:scatterStyle val="lineMarker"/>
        <c:varyColors val="0"/>
        <c:ser>
          <c:idx val="1"/>
          <c:order val="1"/>
          <c:tx>
            <c:strRef>
              <c:f>'Fig 1 and Fig 2 LM slack'!$I$6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slack'!$I$7:$I$46</c:f>
              <c:numCache/>
            </c:numRef>
          </c:yVal>
          <c:smooth val="0"/>
        </c:ser>
        <c:ser>
          <c:idx val="2"/>
          <c:order val="2"/>
          <c:tx>
            <c:strRef>
              <c:f>'Fig 1 and Fig 2 LM slack'!$J$6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slack'!$J$7:$J$46</c:f>
              <c:numCache/>
            </c:numRef>
          </c:yVal>
          <c:smooth val="0"/>
        </c:ser>
        <c:axId val="65540251"/>
        <c:axId val="52991348"/>
      </c:scatterChart>
      <c:catAx>
        <c:axId val="65540251"/>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2991348"/>
        <c:crosses val="autoZero"/>
        <c:auto val="1"/>
        <c:lblOffset val="100"/>
        <c:noMultiLvlLbl val="0"/>
      </c:catAx>
      <c:valAx>
        <c:axId val="52991348"/>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5540251"/>
        <c:crosses val="autoZero"/>
        <c:crossBetween val="between"/>
        <c:dispUnits/>
      </c:valAx>
      <c:spPr>
        <a:noFill/>
        <a:ln>
          <a:noFill/>
        </a:ln>
      </c:spPr>
    </c:plotArea>
    <c:legend>
      <c:legendPos val="b"/>
      <c:layout>
        <c:manualLayout>
          <c:xMode val="edge"/>
          <c:yMode val="edge"/>
          <c:x val="0.39425"/>
          <c:y val="0.8402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age group and country, 2020Q2</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5"/>
        </c:manualLayout>
      </c:layout>
      <c:overlay val="0"/>
      <c:spPr>
        <a:noFill/>
        <a:ln>
          <a:noFill/>
        </a:ln>
      </c:spPr>
    </c:title>
    <c:plotArea>
      <c:layout>
        <c:manualLayout>
          <c:xMode val="edge"/>
          <c:yMode val="edge"/>
          <c:x val="0.01475"/>
          <c:y val="0.13875"/>
          <c:w val="0.97075"/>
          <c:h val="0.67725"/>
        </c:manualLayout>
      </c:layout>
      <c:lineChart>
        <c:grouping val="standard"/>
        <c:varyColors val="0"/>
        <c:ser>
          <c:idx val="0"/>
          <c:order val="0"/>
          <c:tx>
            <c:strRef>
              <c:f>'Fig 3 and Fig 4 LM slack age'!$B$4</c:f>
              <c:strCache>
                <c:ptCount val="1"/>
                <c:pt idx="0">
                  <c:v>From 15 to 24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 3 and Fig 4 LM slack age'!$A$5:$A$44</c:f>
              <c:strCache/>
            </c:strRef>
          </c:cat>
          <c:val>
            <c:numRef>
              <c:f>'Fig 3 and Fig 4 LM slack age'!$B$5:$B$44</c:f>
              <c:numCache/>
            </c:numRef>
          </c:val>
          <c:smooth val="0"/>
        </c:ser>
        <c:ser>
          <c:idx val="1"/>
          <c:order val="1"/>
          <c:tx>
            <c:strRef>
              <c:f>'Fig 3 and Fig 4 LM slack age'!$C$4</c:f>
              <c:strCache>
                <c:ptCount val="1"/>
                <c:pt idx="0">
                  <c:v>From 25 to 54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 3 and Fig 4 LM slack age'!$A$5:$A$44</c:f>
              <c:strCache/>
            </c:strRef>
          </c:cat>
          <c:val>
            <c:numRef>
              <c:f>'Fig 3 and Fig 4 LM slack age'!$C$5:$C$44</c:f>
              <c:numCache/>
            </c:numRef>
          </c:val>
          <c:smooth val="0"/>
        </c:ser>
        <c:ser>
          <c:idx val="2"/>
          <c:order val="2"/>
          <c:tx>
            <c:strRef>
              <c:f>'Fig 3 and Fig 4 LM slack age'!$D$4</c:f>
              <c:strCache>
                <c:ptCount val="1"/>
                <c:pt idx="0">
                  <c:v>From 55 to 74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3 and Fig 4 LM slack age'!$A$5:$A$44</c:f>
              <c:strCache/>
            </c:strRef>
          </c:cat>
          <c:val>
            <c:numRef>
              <c:f>'Fig 3 and Fig 4 LM slack age'!$D$5:$D$44</c:f>
              <c:numCache/>
            </c:numRef>
          </c:val>
          <c:smooth val="0"/>
        </c:ser>
        <c:marker val="1"/>
        <c:axId val="7160085"/>
        <c:axId val="64440766"/>
      </c:lineChart>
      <c:catAx>
        <c:axId val="7160085"/>
        <c:scaling>
          <c:orientation val="minMax"/>
        </c:scaling>
        <c:axPos val="b"/>
        <c:majorGridlines>
          <c:spPr>
            <a:ln w="3175" cap="flat" cmpd="sng">
              <a:solidFill>
                <a:srgbClr val="C0C0C0"/>
              </a:solidFill>
              <a:prstDash val="sysDash"/>
              <a:round/>
            </a:ln>
          </c:spPr>
        </c:majorGridlines>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64440766"/>
        <c:crosses val="autoZero"/>
        <c:auto val="1"/>
        <c:lblOffset val="100"/>
        <c:noMultiLvlLbl val="0"/>
      </c:catAx>
      <c:valAx>
        <c:axId val="64440766"/>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w="9525">
            <a:noFill/>
            <a:round/>
          </a:ln>
        </c:spPr>
        <c:crossAx val="7160085"/>
        <c:crosses val="autoZero"/>
        <c:crossBetween val="between"/>
        <c:dispUnits/>
      </c:valAx>
      <c:spPr>
        <a:noFill/>
        <a:ln>
          <a:noFill/>
        </a:ln>
      </c:spPr>
    </c:plotArea>
    <c:legend>
      <c:legendPos val="b"/>
      <c:layout>
        <c:manualLayout>
          <c:xMode val="edge"/>
          <c:yMode val="edge"/>
          <c:x val="0.2005"/>
          <c:y val="0.84175"/>
          <c:w val="0.59025"/>
          <c:h val="0.04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span"/>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age group, EU-27, 2008Q1-2020Q2</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825"/>
        </c:manualLayout>
      </c:layout>
      <c:overlay val="0"/>
      <c:spPr>
        <a:noFill/>
        <a:ln>
          <a:noFill/>
        </a:ln>
      </c:spPr>
    </c:title>
    <c:plotArea>
      <c:layout>
        <c:manualLayout>
          <c:layoutTarget val="inner"/>
          <c:xMode val="edge"/>
          <c:yMode val="edge"/>
          <c:x val="0.04825"/>
          <c:y val="0.1275"/>
          <c:w val="0.937"/>
          <c:h val="0.6155"/>
        </c:manualLayout>
      </c:layout>
      <c:lineChart>
        <c:grouping val="standard"/>
        <c:varyColors val="0"/>
        <c:ser>
          <c:idx val="0"/>
          <c:order val="0"/>
          <c:tx>
            <c:strRef>
              <c:f>'Fig 3 and Fig 4 LM slack age'!$B$52</c:f>
              <c:strCache>
                <c:ptCount val="1"/>
                <c:pt idx="0">
                  <c:v>From 15 to 24 years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age'!$A$53:$A$102</c:f>
              <c:strCache/>
            </c:strRef>
          </c:cat>
          <c:val>
            <c:numRef>
              <c:f>'Fig 3 and Fig 4 LM slack age'!$B$53:$B$102</c:f>
              <c:numCache/>
            </c:numRef>
          </c:val>
          <c:smooth val="0"/>
        </c:ser>
        <c:ser>
          <c:idx val="1"/>
          <c:order val="1"/>
          <c:tx>
            <c:strRef>
              <c:f>'Fig 3 and Fig 4 LM slack age'!$C$52</c:f>
              <c:strCache>
                <c:ptCount val="1"/>
                <c:pt idx="0">
                  <c:v>From 25 to 54 years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age'!$A$53:$A$102</c:f>
              <c:strCache/>
            </c:strRef>
          </c:cat>
          <c:val>
            <c:numRef>
              <c:f>'Fig 3 and Fig 4 LM slack age'!$C$53:$C$102</c:f>
              <c:numCache/>
            </c:numRef>
          </c:val>
          <c:smooth val="0"/>
        </c:ser>
        <c:ser>
          <c:idx val="2"/>
          <c:order val="2"/>
          <c:tx>
            <c:strRef>
              <c:f>'Fig 3 and Fig 4 LM slack age'!$D$52</c:f>
              <c:strCache>
                <c:ptCount val="1"/>
                <c:pt idx="0">
                  <c:v>From 55 to 74 years</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age'!$A$53:$A$102</c:f>
              <c:strCache/>
            </c:strRef>
          </c:cat>
          <c:val>
            <c:numRef>
              <c:f>'Fig 3 and Fig 4 LM slack age'!$D$53:$D$102</c:f>
              <c:numCache/>
            </c:numRef>
          </c:val>
          <c:smooth val="0"/>
        </c:ser>
        <c:axId val="43095983"/>
        <c:axId val="52319528"/>
      </c:lineChart>
      <c:catAx>
        <c:axId val="4309598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50" b="0" i="0" u="none" baseline="0">
                <a:solidFill>
                  <a:srgbClr val="000000"/>
                </a:solidFill>
                <a:latin typeface="Arial"/>
                <a:ea typeface="Arial"/>
                <a:cs typeface="Arial"/>
              </a:defRPr>
            </a:pPr>
          </a:p>
        </c:txPr>
        <c:crossAx val="52319528"/>
        <c:crosses val="autoZero"/>
        <c:auto val="1"/>
        <c:lblOffset val="100"/>
        <c:noMultiLvlLbl val="0"/>
      </c:catAx>
      <c:valAx>
        <c:axId val="5231952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3095983"/>
        <c:crosses val="autoZero"/>
        <c:crossBetween val="between"/>
        <c:dispUnits/>
      </c:valAx>
      <c:spPr>
        <a:noFill/>
        <a:ln>
          <a:noFill/>
        </a:ln>
      </c:spPr>
    </c:plotArea>
    <c:legend>
      <c:legendPos val="b"/>
      <c:layout>
        <c:manualLayout>
          <c:xMode val="edge"/>
          <c:yMode val="edge"/>
          <c:x val="0.17175"/>
          <c:y val="0.863"/>
          <c:w val="0.65625"/>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components of the labour market slack, people aged 15-74, by country, 2020Q2</a:t>
            </a:r>
            <a:r>
              <a:rPr lang="en-US" cap="none" sz="1600" b="0" u="none" baseline="0">
                <a:solidFill>
                  <a:srgbClr val="000000"/>
                </a:solidFill>
                <a:latin typeface="Arial"/>
                <a:ea typeface="Arial"/>
                <a:cs typeface="Arial"/>
              </a:rPr>
              <a:t>
(in % of the labour market slack)</a:t>
            </a:r>
          </a:p>
        </c:rich>
      </c:tx>
      <c:layout>
        <c:manualLayout>
          <c:xMode val="edge"/>
          <c:yMode val="edge"/>
          <c:x val="0.00525"/>
          <c:y val="0.0075"/>
        </c:manualLayout>
      </c:layout>
      <c:overlay val="0"/>
      <c:spPr>
        <a:noFill/>
        <a:ln>
          <a:noFill/>
        </a:ln>
      </c:spPr>
    </c:title>
    <c:plotArea>
      <c:layout>
        <c:manualLayout>
          <c:xMode val="edge"/>
          <c:yMode val="edge"/>
          <c:x val="0.00525"/>
          <c:y val="0.11775"/>
          <c:w val="0.99325"/>
          <c:h val="0.721"/>
        </c:manualLayout>
      </c:layout>
      <c:barChart>
        <c:barDir val="bar"/>
        <c:grouping val="stacked"/>
        <c:varyColors val="0"/>
        <c:ser>
          <c:idx val="0"/>
          <c:order val="0"/>
          <c:tx>
            <c:strRef>
              <c:f>'Fig 5 and Fig 6 LMS component'!$G$61</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component'!$A$62:$A$101</c:f>
              <c:strCache/>
            </c:strRef>
          </c:cat>
          <c:val>
            <c:numRef>
              <c:f>'Fig 5 and Fig 6 LMS component'!$G$62:$G$101</c:f>
              <c:numCache/>
            </c:numRef>
          </c:val>
        </c:ser>
        <c:ser>
          <c:idx val="3"/>
          <c:order val="1"/>
          <c:tx>
            <c:strRef>
              <c:f>'Fig 5 and Fig 6 LMS component'!$H$61</c:f>
              <c:strCache>
                <c:ptCount val="1"/>
                <c:pt idx="0">
                  <c:v>Underemployed part-time workers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component'!$A$62:$A$101</c:f>
              <c:strCache/>
            </c:strRef>
          </c:cat>
          <c:val>
            <c:numRef>
              <c:f>'Fig 5 and Fig 6 LMS component'!$H$62:$H$101</c:f>
              <c:numCache/>
            </c:numRef>
          </c:val>
        </c:ser>
        <c:ser>
          <c:idx val="2"/>
          <c:order val="2"/>
          <c:tx>
            <c:strRef>
              <c:f>'Fig 5 and Fig 6 LMS component'!$I$61</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component'!$A$62:$A$101</c:f>
              <c:strCache/>
            </c:strRef>
          </c:cat>
          <c:val>
            <c:numRef>
              <c:f>'Fig 5 and Fig 6 LMS component'!$I$62:$I$101</c:f>
              <c:numCache/>
            </c:numRef>
          </c:val>
        </c:ser>
        <c:overlap val="100"/>
        <c:gapWidth val="55"/>
        <c:axId val="1113705"/>
        <c:axId val="10023346"/>
      </c:barChart>
      <c:catAx>
        <c:axId val="1113705"/>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100" b="0" i="0" u="none" baseline="0">
                <a:solidFill>
                  <a:srgbClr val="000000"/>
                </a:solidFill>
                <a:latin typeface="Arial"/>
                <a:ea typeface="Arial"/>
                <a:cs typeface="Arial"/>
              </a:defRPr>
            </a:pPr>
          </a:p>
        </c:txPr>
        <c:crossAx val="10023346"/>
        <c:crosses val="autoZero"/>
        <c:auto val="1"/>
        <c:lblOffset val="100"/>
        <c:noMultiLvlLbl val="0"/>
      </c:catAx>
      <c:valAx>
        <c:axId val="10023346"/>
        <c:scaling>
          <c:orientation val="minMax"/>
          <c:max val="1"/>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113705"/>
        <c:crosses val="max"/>
        <c:crossBetween val="between"/>
        <c:dispUnits/>
      </c:valAx>
      <c:spPr>
        <a:noFill/>
        <a:ln>
          <a:noFill/>
        </a:ln>
      </c:spPr>
    </c:plotArea>
    <c:legend>
      <c:legendPos val="b"/>
      <c:layout>
        <c:manualLayout>
          <c:xMode val="edge"/>
          <c:yMode val="edge"/>
          <c:x val="0.06825"/>
          <c:y val="0.854"/>
          <c:w val="0.8635"/>
          <c:h val="0.02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components of the labour market slack, people aged 15-74, EU-27, 2008Q1-2020Q2</a:t>
            </a:r>
            <a:r>
              <a:rPr lang="en-US" cap="none" sz="1600" b="0" u="none" baseline="0">
                <a:solidFill>
                  <a:srgbClr val="000000"/>
                </a:solidFill>
                <a:latin typeface="Arial"/>
                <a:ea typeface="Arial"/>
                <a:cs typeface="Arial"/>
              </a:rPr>
              <a:t>
(in % of the total labour market slack)</a:t>
            </a:r>
          </a:p>
        </c:rich>
      </c:tx>
      <c:layout>
        <c:manualLayout>
          <c:xMode val="edge"/>
          <c:yMode val="edge"/>
          <c:x val="0.00525"/>
          <c:y val="0.00725"/>
        </c:manualLayout>
      </c:layout>
      <c:overlay val="0"/>
      <c:spPr>
        <a:noFill/>
        <a:ln>
          <a:noFill/>
        </a:ln>
      </c:spPr>
    </c:title>
    <c:plotArea>
      <c:layout>
        <c:manualLayout>
          <c:xMode val="edge"/>
          <c:yMode val="edge"/>
          <c:x val="0.01475"/>
          <c:y val="0.14675"/>
          <c:w val="0.97075"/>
          <c:h val="0.7185"/>
        </c:manualLayout>
      </c:layout>
      <c:barChart>
        <c:barDir val="col"/>
        <c:grouping val="percentStacked"/>
        <c:varyColors val="0"/>
        <c:ser>
          <c:idx val="1"/>
          <c:order val="0"/>
          <c:tx>
            <c:strRef>
              <c:f>'Fig 5 and Fig 6 LMS component'!$H$5</c:f>
              <c:strCache>
                <c:ptCount val="1"/>
                <c:pt idx="0">
                  <c:v>Underemployed part-time workers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8"/>
            <c:invertIfNegative val="0"/>
            <c:spPr>
              <a:solidFill>
                <a:schemeClr val="accent2"/>
              </a:solidFill>
              <a:ln>
                <a:noFill/>
              </a:ln>
            </c:spPr>
          </c:dPt>
          <c:dPt>
            <c:idx val="49"/>
            <c:invertIfNegative val="0"/>
            <c:spPr>
              <a:solidFill>
                <a:schemeClr val="accent2"/>
              </a:solidFill>
              <a:ln>
                <a:solidFill>
                  <a:schemeClr val="tx1"/>
                </a:solidFill>
              </a:ln>
            </c:spPr>
          </c:dPt>
          <c:dLbls>
            <c:dLbl>
              <c:idx val="0"/>
              <c:dLblPos val="ctr"/>
              <c:showLegendKey val="0"/>
              <c:showVal val="1"/>
              <c:showBubbleSize val="0"/>
              <c:showCatName val="0"/>
              <c:showSerName val="0"/>
              <c:showPercent val="0"/>
            </c:dLbl>
            <c:dLbl>
              <c:idx val="19"/>
              <c:dLblPos val="ctr"/>
              <c:showLegendKey val="0"/>
              <c:showVal val="1"/>
              <c:showBubbleSize val="0"/>
              <c:showCatName val="0"/>
              <c:showSerName val="0"/>
              <c:showPercent val="0"/>
            </c:dLbl>
            <c:dLbl>
              <c:idx val="49"/>
              <c:dLblPos val="ctr"/>
              <c:showLegendKey val="0"/>
              <c:showVal val="1"/>
              <c:showBubbleSize val="0"/>
              <c:showCatName val="0"/>
              <c:showSerName val="0"/>
              <c:showPercent val="0"/>
            </c:dLbl>
            <c:numFmt formatCode="General" sourceLinked="1"/>
            <c:spPr>
              <a:solidFill>
                <a:schemeClr val="bg1"/>
              </a:solidFill>
              <a:ln>
                <a:noFill/>
              </a:ln>
            </c:spPr>
            <c:txPr>
              <a:bodyPr vert="horz" rot="0" anchor="ctr"/>
              <a:lstStyle/>
              <a:p>
                <a:pPr algn="ctr">
                  <a:defRPr lang="en-US" cap="none" sz="1000" b="0" i="0" u="none" baseline="0">
                    <a:solidFill>
                      <a:srgbClr val="000000"/>
                    </a:solidFill>
                    <a:latin typeface="Arial"/>
                    <a:ea typeface="Arial"/>
                    <a:cs typeface="Arial"/>
                  </a:defRPr>
                </a:pPr>
              </a:p>
            </c:txPr>
            <c:dLblPos val="ctr"/>
            <c:showLegendKey val="0"/>
            <c:showVal val="0"/>
            <c:showBubbleSize val="0"/>
            <c:showCatName val="0"/>
            <c:showSerName val="0"/>
            <c:showPercent val="0"/>
          </c:dLbls>
          <c:cat>
            <c:strRef>
              <c:f>'Fig 5 and Fig 6 LMS component'!$A$6:$A$55</c:f>
              <c:strCache/>
            </c:strRef>
          </c:cat>
          <c:val>
            <c:numRef>
              <c:f>'Fig 5 and Fig 6 LMS component'!$H$6:$H$55</c:f>
              <c:numCache/>
            </c:numRef>
          </c:val>
        </c:ser>
        <c:ser>
          <c:idx val="0"/>
          <c:order val="1"/>
          <c:tx>
            <c:strRef>
              <c:f>'Fig 5 and Fig 6 LMS component'!$G$5</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8"/>
            <c:invertIfNegative val="0"/>
            <c:spPr>
              <a:solidFill>
                <a:schemeClr val="accent3"/>
              </a:solidFill>
              <a:ln>
                <a:noFill/>
              </a:ln>
            </c:spPr>
          </c:dPt>
          <c:dPt>
            <c:idx val="49"/>
            <c:invertIfNegative val="0"/>
            <c:spPr>
              <a:solidFill>
                <a:schemeClr val="accent3"/>
              </a:solidFill>
              <a:ln>
                <a:solidFill>
                  <a:schemeClr val="tx1"/>
                </a:solidFill>
              </a:ln>
            </c:spPr>
          </c:dPt>
          <c:dLbls>
            <c:dLbl>
              <c:idx val="0"/>
              <c:showLegendKey val="0"/>
              <c:showVal val="1"/>
              <c:showBubbleSize val="0"/>
              <c:showCatName val="0"/>
              <c:showSerName val="0"/>
              <c:showPercent val="0"/>
            </c:dLbl>
            <c:dLbl>
              <c:idx val="19"/>
              <c:showLegendKey val="0"/>
              <c:showVal val="1"/>
              <c:showBubbleSize val="0"/>
              <c:showCatName val="0"/>
              <c:showSerName val="0"/>
              <c:showPercent val="0"/>
            </c:dLbl>
            <c:dLbl>
              <c:idx val="49"/>
              <c:showLegendKey val="0"/>
              <c:showVal val="1"/>
              <c:showBubbleSize val="0"/>
              <c:showCatName val="0"/>
              <c:showSerName val="0"/>
              <c:showPercent val="0"/>
            </c:dLbl>
            <c:numFmt formatCode="General" sourceLinked="1"/>
            <c:spPr>
              <a:solidFill>
                <a:schemeClr val="bg1"/>
              </a:solid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 5 and Fig 6 LMS component'!$A$6:$A$55</c:f>
              <c:strCache/>
            </c:strRef>
          </c:cat>
          <c:val>
            <c:numRef>
              <c:f>'Fig 5 and Fig 6 LMS component'!$G$6:$G$55</c:f>
              <c:numCache/>
            </c:numRef>
          </c:val>
        </c:ser>
        <c:ser>
          <c:idx val="2"/>
          <c:order val="2"/>
          <c:tx>
            <c:strRef>
              <c:f>'Fig 5 and Fig 6 LMS component'!$I$5</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8"/>
            <c:invertIfNegative val="0"/>
            <c:spPr>
              <a:solidFill>
                <a:schemeClr val="accent1"/>
              </a:solidFill>
              <a:ln>
                <a:noFill/>
              </a:ln>
            </c:spPr>
          </c:dPt>
          <c:dPt>
            <c:idx val="49"/>
            <c:invertIfNegative val="0"/>
            <c:spPr>
              <a:solidFill>
                <a:schemeClr val="accent1"/>
              </a:solidFill>
              <a:ln>
                <a:solidFill>
                  <a:schemeClr val="tx1"/>
                </a:solidFill>
              </a:ln>
            </c:spPr>
          </c:dPt>
          <c:dLbls>
            <c:dLbl>
              <c:idx val="0"/>
              <c:showLegendKey val="0"/>
              <c:showVal val="1"/>
              <c:showBubbleSize val="0"/>
              <c:showCatName val="0"/>
              <c:showSerName val="0"/>
              <c:showPercent val="0"/>
            </c:dLbl>
            <c:dLbl>
              <c:idx val="19"/>
              <c:showLegendKey val="0"/>
              <c:showVal val="1"/>
              <c:showBubbleSize val="0"/>
              <c:showCatName val="0"/>
              <c:showSerName val="0"/>
              <c:showPercent val="0"/>
            </c:dLbl>
            <c:dLbl>
              <c:idx val="49"/>
              <c:showLegendKey val="0"/>
              <c:showVal val="1"/>
              <c:showBubbleSize val="0"/>
              <c:showCatName val="0"/>
              <c:showSerName val="0"/>
              <c:showPercent val="0"/>
            </c:dLbl>
            <c:numFmt formatCode="General" sourceLinked="1"/>
            <c:spPr>
              <a:solidFill>
                <a:schemeClr val="bg1"/>
              </a:solid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 5 and Fig 6 LMS component'!$A$6:$A$55</c:f>
              <c:strCache/>
            </c:strRef>
          </c:cat>
          <c:val>
            <c:numRef>
              <c:f>'Fig 5 and Fig 6 LMS component'!$I$6:$I$55</c:f>
              <c:numCache/>
            </c:numRef>
          </c:val>
        </c:ser>
        <c:overlap val="100"/>
        <c:gapWidth val="20"/>
        <c:axId val="23101251"/>
        <c:axId val="6584668"/>
      </c:barChart>
      <c:catAx>
        <c:axId val="2310125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50" b="0" i="0" u="none" baseline="0">
                <a:solidFill>
                  <a:srgbClr val="000000"/>
                </a:solidFill>
                <a:latin typeface="Arial"/>
                <a:ea typeface="Arial"/>
                <a:cs typeface="Arial"/>
              </a:defRPr>
            </a:pPr>
          </a:p>
        </c:txPr>
        <c:crossAx val="6584668"/>
        <c:crosses val="autoZero"/>
        <c:auto val="1"/>
        <c:lblOffset val="100"/>
        <c:noMultiLvlLbl val="0"/>
      </c:catAx>
      <c:valAx>
        <c:axId val="658466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23101251"/>
        <c:crosses val="autoZero"/>
        <c:crossBetween val="between"/>
        <c:dispUnits/>
      </c:valAx>
      <c:spPr>
        <a:noFill/>
        <a:ln>
          <a:noFill/>
        </a:ln>
      </c:spPr>
    </c:plotArea>
    <c:legend>
      <c:legendPos val="b"/>
      <c:layout>
        <c:manualLayout>
          <c:xMode val="edge"/>
          <c:yMode val="edge"/>
          <c:x val="0.118"/>
          <c:y val="0.8855"/>
          <c:w val="0.87975"/>
          <c:h val="0.03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people by labour force status and sex aged 15-74, EU-27, 2019Q4 and 2020Q2</a:t>
            </a:r>
            <a:r>
              <a:rPr lang="en-US" cap="none" sz="1600" b="0" u="none" baseline="0">
                <a:solidFill>
                  <a:srgbClr val="000000"/>
                </a:solidFill>
                <a:latin typeface="Arial"/>
                <a:ea typeface="Arial"/>
                <a:cs typeface="Arial"/>
              </a:rPr>
              <a:t>
(in % of the 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7425"/>
          <c:y val="0.17225"/>
          <c:w val="0.911"/>
          <c:h val="0.42625"/>
        </c:manualLayout>
      </c:layout>
      <c:barChart>
        <c:barDir val="col"/>
        <c:grouping val="percentStacked"/>
        <c:varyColors val="0"/>
        <c:ser>
          <c:idx val="5"/>
          <c:order val="0"/>
          <c:tx>
            <c:strRef>
              <c:f>'Fig7(LFstatus)+Fig8+F9'!$A$11</c:f>
              <c:strCache>
                <c:ptCount val="1"/>
                <c:pt idx="0">
                  <c:v>Employed people (excl. underemployed part-time workers )</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'Fig7(LFstatus)+Fig8+F9'!$B$4:$I$5</c:f>
              <c:multiLvlStrCache/>
            </c:multiLvlStrRef>
          </c:cat>
          <c:val>
            <c:numRef>
              <c:f>'Fig7(LFstatus)+Fig8+F9'!$B$11:$I$11</c:f>
              <c:numCache/>
            </c:numRef>
          </c:val>
        </c:ser>
        <c:ser>
          <c:idx val="1"/>
          <c:order val="1"/>
          <c:tx>
            <c:strRef>
              <c:f>'Fig7(LFstatus)+Fig8+F9'!$A$10</c:f>
              <c:strCache>
                <c:ptCount val="1"/>
                <c:pt idx="0">
                  <c:v>Underemployed part-time workers (slack component)</c:v>
                </c:pt>
              </c:strCache>
            </c:strRef>
          </c:tx>
          <c:spPr>
            <a:solidFill>
              <a:schemeClr val="accent1">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'Fig7(LFstatus)+Fig8+F9'!$B$4:$I$5</c:f>
              <c:multiLvlStrCache/>
            </c:multiLvlStrRef>
          </c:cat>
          <c:val>
            <c:numRef>
              <c:f>'Fig7(LFstatus)+Fig8+F9'!$B$10:$I$10</c:f>
              <c:numCache/>
            </c:numRef>
          </c:val>
        </c:ser>
        <c:ser>
          <c:idx val="2"/>
          <c:order val="2"/>
          <c:tx>
            <c:strRef>
              <c:f>'Fig7(LFstatus)+Fig8+F9'!$A$9</c:f>
              <c:strCache>
                <c:ptCount val="1"/>
                <c:pt idx="0">
                  <c:v>Unemployed people (slack component)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'Fig7(LFstatus)+Fig8+F9'!$B$4:$I$5</c:f>
              <c:multiLvlStrCache/>
            </c:multiLvlStrRef>
          </c:cat>
          <c:val>
            <c:numRef>
              <c:f>'Fig7(LFstatus)+Fig8+F9'!$B$9:$I$9</c:f>
              <c:numCache/>
            </c:numRef>
          </c:val>
        </c:ser>
        <c:ser>
          <c:idx val="4"/>
          <c:order val="3"/>
          <c:tx>
            <c:strRef>
              <c:f>'Fig7(LFstatus)+Fig8+F9'!$A$8</c:f>
              <c:strCache>
                <c:ptCount val="1"/>
                <c:pt idx="0">
                  <c:v>Persons available to work but not seeking (slack component)</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'Fig7(LFstatus)+Fig8+F9'!$B$4:$I$5</c:f>
              <c:multiLvlStrCache/>
            </c:multiLvlStrRef>
          </c:cat>
          <c:val>
            <c:numRef>
              <c:f>'Fig7(LFstatus)+Fig8+F9'!$B$8:$I$8</c:f>
              <c:numCache/>
            </c:numRef>
          </c:val>
        </c:ser>
        <c:ser>
          <c:idx val="3"/>
          <c:order val="4"/>
          <c:tx>
            <c:strRef>
              <c:f>'Fig7(LFstatus)+Fig8+F9'!$A$7</c:f>
              <c:strCache>
                <c:ptCount val="1"/>
                <c:pt idx="0">
                  <c:v>Persons seeking work but not immediately available (slack component)</c:v>
                </c:pt>
              </c:strCache>
            </c:strRef>
          </c:tx>
          <c:spPr>
            <a:solidFill>
              <a:schemeClr val="accent2">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'Fig7(LFstatus)+Fig8+F9'!$B$4:$I$5</c:f>
              <c:multiLvlStrCache/>
            </c:multiLvlStrRef>
          </c:cat>
          <c:val>
            <c:numRef>
              <c:f>'Fig7(LFstatus)+Fig8+F9'!$B$7:$I$7</c:f>
              <c:numCache/>
            </c:numRef>
          </c:val>
        </c:ser>
        <c:ser>
          <c:idx val="0"/>
          <c:order val="5"/>
          <c:tx>
            <c:strRef>
              <c:f>'Fig7(LFstatus)+Fig8+F9'!$A$6</c:f>
              <c:strCache>
                <c:ptCount val="1"/>
                <c:pt idx="0">
                  <c:v>People outside the extended labour force (i.e. who are neither employed, available to work nor seeking)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'Fig7(LFstatus)+Fig8+F9'!$B$4:$I$5</c:f>
              <c:multiLvlStrCache/>
            </c:multiLvlStrRef>
          </c:cat>
          <c:val>
            <c:numRef>
              <c:f>'Fig7(LFstatus)+Fig8+F9'!$B$6:$I$6</c:f>
              <c:numCache/>
            </c:numRef>
          </c:val>
        </c:ser>
        <c:overlap val="100"/>
        <c:gapWidth val="55"/>
        <c:axId val="59262013"/>
        <c:axId val="63596070"/>
      </c:barChart>
      <c:catAx>
        <c:axId val="5926201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596070"/>
        <c:crosses val="autoZero"/>
        <c:auto val="1"/>
        <c:lblOffset val="100"/>
        <c:noMultiLvlLbl val="0"/>
      </c:catAx>
      <c:valAx>
        <c:axId val="63596070"/>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9262013"/>
        <c:crosses val="autoZero"/>
        <c:crossBetween val="between"/>
        <c:dispUnits/>
      </c:valAx>
      <c:spPr>
        <a:noFill/>
        <a:ln>
          <a:noFill/>
        </a:ln>
      </c:spPr>
    </c:plotArea>
    <c:legend>
      <c:legendPos val="b"/>
      <c:layout>
        <c:manualLayout>
          <c:xMode val="edge"/>
          <c:yMode val="edge"/>
          <c:x val="0.15725"/>
          <c:y val="0.668"/>
          <c:w val="0.709"/>
          <c:h val="0.239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Share of people by labour status and country aged 15-74, EU-27, 2020Q2</a:t>
            </a:r>
            <a:r>
              <a:rPr lang="en-US" cap="none" sz="1600" b="0" u="none" baseline="0">
                <a:solidFill>
                  <a:srgbClr val="000000"/>
                </a:solidFill>
                <a:latin typeface="Arial"/>
                <a:ea typeface="Arial"/>
                <a:cs typeface="Arial"/>
              </a:rPr>
              <a:t>
(in % of the 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7125"/>
          <c:y val="0.15275"/>
          <c:w val="0.914"/>
          <c:h val="0.35275"/>
        </c:manualLayout>
      </c:layout>
      <c:barChart>
        <c:barDir val="col"/>
        <c:grouping val="percentStacked"/>
        <c:varyColors val="0"/>
        <c:ser>
          <c:idx val="1"/>
          <c:order val="0"/>
          <c:tx>
            <c:strRef>
              <c:f>'Fig7(LFstatus)+Fig8+F9'!$L$51</c:f>
              <c:strCache>
                <c:ptCount val="1"/>
                <c:pt idx="0">
                  <c:v>Persons available to work but not seeking</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'Fig7(LFstatus)+Fig8+F9'!$L$52:$L$91</c:f>
              <c:numCache/>
            </c:numRef>
          </c:val>
        </c:ser>
        <c:ser>
          <c:idx val="3"/>
          <c:order val="1"/>
          <c:tx>
            <c:strRef>
              <c:f>'Fig7(LFstatus)+Fig8+F9'!$M$51</c:f>
              <c:strCache>
                <c:ptCount val="1"/>
                <c:pt idx="0">
                  <c:v>Persons seeking work but not immediately available</c:v>
                </c:pt>
              </c:strCache>
            </c:strRef>
          </c:tx>
          <c:spPr>
            <a:solidFill>
              <a:schemeClr val="accent2">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'Fig7(LFstatus)+Fig8+F9'!$M$52:$M$91</c:f>
              <c:numCache/>
            </c:numRef>
          </c:val>
        </c:ser>
        <c:ser>
          <c:idx val="5"/>
          <c:order val="2"/>
          <c:tx>
            <c:strRef>
              <c:f>'Fig7(LFstatus)+Fig8+F9'!$O$51</c:f>
              <c:strCache>
                <c:ptCount val="1"/>
                <c:pt idx="0">
                  <c:v>Unemployed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'Fig7(LFstatus)+Fig8+F9'!$O$52:$O$91</c:f>
              <c:numCache/>
            </c:numRef>
          </c:val>
        </c:ser>
        <c:ser>
          <c:idx val="4"/>
          <c:order val="3"/>
          <c:tx>
            <c:strRef>
              <c:f>'Fig7(LFstatus)+Fig8+F9'!$N$51</c:f>
              <c:strCache>
                <c:ptCount val="1"/>
                <c:pt idx="0">
                  <c:v>Underemployed part-time workers</c:v>
                </c:pt>
              </c:strCache>
            </c:strRef>
          </c:tx>
          <c:spPr>
            <a:solidFill>
              <a:schemeClr val="accent1">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'Fig7(LFstatus)+Fig8+F9'!$N$52:$N$91</c:f>
              <c:numCache/>
            </c:numRef>
          </c:val>
        </c:ser>
        <c:ser>
          <c:idx val="0"/>
          <c:order val="4"/>
          <c:tx>
            <c:strRef>
              <c:f>'Fig7(LFstatus)+Fig8+F9'!$J$51</c:f>
              <c:strCache>
                <c:ptCount val="1"/>
                <c:pt idx="0">
                  <c:v>Employed people (excl. underemployed part-time workers)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'Fig7(LFstatus)+Fig8+F9'!$J$52:$J$91</c:f>
              <c:numCache/>
            </c:numRef>
          </c:val>
        </c:ser>
        <c:ser>
          <c:idx val="2"/>
          <c:order val="5"/>
          <c:tx>
            <c:strRef>
              <c:f>'Fig7(LFstatus)+Fig8+F9'!$K$51</c:f>
              <c:strCache>
                <c:ptCount val="1"/>
                <c:pt idx="0">
                  <c:v>People outside the extended labour force (i.e. who are neither employed, available to work nor seeking)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'Fig7(LFstatus)+Fig8+F9'!$K$52:$K$91</c:f>
              <c:numCache/>
            </c:numRef>
          </c:val>
        </c:ser>
        <c:overlap val="100"/>
        <c:gapWidth val="55"/>
        <c:axId val="35493719"/>
        <c:axId val="51008016"/>
      </c:barChart>
      <c:catAx>
        <c:axId val="3549371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1008016"/>
        <c:crosses val="autoZero"/>
        <c:auto val="1"/>
        <c:lblOffset val="100"/>
        <c:noMultiLvlLbl val="0"/>
      </c:catAx>
      <c:valAx>
        <c:axId val="51008016"/>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5493719"/>
        <c:crosses val="autoZero"/>
        <c:crossBetween val="between"/>
        <c:dispUnits/>
      </c:valAx>
      <c:spPr>
        <a:noFill/>
        <a:ln>
          <a:noFill/>
        </a:ln>
      </c:spPr>
    </c:plotArea>
    <c:legend>
      <c:legendPos val="b"/>
      <c:layout>
        <c:manualLayout>
          <c:xMode val="edge"/>
          <c:yMode val="edge"/>
          <c:x val="0.06475"/>
          <c:y val="0.70975"/>
          <c:w val="0.87575"/>
          <c:h val="0.1727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a:t>
            </a:r>
            <a:r>
              <a:rPr lang="en-US" cap="none" sz="1800" b="1" u="none" baseline="0">
                <a:solidFill>
                  <a:srgbClr val="000000"/>
                </a:solidFill>
                <a:latin typeface="Arial"/>
                <a:ea typeface="Arial"/>
                <a:cs typeface="Arial"/>
              </a:rPr>
              <a:t> the </a:t>
            </a:r>
            <a:r>
              <a:rPr lang="en-US" cap="none" sz="1800" b="1" u="none" baseline="0">
                <a:solidFill>
                  <a:srgbClr val="000000"/>
                </a:solidFill>
                <a:latin typeface="Arial"/>
                <a:ea typeface="Arial"/>
                <a:cs typeface="Arial"/>
              </a:rPr>
              <a:t>share of people by labour status</a:t>
            </a:r>
            <a:r>
              <a:rPr lang="en-US" cap="none" sz="1800" b="1" u="none" baseline="0">
                <a:solidFill>
                  <a:srgbClr val="000000"/>
                </a:solidFill>
                <a:latin typeface="Arial"/>
                <a:ea typeface="Arial"/>
                <a:cs typeface="Arial"/>
              </a:rPr>
              <a:t> as % of the population and</a:t>
            </a:r>
            <a:r>
              <a:rPr lang="en-US" cap="none" sz="1800" b="1" u="none" baseline="0">
                <a:solidFill>
                  <a:srgbClr val="000000"/>
                </a:solidFill>
                <a:latin typeface="Arial"/>
                <a:ea typeface="Arial"/>
                <a:cs typeface="Arial"/>
              </a:rPr>
              <a:t> by country, people aged 15-74, 2019Q4-2020Q2</a:t>
            </a:r>
            <a:r>
              <a:rPr lang="en-US" cap="none" sz="1600" b="0" u="none" baseline="0">
                <a:solidFill>
                  <a:srgbClr val="000000"/>
                </a:solidFill>
                <a:latin typeface="Arial"/>
                <a:ea typeface="Arial"/>
                <a:cs typeface="Arial"/>
              </a:rPr>
              <a:t>
(in percentage points)</a:t>
            </a:r>
          </a:p>
        </c:rich>
      </c:tx>
      <c:layout>
        <c:manualLayout>
          <c:xMode val="edge"/>
          <c:yMode val="edge"/>
          <c:x val="0.00525"/>
          <c:y val="0.0065"/>
        </c:manualLayout>
      </c:layout>
      <c:overlay val="0"/>
      <c:spPr>
        <a:noFill/>
        <a:ln>
          <a:noFill/>
        </a:ln>
      </c:spPr>
    </c:title>
    <c:plotArea>
      <c:layout>
        <c:manualLayout>
          <c:layoutTarget val="inner"/>
          <c:xMode val="edge"/>
          <c:yMode val="edge"/>
          <c:x val="0.04475"/>
          <c:y val="0.1415"/>
          <c:w val="0.94075"/>
          <c:h val="0.47275"/>
        </c:manualLayout>
      </c:layout>
      <c:barChart>
        <c:barDir val="col"/>
        <c:grouping val="clustered"/>
        <c:varyColors val="0"/>
        <c:ser>
          <c:idx val="0"/>
          <c:order val="0"/>
          <c:tx>
            <c:strRef>
              <c:f>'Fig7(LFstatus)+Fig8+F9'!$Q$51</c:f>
              <c:strCache>
                <c:ptCount val="1"/>
                <c:pt idx="0">
                  <c:v>Employed people (excl. underemployed part-time workers)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'Fig7(LFstatus)+Fig8+F9'!$Q$52:$Q$91</c:f>
              <c:numCache/>
            </c:numRef>
          </c:val>
        </c:ser>
        <c:ser>
          <c:idx val="5"/>
          <c:order val="1"/>
          <c:tx>
            <c:strRef>
              <c:f>'Fig7(LFstatus)+Fig8+F9'!$V$51</c:f>
              <c:strCache>
                <c:ptCount val="1"/>
                <c:pt idx="0">
                  <c:v>Unemployed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'Fig7(LFstatus)+Fig8+F9'!$A$52:$A$91</c:f>
              <c:strCache/>
            </c:strRef>
          </c:cat>
          <c:val>
            <c:numRef>
              <c:f>'Fig7(LFstatus)+Fig8+F9'!$V$52:$V$91</c:f>
              <c:numCache/>
            </c:numRef>
          </c:val>
        </c:ser>
        <c:axId val="56418961"/>
        <c:axId val="38008602"/>
      </c:barChart>
      <c:scatterChart>
        <c:scatterStyle val="lineMarker"/>
        <c:varyColors val="0"/>
        <c:ser>
          <c:idx val="1"/>
          <c:order val="2"/>
          <c:tx>
            <c:strRef>
              <c:f>'Fig7(LFstatus)+Fig8+F9'!$R$51</c:f>
              <c:strCache>
                <c:ptCount val="1"/>
                <c:pt idx="0">
                  <c:v>People outside the extended labour force (i.e. who are neither employed, available to work nor seeking)</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strRef>
              <c:f>'Fig7(LFstatus)+Fig8+F9'!$A$52:$A$91</c:f>
              <c:strCache/>
            </c:strRef>
          </c:xVal>
          <c:yVal>
            <c:numRef>
              <c:f>'Fig7(LFstatus)+Fig8+F9'!$R$52:$R$91</c:f>
              <c:numCache/>
            </c:numRef>
          </c:yVal>
          <c:smooth val="0"/>
        </c:ser>
        <c:ser>
          <c:idx val="2"/>
          <c:order val="3"/>
          <c:tx>
            <c:strRef>
              <c:f>'Fig7(LFstatus)+Fig8+F9'!$S$51</c:f>
              <c:strCache>
                <c:ptCount val="1"/>
                <c:pt idx="0">
                  <c:v>Persons available to work but not seeking</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2">
                  <a:lumMod val="60000"/>
                  <a:lumOff val="40000"/>
                </a:schemeClr>
              </a:solidFill>
              <a:ln w="9525">
                <a:solidFill>
                  <a:schemeClr val="accent2">
                    <a:lumMod val="40000"/>
                    <a:lumOff val="60000"/>
                  </a:schemeClr>
                </a:solidFill>
              </a:ln>
            </c:spPr>
          </c:marker>
          <c:dLbls>
            <c:numFmt formatCode="General" sourceLinked="1"/>
            <c:showLegendKey val="0"/>
            <c:showVal val="0"/>
            <c:showBubbleSize val="0"/>
            <c:showCatName val="0"/>
            <c:showSerName val="0"/>
            <c:showPercent val="0"/>
          </c:dLbls>
          <c:xVal>
            <c:strRef>
              <c:f>'Fig7(LFstatus)+Fig8+F9'!$A$52:$A$91</c:f>
              <c:strCache/>
            </c:strRef>
          </c:xVal>
          <c:yVal>
            <c:numRef>
              <c:f>'Fig7(LFstatus)+Fig8+F9'!$S$52:$S$91</c:f>
              <c:numCache/>
            </c:numRef>
          </c:yVal>
          <c:smooth val="0"/>
        </c:ser>
        <c:ser>
          <c:idx val="3"/>
          <c:order val="4"/>
          <c:tx>
            <c:strRef>
              <c:f>'Fig7(LFstatus)+Fig8+F9'!$T$51</c:f>
              <c:strCache>
                <c:ptCount val="1"/>
                <c:pt idx="0">
                  <c:v>Persons seeking work but not immediately available</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2">
                  <a:lumMod val="20000"/>
                  <a:lumOff val="80000"/>
                </a:schemeClr>
              </a:solidFill>
              <a:ln w="9525">
                <a:solidFill>
                  <a:schemeClr val="tx2">
                    <a:lumMod val="40000"/>
                    <a:lumOff val="60000"/>
                  </a:schemeClr>
                </a:solidFill>
              </a:ln>
            </c:spPr>
          </c:marker>
          <c:dLbls>
            <c:numFmt formatCode="General" sourceLinked="1"/>
            <c:showLegendKey val="0"/>
            <c:showVal val="0"/>
            <c:showBubbleSize val="0"/>
            <c:showCatName val="0"/>
            <c:showSerName val="0"/>
            <c:showPercent val="0"/>
          </c:dLbls>
          <c:xVal>
            <c:strRef>
              <c:f>'Fig7(LFstatus)+Fig8+F9'!$A$52:$A$91</c:f>
              <c:strCache/>
            </c:strRef>
          </c:xVal>
          <c:yVal>
            <c:numRef>
              <c:f>'Fig7(LFstatus)+Fig8+F9'!$T$52:$T$91</c:f>
              <c:numCache/>
            </c:numRef>
          </c:yVal>
          <c:smooth val="0"/>
        </c:ser>
        <c:ser>
          <c:idx val="4"/>
          <c:order val="5"/>
          <c:tx>
            <c:strRef>
              <c:f>'Fig7(LFstatus)+Fig8+F9'!$U$51</c:f>
              <c:strCache>
                <c:ptCount val="1"/>
                <c:pt idx="0">
                  <c:v>Underemployed part-time workers</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1">
                  <a:lumMod val="40000"/>
                  <a:lumOff val="60000"/>
                </a:schemeClr>
              </a:solidFill>
              <a:ln w="9525">
                <a:solidFill>
                  <a:schemeClr val="accent1">
                    <a:lumMod val="40000"/>
                    <a:lumOff val="60000"/>
                  </a:schemeClr>
                </a:solidFill>
              </a:ln>
            </c:spPr>
          </c:marker>
          <c:dLbls>
            <c:numFmt formatCode="General" sourceLinked="1"/>
            <c:showLegendKey val="0"/>
            <c:showVal val="0"/>
            <c:showBubbleSize val="0"/>
            <c:showCatName val="0"/>
            <c:showSerName val="0"/>
            <c:showPercent val="0"/>
          </c:dLbls>
          <c:xVal>
            <c:strRef>
              <c:f>'Fig7(LFstatus)+Fig8+F9'!$A$52:$A$91</c:f>
              <c:strCache/>
            </c:strRef>
          </c:xVal>
          <c:yVal>
            <c:numRef>
              <c:f>'Fig7(LFstatus)+Fig8+F9'!$U$52:$U$91</c:f>
              <c:numCache/>
            </c:numRef>
          </c:yVal>
          <c:smooth val="0"/>
        </c:ser>
        <c:axId val="56418961"/>
        <c:axId val="38008602"/>
      </c:scatterChart>
      <c:catAx>
        <c:axId val="56418961"/>
        <c:scaling>
          <c:orientation val="minMax"/>
        </c:scaling>
        <c:axPos val="b"/>
        <c:majorGridlines>
          <c:spPr>
            <a:ln w="3175" cap="flat" cmpd="sng">
              <a:solidFill>
                <a:schemeClr val="bg1">
                  <a:lumMod val="85000"/>
                </a:schemeClr>
              </a:solidFill>
              <a:prstDash val="sysDash"/>
              <a:round/>
            </a:ln>
          </c:spPr>
        </c:majorGridlines>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8008602"/>
        <c:crosses val="autoZero"/>
        <c:auto val="1"/>
        <c:lblOffset val="100"/>
        <c:noMultiLvlLbl val="0"/>
      </c:catAx>
      <c:valAx>
        <c:axId val="38008602"/>
        <c:scaling>
          <c:orientation val="minMax"/>
        </c:scaling>
        <c:axPos val="l"/>
        <c:majorGridlines>
          <c:spPr>
            <a:ln w="3175" cap="flat" cmpd="sng">
              <a:solidFill>
                <a:schemeClr val="bg1">
                  <a:lumMod val="85000"/>
                </a:schemeClr>
              </a:solidFill>
              <a:prstDash val="sysDash"/>
              <a:round/>
            </a:ln>
          </c:spPr>
        </c:majorGridlines>
        <c:delete val="0"/>
        <c:numFmt formatCode="General" sourceLinked="1"/>
        <c:majorTickMark val="none"/>
        <c:minorTickMark val="none"/>
        <c:tickLblPos val="nextTo"/>
        <c:spPr>
          <a:noFill/>
          <a:ln>
            <a:noFill/>
          </a:ln>
        </c:spPr>
        <c:crossAx val="56418961"/>
        <c:crosses val="autoZero"/>
        <c:crossBetween val="between"/>
        <c:dispUnits/>
      </c:valAx>
      <c:spPr>
        <a:noFill/>
        <a:ln>
          <a:noFill/>
        </a:ln>
      </c:spPr>
    </c:plotArea>
    <c:legend>
      <c:legendPos val="b"/>
      <c:layout>
        <c:manualLayout>
          <c:xMode val="edge"/>
          <c:yMode val="edge"/>
          <c:x val="0.0665"/>
          <c:y val="0.77025"/>
          <c:w val="0.769"/>
          <c:h val="0.140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0.92425</cdr:y>
    </cdr:from>
    <cdr:to>
      <cdr:x>0</cdr:x>
      <cdr:y>0</cdr:y>
    </cdr:to>
    <cdr:sp macro="" textlink="">
      <cdr:nvSpPr>
        <cdr:cNvPr id="4" name="FootonotesShape"/>
        <cdr:cNvSpPr txBox="1"/>
      </cdr:nvSpPr>
      <cdr:spPr>
        <a:xfrm>
          <a:off x="47625" y="59055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a:t>
          </a:r>
          <a:r>
            <a:rPr lang="en-IE" sz="1000" baseline="0">
              <a:latin typeface="Arial" panose="020B0604020202020204" pitchFamily="34" charset="0"/>
            </a:rPr>
            <a:t/>
          </a:r>
          <a:r>
            <a:rPr lang="en-IE" sz="1000">
              <a:latin typeface="Arial" panose="020B0604020202020204" pitchFamily="34" charset="0"/>
            </a:rPr>
            <a:t>reliability for Germany</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0.91025</cdr:y>
    </cdr:from>
    <cdr:to>
      <cdr:x>0</cdr:x>
      <cdr:y>0</cdr:y>
    </cdr:to>
    <cdr:sp macro="" textlink="">
      <cdr:nvSpPr>
        <cdr:cNvPr id="6" name="FootonotesShape"/>
        <cdr:cNvSpPr txBox="1"/>
      </cdr:nvSpPr>
      <cdr:spPr>
        <a:xfrm>
          <a:off x="0" y="6096000"/>
          <a:ext cx="0" cy="0"/>
        </a:xfrm>
        <a:prstGeom prst="rect">
          <a:avLst/>
        </a:prstGeom>
        <a:ln>
          <a:noFill/>
        </a:ln>
      </cdr:spPr>
      <cdr:txBody>
        <a:bodyPr vertOverflow="clip" vert="horz" wrap="square" rtlCol="0">
          <a:spAutoFit/>
        </a:bodyPr>
        <a:lstStyle/>
        <a:p>
          <a:pPr>
            <a:spcBef>
              <a:spcPts val="300"/>
            </a:spcBef>
          </a:pPr>
          <a:r>
            <a:rPr lang="en-IE" sz="1000" i="0">
              <a:latin typeface="Arial" panose="020B0604020202020204" pitchFamily="34" charset="0"/>
            </a:rPr>
            <a:t>Note: The share of employed people excluding underemployed part-time workers is deduced by withdrawing from the total population all other categories given they are mutually exclusive. These categories are from lfsi_sup_q and une_rt_q.</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code:lfsi_sup_q and une_rt_q)</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0.88175</cdr:y>
    </cdr:from>
    <cdr:to>
      <cdr:x>0</cdr:x>
      <cdr:y>0</cdr:y>
    </cdr:to>
    <cdr:sp macro="" textlink="">
      <cdr:nvSpPr>
        <cdr:cNvPr id="5" name="FootonotesShape"/>
        <cdr:cNvSpPr txBox="1"/>
      </cdr:nvSpPr>
      <cdr:spPr>
        <a:xfrm>
          <a:off x="28575" y="56102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The share of employed people excluding underemployed part-time workers is deduced by withdrawing from the total population all other categories given they are mutually exclusive. These categories are from lfsi_sup_q and une_rt_q.; 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code:lfsi_sup_q and une_rt_q)</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0.90975</cdr:y>
    </cdr:from>
    <cdr:to>
      <cdr:x>0</cdr:x>
      <cdr:y>0</cdr:y>
    </cdr:to>
    <cdr:sp macro="" textlink="">
      <cdr:nvSpPr>
        <cdr:cNvPr id="4" name="FootonotesShape"/>
        <cdr:cNvSpPr txBox="1"/>
      </cdr:nvSpPr>
      <cdr:spPr>
        <a:xfrm>
          <a:off x="47625" y="75819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The share of employed people excluding underemployed part-time workers is deduced by withdrawing from the total population all other categories given they are mutually exclusive. These categories are from lfsi_sup_q and une_rt_q.; Low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code:lfsi_sup_q and une_rt_q)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xdr:row>
      <xdr:rowOff>123825</xdr:rowOff>
    </xdr:from>
    <xdr:to>
      <xdr:col>25</xdr:col>
      <xdr:colOff>47625</xdr:colOff>
      <xdr:row>45</xdr:row>
      <xdr:rowOff>66675</xdr:rowOff>
    </xdr:to>
    <xdr:graphicFrame macro="">
      <xdr:nvGraphicFramePr>
        <xdr:cNvPr id="2" name="Chart 1"/>
        <xdr:cNvGraphicFramePr/>
      </xdr:nvGraphicFramePr>
      <xdr:xfrm>
        <a:off x="6753225" y="352425"/>
        <a:ext cx="9067800" cy="6705600"/>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101</xdr:row>
      <xdr:rowOff>57150</xdr:rowOff>
    </xdr:from>
    <xdr:to>
      <xdr:col>19</xdr:col>
      <xdr:colOff>571500</xdr:colOff>
      <xdr:row>143</xdr:row>
      <xdr:rowOff>28575</xdr:rowOff>
    </xdr:to>
    <xdr:graphicFrame macro="">
      <xdr:nvGraphicFramePr>
        <xdr:cNvPr id="3" name="Chart 2"/>
        <xdr:cNvGraphicFramePr/>
      </xdr:nvGraphicFramePr>
      <xdr:xfrm>
        <a:off x="3162300" y="18002250"/>
        <a:ext cx="9525000" cy="6372225"/>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148</xdr:row>
      <xdr:rowOff>95250</xdr:rowOff>
    </xdr:from>
    <xdr:to>
      <xdr:col>19</xdr:col>
      <xdr:colOff>361950</xdr:colOff>
      <xdr:row>203</xdr:row>
      <xdr:rowOff>57150</xdr:rowOff>
    </xdr:to>
    <xdr:graphicFrame macro="">
      <xdr:nvGraphicFramePr>
        <xdr:cNvPr id="6" name="Chart 5"/>
        <xdr:cNvGraphicFramePr/>
      </xdr:nvGraphicFramePr>
      <xdr:xfrm>
        <a:off x="2952750" y="25336500"/>
        <a:ext cx="9525000" cy="83439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0.9055</cdr:y>
    </cdr:from>
    <cdr:to>
      <cdr:x>0</cdr:x>
      <cdr:y>0</cdr:y>
    </cdr:to>
    <cdr:sp macro="" textlink="">
      <cdr:nvSpPr>
        <cdr:cNvPr id="2" name="FootonotesShape"/>
        <cdr:cNvSpPr txBox="1"/>
      </cdr:nvSpPr>
      <cdr:spPr>
        <a:xfrm>
          <a:off x="28575" y="49434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 reliability for Germany in 2020Q2</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0.908</cdr:y>
    </cdr:from>
    <cdr:to>
      <cdr:x>0</cdr:x>
      <cdr:y>0</cdr:y>
    </cdr:to>
    <cdr:sp macro="" textlink="">
      <cdr:nvSpPr>
        <cdr:cNvPr id="2" name="FootonotesShape"/>
        <cdr:cNvSpPr txBox="1"/>
      </cdr:nvSpPr>
      <cdr:spPr>
        <a:xfrm>
          <a:off x="47625" y="56388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 reliability for Germany in 2020Q2, low data reliability for Malta in 2019Q4</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3</xdr:row>
      <xdr:rowOff>123825</xdr:rowOff>
    </xdr:from>
    <xdr:to>
      <xdr:col>27</xdr:col>
      <xdr:colOff>38100</xdr:colOff>
      <xdr:row>39</xdr:row>
      <xdr:rowOff>95250</xdr:rowOff>
    </xdr:to>
    <xdr:graphicFrame macro="">
      <xdr:nvGraphicFramePr>
        <xdr:cNvPr id="2" name="Chart 1"/>
        <xdr:cNvGraphicFramePr/>
      </xdr:nvGraphicFramePr>
      <xdr:xfrm>
        <a:off x="5324475" y="685800"/>
        <a:ext cx="9525000" cy="5467350"/>
      </xdr:xfrm>
      <a:graphic>
        <a:graphicData uri="http://schemas.openxmlformats.org/drawingml/2006/chart">
          <c:chart xmlns:c="http://schemas.openxmlformats.org/drawingml/2006/chart" r:id="rId1"/>
        </a:graphicData>
      </a:graphic>
    </xdr:graphicFrame>
    <xdr:clientData/>
  </xdr:twoCellAnchor>
  <xdr:twoCellAnchor>
    <xdr:from>
      <xdr:col>11</xdr:col>
      <xdr:colOff>409575</xdr:colOff>
      <xdr:row>42</xdr:row>
      <xdr:rowOff>114300</xdr:rowOff>
    </xdr:from>
    <xdr:to>
      <xdr:col>27</xdr:col>
      <xdr:colOff>419100</xdr:colOff>
      <xdr:row>76</xdr:row>
      <xdr:rowOff>47625</xdr:rowOff>
    </xdr:to>
    <xdr:graphicFrame macro="">
      <xdr:nvGraphicFramePr>
        <xdr:cNvPr id="3" name="Chart 2"/>
        <xdr:cNvGraphicFramePr/>
      </xdr:nvGraphicFramePr>
      <xdr:xfrm>
        <a:off x="5467350" y="6629400"/>
        <a:ext cx="9763125" cy="62198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cdr:y>
    </cdr:from>
    <cdr:to>
      <cdr:x>0</cdr:x>
      <cdr:y>0</cdr:y>
    </cdr:to>
    <cdr:sp macro="" textlink="">
      <cdr:nvSpPr>
        <cdr:cNvPr id="2" name="FootonotesShape"/>
        <cdr:cNvSpPr txBox="1"/>
      </cdr:nvSpPr>
      <cdr:spPr>
        <a:xfrm>
          <a:off x="0" y="9372600"/>
          <a:ext cx="0" cy="0"/>
        </a:xfrm>
        <a:prstGeom prst="rect">
          <a:avLst/>
        </a:prstGeom>
        <a:ln>
          <a:noFill/>
        </a:ln>
      </cdr:spPr>
      <cdr:txBody>
        <a:bodyPr vertOverflow="clip" vert="horz" wrap="square" rtlCol="0">
          <a:spAutoFit/>
        </a:bodyPr>
        <a:lstStyle/>
        <a:p>
          <a:r>
            <a:rPr lang="en-IE" sz="900">
              <a:latin typeface="Arial" panose="020B0604020202020204" pitchFamily="34" charset="0"/>
            </a:rPr>
            <a:t>Note: (*) missing data related to persons seeking work but not immediately available in 2020Q2 for Estonia, Malta and Romania. Low data reliabilty and provisional data are reported by country, category and sex in the attached excel file.</a:t>
          </a:r>
        </a:p>
        <a:p>
          <a:r>
            <a:rPr lang="en-IE" sz="1200" i="1">
              <a:latin typeface="Arial" panose="020B0604020202020204" pitchFamily="34" charset="0"/>
            </a:rPr>
            <a:t>Source:</a:t>
          </a:r>
          <a:r>
            <a:rPr lang="en-IE" sz="1200">
              <a:latin typeface="Arial" panose="020B0604020202020204" pitchFamily="34" charset="0"/>
            </a:rPr>
            <a:t> Eurostat (data online code:lfsi_sup_q)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3</xdr:row>
      <xdr:rowOff>38100</xdr:rowOff>
    </xdr:from>
    <xdr:to>
      <xdr:col>22</xdr:col>
      <xdr:colOff>600075</xdr:colOff>
      <xdr:row>54</xdr:row>
      <xdr:rowOff>66675</xdr:rowOff>
    </xdr:to>
    <xdr:graphicFrame macro="">
      <xdr:nvGraphicFramePr>
        <xdr:cNvPr id="2" name="Chart 1"/>
        <xdr:cNvGraphicFramePr/>
      </xdr:nvGraphicFramePr>
      <xdr:xfrm>
        <a:off x="4486275" y="590550"/>
        <a:ext cx="9525000" cy="99726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0.88675</cdr:y>
    </cdr:from>
    <cdr:to>
      <cdr:x>0</cdr:x>
      <cdr:y>0</cdr:y>
    </cdr:to>
    <cdr:sp macro="" textlink="">
      <cdr:nvSpPr>
        <cdr:cNvPr id="6" name="FootonotesShape"/>
        <cdr:cNvSpPr txBox="1"/>
      </cdr:nvSpPr>
      <cdr:spPr>
        <a:xfrm>
          <a:off x="38100" y="75342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 potential additional labour force only includes persons available to work but not seeking for Estonia, Malta and Romania (missing data related to persons seeking work but not immediately available). Low data reliabilty and provisional data are reported by country, category and sex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0.9095</cdr:y>
    </cdr:from>
    <cdr:to>
      <cdr:x>0</cdr:x>
      <cdr:y>0</cdr:y>
    </cdr:to>
    <cdr:sp macro="" textlink="">
      <cdr:nvSpPr>
        <cdr:cNvPr id="4" name="FootonotesShape"/>
        <cdr:cNvSpPr txBox="1"/>
      </cdr:nvSpPr>
      <cdr:spPr>
        <a:xfrm>
          <a:off x="47625" y="59721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 reliability for Germany for 2020Q2</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0.896</cdr:y>
    </cdr:from>
    <cdr:to>
      <cdr:x>0</cdr:x>
      <cdr:y>0</cdr:y>
    </cdr:to>
    <cdr:sp macro="" textlink="">
      <cdr:nvSpPr>
        <cdr:cNvPr id="4" name="FootonotesShape"/>
        <cdr:cNvSpPr txBox="1"/>
      </cdr:nvSpPr>
      <cdr:spPr>
        <a:xfrm>
          <a:off x="38100" y="89058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 potential additional labour force only includes persons available to work but not seeking for Estonia, Malta and Romania (missing data related to persons seeking work but not immediately available). Low data reliabilty and provisional data are reported by country, category and sex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7</xdr:row>
      <xdr:rowOff>114300</xdr:rowOff>
    </xdr:from>
    <xdr:to>
      <xdr:col>26</xdr:col>
      <xdr:colOff>561975</xdr:colOff>
      <xdr:row>52</xdr:row>
      <xdr:rowOff>85725</xdr:rowOff>
    </xdr:to>
    <xdr:graphicFrame macro="">
      <xdr:nvGraphicFramePr>
        <xdr:cNvPr id="2" name="Chart 1"/>
        <xdr:cNvGraphicFramePr/>
      </xdr:nvGraphicFramePr>
      <xdr:xfrm>
        <a:off x="5181600" y="1409700"/>
        <a:ext cx="8667750" cy="85058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57</xdr:row>
      <xdr:rowOff>114300</xdr:rowOff>
    </xdr:from>
    <xdr:to>
      <xdr:col>26</xdr:col>
      <xdr:colOff>323850</xdr:colOff>
      <xdr:row>110</xdr:row>
      <xdr:rowOff>38100</xdr:rowOff>
    </xdr:to>
    <xdr:graphicFrame macro="">
      <xdr:nvGraphicFramePr>
        <xdr:cNvPr id="3" name="Chart 2"/>
        <xdr:cNvGraphicFramePr/>
      </xdr:nvGraphicFramePr>
      <xdr:xfrm>
        <a:off x="4629150" y="10858500"/>
        <a:ext cx="8982075" cy="99441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0.898</cdr:y>
    </cdr:from>
    <cdr:to>
      <cdr:x>0</cdr:x>
      <cdr:y>0</cdr:y>
    </cdr:to>
    <cdr:sp macro="" textlink="">
      <cdr:nvSpPr>
        <cdr:cNvPr id="4" name="FootonotesShape"/>
        <cdr:cNvSpPr txBox="1"/>
      </cdr:nvSpPr>
      <cdr:spPr>
        <a:xfrm>
          <a:off x="9525" y="48196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Low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0.92625</cdr:y>
    </cdr:from>
    <cdr:to>
      <cdr:x>0</cdr:x>
      <cdr:y>0</cdr:y>
    </cdr:to>
    <cdr:sp macro="" textlink="">
      <cdr:nvSpPr>
        <cdr:cNvPr id="4" name="FootonotesShape"/>
        <cdr:cNvSpPr txBox="1"/>
      </cdr:nvSpPr>
      <cdr:spPr>
        <a:xfrm>
          <a:off x="47625" y="61531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Low data reliabilty and provisional data are reported by country and by category in the attached excel file</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5</xdr:row>
      <xdr:rowOff>57150</xdr:rowOff>
    </xdr:from>
    <xdr:to>
      <xdr:col>25</xdr:col>
      <xdr:colOff>581025</xdr:colOff>
      <xdr:row>40</xdr:row>
      <xdr:rowOff>95250</xdr:rowOff>
    </xdr:to>
    <xdr:graphicFrame macro="">
      <xdr:nvGraphicFramePr>
        <xdr:cNvPr id="2" name="Chart 1"/>
        <xdr:cNvGraphicFramePr/>
      </xdr:nvGraphicFramePr>
      <xdr:xfrm>
        <a:off x="4410075" y="933450"/>
        <a:ext cx="9525000" cy="5372100"/>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43</xdr:row>
      <xdr:rowOff>19050</xdr:rowOff>
    </xdr:from>
    <xdr:to>
      <xdr:col>26</xdr:col>
      <xdr:colOff>266700</xdr:colOff>
      <xdr:row>86</xdr:row>
      <xdr:rowOff>76200</xdr:rowOff>
    </xdr:to>
    <xdr:graphicFrame macro="">
      <xdr:nvGraphicFramePr>
        <xdr:cNvPr id="3" name="Chart 2"/>
        <xdr:cNvGraphicFramePr/>
      </xdr:nvGraphicFramePr>
      <xdr:xfrm>
        <a:off x="4705350" y="6686550"/>
        <a:ext cx="9525000" cy="6648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3</xdr:row>
      <xdr:rowOff>85725</xdr:rowOff>
    </xdr:from>
    <xdr:to>
      <xdr:col>28</xdr:col>
      <xdr:colOff>190500</xdr:colOff>
      <xdr:row>43</xdr:row>
      <xdr:rowOff>76200</xdr:rowOff>
    </xdr:to>
    <xdr:graphicFrame macro="">
      <xdr:nvGraphicFramePr>
        <xdr:cNvPr id="2" name="Chart 1"/>
        <xdr:cNvGraphicFramePr/>
      </xdr:nvGraphicFramePr>
      <xdr:xfrm>
        <a:off x="5676900" y="647700"/>
        <a:ext cx="9525000" cy="63912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45</xdr:row>
      <xdr:rowOff>85725</xdr:rowOff>
    </xdr:from>
    <xdr:to>
      <xdr:col>27</xdr:col>
      <xdr:colOff>381000</xdr:colOff>
      <xdr:row>80</xdr:row>
      <xdr:rowOff>142875</xdr:rowOff>
    </xdr:to>
    <xdr:graphicFrame macro="">
      <xdr:nvGraphicFramePr>
        <xdr:cNvPr id="3" name="Chart 2"/>
        <xdr:cNvGraphicFramePr/>
      </xdr:nvGraphicFramePr>
      <xdr:xfrm>
        <a:off x="5257800" y="7353300"/>
        <a:ext cx="9525000" cy="6572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0.91025</cdr:y>
    </cdr:from>
    <cdr:to>
      <cdr:x>0</cdr:x>
      <cdr:y>0</cdr:y>
    </cdr:to>
    <cdr:sp macro="" textlink="">
      <cdr:nvSpPr>
        <cdr:cNvPr id="2" name="FootonotesShape"/>
        <cdr:cNvSpPr txBox="1"/>
      </cdr:nvSpPr>
      <cdr:spPr>
        <a:xfrm>
          <a:off x="47625" y="53149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Low data reliability for Malta and Slovenia for the category 55-74. Low data reliability and provisional data for Germany.</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848350"/>
          <a:ext cx="0" cy="0"/>
        </a:xfrm>
        <a:prstGeom prst="rect">
          <a:avLst/>
        </a:prstGeom>
        <a:ln>
          <a:noFill/>
        </a:ln>
      </cdr:spPr>
      <cdr:txBody>
        <a:bodyPr vertOverflow="clip" vert="horz" wrap="square" rtlCol="0">
          <a:spAutoFit/>
        </a:bodyPr>
        <a:lstStyle/>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2</xdr:row>
      <xdr:rowOff>104775</xdr:rowOff>
    </xdr:from>
    <xdr:to>
      <xdr:col>20</xdr:col>
      <xdr:colOff>371475</xdr:colOff>
      <xdr:row>39</xdr:row>
      <xdr:rowOff>66675</xdr:rowOff>
    </xdr:to>
    <xdr:graphicFrame macro="">
      <xdr:nvGraphicFramePr>
        <xdr:cNvPr id="3" name="Chart 2"/>
        <xdr:cNvGraphicFramePr/>
      </xdr:nvGraphicFramePr>
      <xdr:xfrm>
        <a:off x="2895600" y="466725"/>
        <a:ext cx="9667875" cy="5848350"/>
      </xdr:xfrm>
      <a:graphic>
        <a:graphicData uri="http://schemas.openxmlformats.org/drawingml/2006/chart">
          <c:chart xmlns:c="http://schemas.openxmlformats.org/drawingml/2006/chart" r:id="rId1"/>
        </a:graphicData>
      </a:graphic>
    </xdr:graphicFrame>
    <xdr:clientData/>
  </xdr:twoCellAnchor>
  <xdr:twoCellAnchor>
    <xdr:from>
      <xdr:col>7</xdr:col>
      <xdr:colOff>428625</xdr:colOff>
      <xdr:row>47</xdr:row>
      <xdr:rowOff>133350</xdr:rowOff>
    </xdr:from>
    <xdr:to>
      <xdr:col>23</xdr:col>
      <xdr:colOff>200025</xdr:colOff>
      <xdr:row>86</xdr:row>
      <xdr:rowOff>76200</xdr:rowOff>
    </xdr:to>
    <xdr:graphicFrame macro="">
      <xdr:nvGraphicFramePr>
        <xdr:cNvPr id="2" name="Chart 1"/>
        <xdr:cNvGraphicFramePr/>
      </xdr:nvGraphicFramePr>
      <xdr:xfrm>
        <a:off x="4695825" y="7639050"/>
        <a:ext cx="9525000" cy="63436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0.92175</cdr:y>
    </cdr:from>
    <cdr:to>
      <cdr:x>0</cdr:x>
      <cdr:y>0</cdr:y>
    </cdr:to>
    <cdr:sp macro="" textlink="">
      <cdr:nvSpPr>
        <cdr:cNvPr id="4" name="FootonotesShape"/>
        <cdr:cNvSpPr txBox="1"/>
      </cdr:nvSpPr>
      <cdr:spPr>
        <a:xfrm>
          <a:off x="38100" y="7781925"/>
          <a:ext cx="0" cy="0"/>
        </a:xfrm>
        <a:prstGeom prst="rect">
          <a:avLst/>
        </a:prstGeom>
        <a:ln>
          <a:noFill/>
        </a:ln>
      </cdr:spPr>
      <cdr:txBody>
        <a:bodyPr vertOverflow="clip" vert="horz" wrap="square" rtlCol="0">
          <a:spAutoFit/>
        </a:bodyPr>
        <a:lstStyle/>
        <a:p>
          <a:pPr>
            <a:spcBef>
              <a:spcPts val="300"/>
            </a:spcBef>
          </a:pPr>
          <a:r>
            <a:rPr lang="en-IE" sz="1050" i="0">
              <a:latin typeface="Arial" panose="020B0604020202020204" pitchFamily="34" charset="0"/>
            </a:rPr>
            <a:t>Note: (*) very low reliable data related to persons seeking work but not immediately available in 2020Q2 for Estonia, Malta and Romania. Low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0.96075</cdr:y>
    </cdr:from>
    <cdr:to>
      <cdr:x>0</cdr:x>
      <cdr:y>0</cdr:y>
    </cdr:to>
    <cdr:sp macro="" textlink="">
      <cdr:nvSpPr>
        <cdr:cNvPr id="2" name="FootonotesShape"/>
        <cdr:cNvSpPr txBox="1"/>
      </cdr:nvSpPr>
      <cdr:spPr>
        <a:xfrm>
          <a:off x="47625" y="66198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466725</xdr:colOff>
      <xdr:row>58</xdr:row>
      <xdr:rowOff>123825</xdr:rowOff>
    </xdr:from>
    <xdr:to>
      <xdr:col>26</xdr:col>
      <xdr:colOff>190500</xdr:colOff>
      <xdr:row>107</xdr:row>
      <xdr:rowOff>28575</xdr:rowOff>
    </xdr:to>
    <xdr:graphicFrame macro="">
      <xdr:nvGraphicFramePr>
        <xdr:cNvPr id="2" name="Chart 1"/>
        <xdr:cNvGraphicFramePr/>
      </xdr:nvGraphicFramePr>
      <xdr:xfrm>
        <a:off x="6657975" y="10125075"/>
        <a:ext cx="9525000" cy="8448675"/>
      </xdr:xfrm>
      <a:graphic>
        <a:graphicData uri="http://schemas.openxmlformats.org/drawingml/2006/chart">
          <c:chart xmlns:c="http://schemas.openxmlformats.org/drawingml/2006/chart" r:id="rId1"/>
        </a:graphicData>
      </a:graphic>
    </xdr:graphicFrame>
    <xdr:clientData/>
  </xdr:twoCellAnchor>
  <xdr:twoCellAnchor>
    <xdr:from>
      <xdr:col>10</xdr:col>
      <xdr:colOff>371475</xdr:colOff>
      <xdr:row>4</xdr:row>
      <xdr:rowOff>666750</xdr:rowOff>
    </xdr:from>
    <xdr:to>
      <xdr:col>25</xdr:col>
      <xdr:colOff>400050</xdr:colOff>
      <xdr:row>47</xdr:row>
      <xdr:rowOff>19050</xdr:rowOff>
    </xdr:to>
    <xdr:graphicFrame macro="">
      <xdr:nvGraphicFramePr>
        <xdr:cNvPr id="3" name="Chart 2"/>
        <xdr:cNvGraphicFramePr/>
      </xdr:nvGraphicFramePr>
      <xdr:xfrm>
        <a:off x="6562725" y="1362075"/>
        <a:ext cx="9220200" cy="689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https://intragate.ec.europa.eu/nui_staging/show.do?query=BOOKMARK_DS-293746_QID_-4CE5D344_UID_-3F171EB0&amp;layout=AGE,L,X,0;TIME,C,Y,0;GEO,L,Y,1;UNIT,L,Z,0;S_ADJ,L,Z,1;SEX,L,Z,2;INDIC_EM,L,Z,3;INDICATORS,C,Z,4;&amp;zSelection=DS-293746UNIT,PC_ELF;DS-293746INDIC_"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intragate.ec.europa.eu/nui_staging/show.do?query=BOOKMARK_DS-293746_QID_-7C7B8AD_UID_-3F171EB0&amp;layout=INDIC_EM,L,X,0;TIME,C,Y,0;AGE,L,Z,0;UNIT,L,Z,1;S_ADJ,L,Z,2;SEX,L,Z,3;GEO,L,Z,4;INDICATORS,C,Z,5;&amp;zSelection=DS-293746AGE,Y15-74;DS-293746UNIT,THS" TargetMode="External" /><Relationship Id="rId2" Type="http://schemas.openxmlformats.org/officeDocument/2006/relationships/drawing" Target="../drawings/drawing9.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1.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workbookViewId="0" topLeftCell="A1"/>
  </sheetViews>
  <sheetFormatPr defaultColWidth="9.140625" defaultRowHeight="15"/>
  <cols>
    <col min="1" max="1" width="9.140625" style="3" customWidth="1"/>
    <col min="2" max="11" width="6.00390625" style="3" customWidth="1"/>
    <col min="12" max="12" width="9.7109375" style="3" customWidth="1"/>
    <col min="13" max="16384" width="9.140625" style="3" customWidth="1"/>
  </cols>
  <sheetData>
    <row r="1" ht="15.75">
      <c r="A1" s="26" t="s">
        <v>113</v>
      </c>
    </row>
    <row r="2" ht="12.75">
      <c r="A2" s="27" t="s">
        <v>42</v>
      </c>
    </row>
    <row r="3" ht="15.75">
      <c r="A3" s="26" t="s">
        <v>114</v>
      </c>
    </row>
    <row r="4" ht="12.75">
      <c r="A4" s="27" t="s">
        <v>109</v>
      </c>
    </row>
    <row r="5" spans="1:11" ht="35.25" customHeight="1">
      <c r="A5" s="2"/>
      <c r="B5" s="259" t="s">
        <v>0</v>
      </c>
      <c r="C5" s="260"/>
      <c r="D5" s="261"/>
      <c r="E5" s="259" t="s">
        <v>120</v>
      </c>
      <c r="F5" s="260"/>
      <c r="G5" s="261"/>
      <c r="H5" s="262" t="s">
        <v>47</v>
      </c>
      <c r="I5" s="263"/>
      <c r="J5" s="264"/>
      <c r="K5" s="265" t="s">
        <v>111</v>
      </c>
    </row>
    <row r="6" spans="1:11" ht="12">
      <c r="A6" s="5"/>
      <c r="B6" s="18" t="s">
        <v>36</v>
      </c>
      <c r="C6" s="6" t="s">
        <v>37</v>
      </c>
      <c r="D6" s="93" t="s">
        <v>38</v>
      </c>
      <c r="E6" s="18" t="s">
        <v>36</v>
      </c>
      <c r="F6" s="6" t="s">
        <v>37</v>
      </c>
      <c r="G6" s="93" t="s">
        <v>38</v>
      </c>
      <c r="H6" s="18" t="s">
        <v>36</v>
      </c>
      <c r="I6" s="6" t="s">
        <v>37</v>
      </c>
      <c r="J6" s="93" t="s">
        <v>38</v>
      </c>
      <c r="K6" s="266"/>
    </row>
    <row r="7" spans="1:11" ht="12">
      <c r="A7" s="4" t="s">
        <v>39</v>
      </c>
      <c r="B7" s="19">
        <v>12.9</v>
      </c>
      <c r="C7" s="8">
        <v>11</v>
      </c>
      <c r="D7" s="94">
        <v>15.2</v>
      </c>
      <c r="E7" s="19">
        <v>14.6</v>
      </c>
      <c r="F7" s="8">
        <v>12.5</v>
      </c>
      <c r="G7" s="94">
        <v>16.9</v>
      </c>
      <c r="H7" s="24">
        <f aca="true" t="shared" si="0" ref="H7:J7">E7-B7</f>
        <v>1.6999999999999993</v>
      </c>
      <c r="I7" s="9">
        <f t="shared" si="0"/>
        <v>1.5</v>
      </c>
      <c r="J7" s="98">
        <f t="shared" si="0"/>
        <v>1.6999999999999993</v>
      </c>
      <c r="K7" s="9">
        <f>G7-F7</f>
        <v>4.399999999999999</v>
      </c>
    </row>
    <row r="8" spans="1:12" ht="12">
      <c r="A8" s="92"/>
      <c r="B8" s="90"/>
      <c r="C8" s="91"/>
      <c r="D8" s="95"/>
      <c r="E8" s="90"/>
      <c r="F8" s="91"/>
      <c r="G8" s="95"/>
      <c r="H8" s="90"/>
      <c r="I8" s="12"/>
      <c r="J8" s="99"/>
      <c r="K8" s="12"/>
      <c r="L8" s="85"/>
    </row>
    <row r="9" spans="1:11" ht="12">
      <c r="A9" s="43" t="s">
        <v>10</v>
      </c>
      <c r="B9" s="56">
        <v>22.6</v>
      </c>
      <c r="C9" s="57">
        <v>17.6</v>
      </c>
      <c r="D9" s="96">
        <v>28</v>
      </c>
      <c r="E9" s="56">
        <v>25.8</v>
      </c>
      <c r="F9" s="57">
        <v>21.4</v>
      </c>
      <c r="G9" s="96">
        <v>30.7</v>
      </c>
      <c r="H9" s="39">
        <f aca="true" t="shared" si="1" ref="H9:H36">E9-B9</f>
        <v>3.1999999999999993</v>
      </c>
      <c r="I9" s="15">
        <f aca="true" t="shared" si="2" ref="I9:I36">F9-C9</f>
        <v>3.799999999999997</v>
      </c>
      <c r="J9" s="41">
        <f aca="true" t="shared" si="3" ref="J9:J36">G9-D9</f>
        <v>2.6999999999999993</v>
      </c>
      <c r="K9" s="15">
        <f aca="true" t="shared" si="4" ref="K9:K36">G9-F9</f>
        <v>9.3</v>
      </c>
    </row>
    <row r="10" spans="1:11" ht="12">
      <c r="A10" s="13" t="s">
        <v>9</v>
      </c>
      <c r="B10" s="21">
        <v>23.9</v>
      </c>
      <c r="C10" s="14">
        <v>19.1</v>
      </c>
      <c r="D10" s="97">
        <v>29.8</v>
      </c>
      <c r="E10" s="21">
        <v>24.7</v>
      </c>
      <c r="F10" s="14">
        <v>20.3</v>
      </c>
      <c r="G10" s="97">
        <v>30.3</v>
      </c>
      <c r="H10" s="39">
        <f t="shared" si="1"/>
        <v>0.8000000000000007</v>
      </c>
      <c r="I10" s="15">
        <f t="shared" si="2"/>
        <v>1.1999999999999993</v>
      </c>
      <c r="J10" s="41">
        <f t="shared" si="3"/>
        <v>0.5</v>
      </c>
      <c r="K10" s="15">
        <f t="shared" si="4"/>
        <v>10</v>
      </c>
    </row>
    <row r="11" spans="1:11" ht="12">
      <c r="A11" s="13" t="s">
        <v>14</v>
      </c>
      <c r="B11" s="21">
        <v>21.1</v>
      </c>
      <c r="C11" s="14">
        <v>17.1</v>
      </c>
      <c r="D11" s="97">
        <v>26.2</v>
      </c>
      <c r="E11" s="21">
        <v>23.3</v>
      </c>
      <c r="F11" s="14">
        <v>18.8</v>
      </c>
      <c r="G11" s="97">
        <v>28.9</v>
      </c>
      <c r="H11" s="39">
        <f t="shared" si="1"/>
        <v>2.1999999999999993</v>
      </c>
      <c r="I11" s="15">
        <f t="shared" si="2"/>
        <v>1.6999999999999993</v>
      </c>
      <c r="J11" s="41">
        <f t="shared" si="3"/>
        <v>2.6999999999999993</v>
      </c>
      <c r="K11" s="15">
        <f t="shared" si="4"/>
        <v>10.099999999999998</v>
      </c>
    </row>
    <row r="12" spans="1:11" ht="12">
      <c r="A12" s="13" t="s">
        <v>28</v>
      </c>
      <c r="B12" s="21">
        <v>16</v>
      </c>
      <c r="C12" s="14">
        <v>15.4</v>
      </c>
      <c r="D12" s="97">
        <v>16.6</v>
      </c>
      <c r="E12" s="21">
        <v>18.4</v>
      </c>
      <c r="F12" s="14">
        <v>17.8</v>
      </c>
      <c r="G12" s="97">
        <v>19.1</v>
      </c>
      <c r="H12" s="39">
        <f t="shared" si="1"/>
        <v>2.3999999999999986</v>
      </c>
      <c r="I12" s="15">
        <f t="shared" si="2"/>
        <v>2.4000000000000004</v>
      </c>
      <c r="J12" s="41">
        <f t="shared" si="3"/>
        <v>2.5</v>
      </c>
      <c r="K12" s="15">
        <f t="shared" si="4"/>
        <v>1.3000000000000007</v>
      </c>
    </row>
    <row r="13" spans="1:11" ht="12">
      <c r="A13" s="13" t="s">
        <v>29</v>
      </c>
      <c r="B13" s="21">
        <v>14.1</v>
      </c>
      <c r="C13" s="14">
        <v>13</v>
      </c>
      <c r="D13" s="97">
        <v>15.3</v>
      </c>
      <c r="E13" s="21">
        <v>16.9</v>
      </c>
      <c r="F13" s="14">
        <v>15.5</v>
      </c>
      <c r="G13" s="97">
        <v>18.4</v>
      </c>
      <c r="H13" s="39">
        <f t="shared" si="1"/>
        <v>2.799999999999999</v>
      </c>
      <c r="I13" s="15">
        <f t="shared" si="2"/>
        <v>2.5</v>
      </c>
      <c r="J13" s="41">
        <f t="shared" si="3"/>
        <v>3.099999999999998</v>
      </c>
      <c r="K13" s="15">
        <f t="shared" si="4"/>
        <v>2.8999999999999986</v>
      </c>
    </row>
    <row r="14" spans="1:11" ht="12">
      <c r="A14" s="13" t="s">
        <v>8</v>
      </c>
      <c r="B14" s="21">
        <v>13.6</v>
      </c>
      <c r="C14" s="14">
        <v>12.3</v>
      </c>
      <c r="D14" s="97">
        <v>15.1</v>
      </c>
      <c r="E14" s="21">
        <v>16.7</v>
      </c>
      <c r="F14" s="14">
        <v>14.4</v>
      </c>
      <c r="G14" s="97">
        <v>19.2</v>
      </c>
      <c r="H14" s="39">
        <f t="shared" si="1"/>
        <v>3.0999999999999996</v>
      </c>
      <c r="I14" s="15">
        <f t="shared" si="2"/>
        <v>2.0999999999999996</v>
      </c>
      <c r="J14" s="41">
        <f t="shared" si="3"/>
        <v>4.1</v>
      </c>
      <c r="K14" s="15">
        <f t="shared" si="4"/>
        <v>4.799999999999999</v>
      </c>
    </row>
    <row r="15" spans="1:11" ht="12">
      <c r="A15" s="13" t="s">
        <v>11</v>
      </c>
      <c r="B15" s="21">
        <v>15.9</v>
      </c>
      <c r="C15" s="14">
        <v>13.8</v>
      </c>
      <c r="D15" s="97">
        <v>18.1</v>
      </c>
      <c r="E15" s="21">
        <v>15.9</v>
      </c>
      <c r="F15" s="14">
        <v>13.9</v>
      </c>
      <c r="G15" s="97">
        <v>18</v>
      </c>
      <c r="H15" s="39">
        <f t="shared" si="1"/>
        <v>0</v>
      </c>
      <c r="I15" s="15">
        <f t="shared" si="2"/>
        <v>0.09999999999999964</v>
      </c>
      <c r="J15" s="41">
        <f t="shared" si="3"/>
        <v>-0.10000000000000142</v>
      </c>
      <c r="K15" s="15">
        <f t="shared" si="4"/>
        <v>4.1</v>
      </c>
    </row>
    <row r="16" spans="1:11" ht="12">
      <c r="A16" s="13" t="s">
        <v>12</v>
      </c>
      <c r="B16" s="21">
        <v>15.2</v>
      </c>
      <c r="C16" s="14">
        <v>13.3</v>
      </c>
      <c r="D16" s="97">
        <v>17.3</v>
      </c>
      <c r="E16" s="21">
        <v>15.7</v>
      </c>
      <c r="F16" s="14">
        <v>13.6</v>
      </c>
      <c r="G16" s="97">
        <v>17.9</v>
      </c>
      <c r="H16" s="39">
        <f t="shared" si="1"/>
        <v>0.5</v>
      </c>
      <c r="I16" s="15">
        <f t="shared" si="2"/>
        <v>0.29999999999999893</v>
      </c>
      <c r="J16" s="41">
        <f t="shared" si="3"/>
        <v>0.5999999999999979</v>
      </c>
      <c r="K16" s="15">
        <f t="shared" si="4"/>
        <v>4.299999999999999</v>
      </c>
    </row>
    <row r="17" spans="1:11" ht="12">
      <c r="A17" s="13" t="s">
        <v>13</v>
      </c>
      <c r="B17" s="21">
        <v>13.3</v>
      </c>
      <c r="C17" s="14">
        <v>11.3</v>
      </c>
      <c r="D17" s="97">
        <v>15.5</v>
      </c>
      <c r="E17" s="21">
        <v>14.8</v>
      </c>
      <c r="F17" s="14">
        <v>12.7</v>
      </c>
      <c r="G17" s="97">
        <v>17.2</v>
      </c>
      <c r="H17" s="39">
        <f t="shared" si="1"/>
        <v>1.5</v>
      </c>
      <c r="I17" s="15">
        <f t="shared" si="2"/>
        <v>1.3999999999999986</v>
      </c>
      <c r="J17" s="41">
        <f t="shared" si="3"/>
        <v>1.6999999999999993</v>
      </c>
      <c r="K17" s="15">
        <f t="shared" si="4"/>
        <v>4.5</v>
      </c>
    </row>
    <row r="18" spans="1:11" ht="12">
      <c r="A18" s="13" t="s">
        <v>24</v>
      </c>
      <c r="B18" s="21">
        <v>12.6</v>
      </c>
      <c r="C18" s="14">
        <v>11</v>
      </c>
      <c r="D18" s="97">
        <v>14.3</v>
      </c>
      <c r="E18" s="21">
        <v>14.3</v>
      </c>
      <c r="F18" s="14">
        <v>13</v>
      </c>
      <c r="G18" s="97">
        <v>15.5</v>
      </c>
      <c r="H18" s="39">
        <f t="shared" si="1"/>
        <v>1.700000000000001</v>
      </c>
      <c r="I18" s="15">
        <f t="shared" si="2"/>
        <v>2</v>
      </c>
      <c r="J18" s="41">
        <f t="shared" si="3"/>
        <v>1.1999999999999993</v>
      </c>
      <c r="K18" s="15">
        <f t="shared" si="4"/>
        <v>2.5</v>
      </c>
    </row>
    <row r="19" spans="1:11" ht="12">
      <c r="A19" s="13" t="s">
        <v>22</v>
      </c>
      <c r="B19" s="21">
        <v>10.4</v>
      </c>
      <c r="C19" s="14">
        <v>9.1</v>
      </c>
      <c r="D19" s="97">
        <v>11.8</v>
      </c>
      <c r="E19" s="21">
        <v>13.9</v>
      </c>
      <c r="F19" s="14">
        <v>12.2</v>
      </c>
      <c r="G19" s="97">
        <v>15.6</v>
      </c>
      <c r="H19" s="39">
        <f t="shared" si="1"/>
        <v>3.5</v>
      </c>
      <c r="I19" s="15">
        <f t="shared" si="2"/>
        <v>3.0999999999999996</v>
      </c>
      <c r="J19" s="41">
        <f t="shared" si="3"/>
        <v>3.799999999999999</v>
      </c>
      <c r="K19" s="15">
        <f t="shared" si="4"/>
        <v>3.4000000000000004</v>
      </c>
    </row>
    <row r="20" spans="1:11" ht="12">
      <c r="A20" s="13" t="s">
        <v>15</v>
      </c>
      <c r="B20" s="21">
        <v>13.2</v>
      </c>
      <c r="C20" s="14">
        <v>11.4</v>
      </c>
      <c r="D20" s="97">
        <v>15.3</v>
      </c>
      <c r="E20" s="21">
        <v>13.9</v>
      </c>
      <c r="F20" s="14">
        <v>12.4</v>
      </c>
      <c r="G20" s="97">
        <v>15.7</v>
      </c>
      <c r="H20" s="39">
        <f t="shared" si="1"/>
        <v>0.7000000000000011</v>
      </c>
      <c r="I20" s="15">
        <f t="shared" si="2"/>
        <v>1</v>
      </c>
      <c r="J20" s="41">
        <f t="shared" si="3"/>
        <v>0.3999999999999986</v>
      </c>
      <c r="K20" s="15">
        <f t="shared" si="4"/>
        <v>3.299999999999999</v>
      </c>
    </row>
    <row r="21" spans="1:11" ht="12">
      <c r="A21" s="13" t="s">
        <v>16</v>
      </c>
      <c r="B21" s="21">
        <v>12</v>
      </c>
      <c r="C21" s="14">
        <v>12</v>
      </c>
      <c r="D21" s="97">
        <v>11.9</v>
      </c>
      <c r="E21" s="21">
        <v>13.4</v>
      </c>
      <c r="F21" s="14">
        <v>13.5</v>
      </c>
      <c r="G21" s="97">
        <v>13.4</v>
      </c>
      <c r="H21" s="39">
        <f t="shared" si="1"/>
        <v>1.4000000000000004</v>
      </c>
      <c r="I21" s="15">
        <f t="shared" si="2"/>
        <v>1.5</v>
      </c>
      <c r="J21" s="41">
        <f t="shared" si="3"/>
        <v>1.5</v>
      </c>
      <c r="K21" s="15">
        <f t="shared" si="4"/>
        <v>-0.09999999999999964</v>
      </c>
    </row>
    <row r="22" spans="1:11" ht="12">
      <c r="A22" s="13" t="s">
        <v>18</v>
      </c>
      <c r="B22" s="21">
        <v>11.4</v>
      </c>
      <c r="C22" s="14">
        <v>10.1</v>
      </c>
      <c r="D22" s="97">
        <v>12.9</v>
      </c>
      <c r="E22" s="21">
        <v>13.3</v>
      </c>
      <c r="F22" s="14">
        <v>12.3</v>
      </c>
      <c r="G22" s="97">
        <v>14.3</v>
      </c>
      <c r="H22" s="39">
        <f t="shared" si="1"/>
        <v>1.9000000000000004</v>
      </c>
      <c r="I22" s="15">
        <f t="shared" si="2"/>
        <v>2.200000000000001</v>
      </c>
      <c r="J22" s="41">
        <f t="shared" si="3"/>
        <v>1.4000000000000004</v>
      </c>
      <c r="K22" s="15">
        <f t="shared" si="4"/>
        <v>2</v>
      </c>
    </row>
    <row r="23" spans="1:11" ht="12">
      <c r="A23" s="13" t="s">
        <v>6</v>
      </c>
      <c r="B23" s="21">
        <v>11.2</v>
      </c>
      <c r="C23" s="14">
        <v>10.2</v>
      </c>
      <c r="D23" s="97">
        <v>12.3</v>
      </c>
      <c r="E23" s="21">
        <v>12.3</v>
      </c>
      <c r="F23" s="14">
        <v>10.8</v>
      </c>
      <c r="G23" s="97">
        <v>14</v>
      </c>
      <c r="H23" s="39">
        <f t="shared" si="1"/>
        <v>1.1000000000000014</v>
      </c>
      <c r="I23" s="15">
        <f t="shared" si="2"/>
        <v>0.6000000000000014</v>
      </c>
      <c r="J23" s="41">
        <f t="shared" si="3"/>
        <v>1.6999999999999993</v>
      </c>
      <c r="K23" s="15">
        <f t="shared" si="4"/>
        <v>3.1999999999999993</v>
      </c>
    </row>
    <row r="24" spans="1:11" ht="12">
      <c r="A24" s="13" t="s">
        <v>7</v>
      </c>
      <c r="B24" s="21">
        <v>9.1</v>
      </c>
      <c r="C24" s="14">
        <v>7.8</v>
      </c>
      <c r="D24" s="97">
        <v>10.4</v>
      </c>
      <c r="E24" s="21">
        <v>12.2</v>
      </c>
      <c r="F24" s="14">
        <v>10.7</v>
      </c>
      <c r="G24" s="97">
        <v>13.7</v>
      </c>
      <c r="H24" s="39">
        <f t="shared" si="1"/>
        <v>3.0999999999999996</v>
      </c>
      <c r="I24" s="15">
        <f t="shared" si="2"/>
        <v>2.8999999999999995</v>
      </c>
      <c r="J24" s="41">
        <f t="shared" si="3"/>
        <v>3.299999999999999</v>
      </c>
      <c r="K24" s="15">
        <f t="shared" si="4"/>
        <v>3</v>
      </c>
    </row>
    <row r="25" spans="1:11" ht="12">
      <c r="A25" s="13" t="s">
        <v>3</v>
      </c>
      <c r="B25" s="21">
        <v>11.8</v>
      </c>
      <c r="C25" s="14">
        <v>10.5</v>
      </c>
      <c r="D25" s="97">
        <v>13.2</v>
      </c>
      <c r="E25" s="21">
        <v>12.1</v>
      </c>
      <c r="F25" s="14">
        <v>10.9</v>
      </c>
      <c r="G25" s="97">
        <v>13.4</v>
      </c>
      <c r="H25" s="39">
        <f t="shared" si="1"/>
        <v>0.29999999999999893</v>
      </c>
      <c r="I25" s="15">
        <f t="shared" si="2"/>
        <v>0.40000000000000036</v>
      </c>
      <c r="J25" s="41">
        <f t="shared" si="3"/>
        <v>0.20000000000000107</v>
      </c>
      <c r="K25" s="15">
        <f t="shared" si="4"/>
        <v>2.5</v>
      </c>
    </row>
    <row r="26" spans="1:11" ht="12">
      <c r="A26" s="13" t="s">
        <v>21</v>
      </c>
      <c r="B26" s="21">
        <v>10.3</v>
      </c>
      <c r="C26" s="14">
        <v>9</v>
      </c>
      <c r="D26" s="97">
        <v>11.9</v>
      </c>
      <c r="E26" s="21">
        <v>12</v>
      </c>
      <c r="F26" s="14">
        <v>10.5</v>
      </c>
      <c r="G26" s="97">
        <v>13.7</v>
      </c>
      <c r="H26" s="39">
        <f t="shared" si="1"/>
        <v>1.6999999999999993</v>
      </c>
      <c r="I26" s="15">
        <f t="shared" si="2"/>
        <v>1.5</v>
      </c>
      <c r="J26" s="41">
        <f t="shared" si="3"/>
        <v>1.799999999999999</v>
      </c>
      <c r="K26" s="15">
        <f t="shared" si="4"/>
        <v>3.1999999999999993</v>
      </c>
    </row>
    <row r="27" spans="1:11" ht="12">
      <c r="A27" s="13" t="s">
        <v>17</v>
      </c>
      <c r="B27" s="21">
        <v>8.4</v>
      </c>
      <c r="C27" s="14">
        <v>9.3</v>
      </c>
      <c r="D27" s="97">
        <v>7.6</v>
      </c>
      <c r="E27" s="21">
        <v>11.1</v>
      </c>
      <c r="F27" s="14">
        <v>12</v>
      </c>
      <c r="G27" s="97">
        <v>10.2</v>
      </c>
      <c r="H27" s="39">
        <f t="shared" si="1"/>
        <v>2.6999999999999993</v>
      </c>
      <c r="I27" s="15">
        <f t="shared" si="2"/>
        <v>2.6999999999999993</v>
      </c>
      <c r="J27" s="41">
        <f t="shared" si="3"/>
        <v>2.5999999999999996</v>
      </c>
      <c r="K27" s="15">
        <f t="shared" si="4"/>
        <v>-1.8000000000000007</v>
      </c>
    </row>
    <row r="28" spans="1:11" ht="12">
      <c r="A28" s="13" t="s">
        <v>4</v>
      </c>
      <c r="B28" s="21">
        <v>8</v>
      </c>
      <c r="C28" s="14">
        <v>8.1</v>
      </c>
      <c r="D28" s="97">
        <v>7.9</v>
      </c>
      <c r="E28" s="21">
        <v>10</v>
      </c>
      <c r="F28" s="14">
        <v>9.8</v>
      </c>
      <c r="G28" s="97">
        <v>10.2</v>
      </c>
      <c r="H28" s="39">
        <f t="shared" si="1"/>
        <v>2</v>
      </c>
      <c r="I28" s="15">
        <f t="shared" si="2"/>
        <v>1.700000000000001</v>
      </c>
      <c r="J28" s="41">
        <f t="shared" si="3"/>
        <v>2.299999999999999</v>
      </c>
      <c r="K28" s="15">
        <f t="shared" si="4"/>
        <v>0.3999999999999986</v>
      </c>
    </row>
    <row r="29" spans="1:11" ht="12">
      <c r="A29" s="13" t="s">
        <v>27</v>
      </c>
      <c r="B29" s="21">
        <v>8.3</v>
      </c>
      <c r="C29" s="14">
        <v>7.8</v>
      </c>
      <c r="D29" s="97">
        <v>9</v>
      </c>
      <c r="E29" s="21">
        <v>9.6</v>
      </c>
      <c r="F29" s="14">
        <v>9.1</v>
      </c>
      <c r="G29" s="97">
        <v>10.2</v>
      </c>
      <c r="H29" s="39">
        <f t="shared" si="1"/>
        <v>1.299999999999999</v>
      </c>
      <c r="I29" s="15">
        <f t="shared" si="2"/>
        <v>1.2999999999999998</v>
      </c>
      <c r="J29" s="41">
        <f t="shared" si="3"/>
        <v>1.1999999999999993</v>
      </c>
      <c r="K29" s="15">
        <f t="shared" si="4"/>
        <v>1.0999999999999996</v>
      </c>
    </row>
    <row r="30" spans="1:11" ht="12">
      <c r="A30" s="13" t="s">
        <v>40</v>
      </c>
      <c r="B30" s="21">
        <v>7.5</v>
      </c>
      <c r="C30" s="14">
        <v>6.7</v>
      </c>
      <c r="D30" s="97">
        <v>8.4</v>
      </c>
      <c r="E30" s="21">
        <v>9.1</v>
      </c>
      <c r="F30" s="14">
        <v>7.9</v>
      </c>
      <c r="G30" s="97">
        <v>10.5</v>
      </c>
      <c r="H30" s="39">
        <f t="shared" si="1"/>
        <v>1.5999999999999996</v>
      </c>
      <c r="I30" s="15">
        <f t="shared" si="2"/>
        <v>1.2000000000000002</v>
      </c>
      <c r="J30" s="41">
        <f t="shared" si="3"/>
        <v>2.0999999999999996</v>
      </c>
      <c r="K30" s="15">
        <f t="shared" si="4"/>
        <v>2.5999999999999996</v>
      </c>
    </row>
    <row r="31" spans="1:11" ht="12">
      <c r="A31" s="13" t="s">
        <v>19</v>
      </c>
      <c r="B31" s="21">
        <v>6.4</v>
      </c>
      <c r="C31" s="14">
        <v>5.7</v>
      </c>
      <c r="D31" s="97">
        <v>7.3</v>
      </c>
      <c r="E31" s="21">
        <v>8.9</v>
      </c>
      <c r="F31" s="14">
        <v>7.9</v>
      </c>
      <c r="G31" s="97">
        <v>10.2</v>
      </c>
      <c r="H31" s="39">
        <f t="shared" si="1"/>
        <v>2.5</v>
      </c>
      <c r="I31" s="15">
        <f t="shared" si="2"/>
        <v>2.2</v>
      </c>
      <c r="J31" s="41">
        <f t="shared" si="3"/>
        <v>2.8999999999999995</v>
      </c>
      <c r="K31" s="15">
        <f t="shared" si="4"/>
        <v>2.299999999999999</v>
      </c>
    </row>
    <row r="32" spans="1:11" ht="12">
      <c r="A32" s="13" t="s">
        <v>25</v>
      </c>
      <c r="B32" s="21">
        <v>6.8</v>
      </c>
      <c r="C32" s="14">
        <v>7.5</v>
      </c>
      <c r="D32" s="97">
        <v>5.9</v>
      </c>
      <c r="E32" s="21">
        <v>8.6</v>
      </c>
      <c r="F32" s="14">
        <v>8.8</v>
      </c>
      <c r="G32" s="97">
        <v>8.3</v>
      </c>
      <c r="H32" s="39">
        <f t="shared" si="1"/>
        <v>1.7999999999999998</v>
      </c>
      <c r="I32" s="15">
        <f t="shared" si="2"/>
        <v>1.3000000000000007</v>
      </c>
      <c r="J32" s="41">
        <f t="shared" si="3"/>
        <v>2.4000000000000004</v>
      </c>
      <c r="K32" s="15">
        <f t="shared" si="4"/>
        <v>-0.5</v>
      </c>
    </row>
    <row r="33" spans="1:11" ht="12">
      <c r="A33" s="13" t="s">
        <v>26</v>
      </c>
      <c r="B33" s="21">
        <v>6.6</v>
      </c>
      <c r="C33" s="14">
        <v>5.6</v>
      </c>
      <c r="D33" s="97">
        <v>7.8</v>
      </c>
      <c r="E33" s="21">
        <v>8</v>
      </c>
      <c r="F33" s="14">
        <v>6.7</v>
      </c>
      <c r="G33" s="97">
        <v>9.6</v>
      </c>
      <c r="H33" s="39">
        <f t="shared" si="1"/>
        <v>1.4000000000000004</v>
      </c>
      <c r="I33" s="15">
        <f t="shared" si="2"/>
        <v>1.1000000000000005</v>
      </c>
      <c r="J33" s="41">
        <f t="shared" si="3"/>
        <v>1.7999999999999998</v>
      </c>
      <c r="K33" s="15">
        <f t="shared" si="4"/>
        <v>2.8999999999999995</v>
      </c>
    </row>
    <row r="34" spans="1:11" ht="12">
      <c r="A34" s="13" t="s">
        <v>20</v>
      </c>
      <c r="B34" s="21">
        <v>6.5</v>
      </c>
      <c r="C34" s="14">
        <v>5.4</v>
      </c>
      <c r="D34" s="97">
        <v>8.1</v>
      </c>
      <c r="E34" s="21">
        <v>6.9</v>
      </c>
      <c r="F34" s="14">
        <v>6.2</v>
      </c>
      <c r="G34" s="97">
        <v>7.8</v>
      </c>
      <c r="H34" s="39">
        <f t="shared" si="1"/>
        <v>0.40000000000000036</v>
      </c>
      <c r="I34" s="15">
        <f t="shared" si="2"/>
        <v>0.7999999999999998</v>
      </c>
      <c r="J34" s="41">
        <f t="shared" si="3"/>
        <v>-0.2999999999999998</v>
      </c>
      <c r="K34" s="15">
        <f t="shared" si="4"/>
        <v>1.5999999999999996</v>
      </c>
    </row>
    <row r="35" spans="1:11" ht="12">
      <c r="A35" s="13" t="s">
        <v>23</v>
      </c>
      <c r="B35" s="21">
        <v>6.1</v>
      </c>
      <c r="C35" s="14">
        <v>5.2</v>
      </c>
      <c r="D35" s="97">
        <v>7.3</v>
      </c>
      <c r="E35" s="21">
        <v>6.3</v>
      </c>
      <c r="F35" s="14">
        <v>5.6</v>
      </c>
      <c r="G35" s="97">
        <v>7.2</v>
      </c>
      <c r="H35" s="39">
        <f t="shared" si="1"/>
        <v>0.20000000000000018</v>
      </c>
      <c r="I35" s="15">
        <f t="shared" si="2"/>
        <v>0.39999999999999947</v>
      </c>
      <c r="J35" s="41">
        <f t="shared" si="3"/>
        <v>-0.09999999999999964</v>
      </c>
      <c r="K35" s="15">
        <f t="shared" si="4"/>
        <v>1.6000000000000005</v>
      </c>
    </row>
    <row r="36" spans="1:11" ht="12">
      <c r="A36" s="13" t="s">
        <v>5</v>
      </c>
      <c r="B36" s="21">
        <v>3.1</v>
      </c>
      <c r="C36" s="14">
        <v>2.6</v>
      </c>
      <c r="D36" s="97">
        <v>3.7</v>
      </c>
      <c r="E36" s="21">
        <v>3.5</v>
      </c>
      <c r="F36" s="14">
        <v>3</v>
      </c>
      <c r="G36" s="97">
        <v>4.2</v>
      </c>
      <c r="H36" s="39">
        <f t="shared" si="1"/>
        <v>0.3999999999999999</v>
      </c>
      <c r="I36" s="15">
        <f t="shared" si="2"/>
        <v>0.3999999999999999</v>
      </c>
      <c r="J36" s="41">
        <f t="shared" si="3"/>
        <v>0.5</v>
      </c>
      <c r="K36" s="15">
        <f t="shared" si="4"/>
        <v>1.2000000000000002</v>
      </c>
    </row>
    <row r="37" spans="1:12" ht="12">
      <c r="A37" s="13"/>
      <c r="B37" s="21"/>
      <c r="C37" s="14"/>
      <c r="D37" s="97"/>
      <c r="E37" s="21"/>
      <c r="F37" s="14"/>
      <c r="G37" s="97"/>
      <c r="H37" s="39"/>
      <c r="I37" s="15"/>
      <c r="J37" s="41"/>
      <c r="K37" s="15"/>
      <c r="L37" s="85"/>
    </row>
    <row r="38" spans="1:12" ht="12">
      <c r="A38" s="13" t="s">
        <v>30</v>
      </c>
      <c r="B38" s="21">
        <v>10.4</v>
      </c>
      <c r="C38" s="14">
        <v>8.9</v>
      </c>
      <c r="D38" s="97">
        <v>12</v>
      </c>
      <c r="E38" s="21">
        <v>10.9</v>
      </c>
      <c r="F38" s="14">
        <v>9.4</v>
      </c>
      <c r="G38" s="97">
        <v>12.5</v>
      </c>
      <c r="H38" s="39">
        <f aca="true" t="shared" si="5" ref="H38">E38-B38</f>
        <v>0.5</v>
      </c>
      <c r="I38" s="15">
        <f aca="true" t="shared" si="6" ref="I38">F38-C38</f>
        <v>0.5</v>
      </c>
      <c r="J38" s="41">
        <f aca="true" t="shared" si="7" ref="J38">G38-D38</f>
        <v>0.5</v>
      </c>
      <c r="K38" s="15">
        <f aca="true" t="shared" si="8" ref="K38">G38-F38</f>
        <v>3.0999999999999996</v>
      </c>
      <c r="L38" s="85"/>
    </row>
    <row r="39" spans="1:12" ht="12">
      <c r="A39" s="13"/>
      <c r="B39" s="21"/>
      <c r="C39" s="14"/>
      <c r="D39" s="97"/>
      <c r="E39" s="21"/>
      <c r="F39" s="14"/>
      <c r="G39" s="97"/>
      <c r="H39" s="39"/>
      <c r="I39" s="15"/>
      <c r="J39" s="41"/>
      <c r="K39" s="15"/>
      <c r="L39" s="85"/>
    </row>
    <row r="40" spans="1:12" ht="12">
      <c r="A40" s="13" t="s">
        <v>32</v>
      </c>
      <c r="B40" s="21">
        <v>15.1</v>
      </c>
      <c r="C40" s="14">
        <v>11.2</v>
      </c>
      <c r="D40" s="97">
        <v>19.5</v>
      </c>
      <c r="E40" s="21">
        <v>17.2</v>
      </c>
      <c r="F40" s="14">
        <v>12.7</v>
      </c>
      <c r="G40" s="97">
        <v>22.3</v>
      </c>
      <c r="H40" s="39">
        <f aca="true" t="shared" si="9" ref="H40:J42">E40-B40</f>
        <v>2.0999999999999996</v>
      </c>
      <c r="I40" s="15">
        <f t="shared" si="9"/>
        <v>1.5</v>
      </c>
      <c r="J40" s="41">
        <f t="shared" si="9"/>
        <v>2.8000000000000007</v>
      </c>
      <c r="K40" s="15">
        <f>G40-F40</f>
        <v>9.600000000000001</v>
      </c>
      <c r="L40" s="85"/>
    </row>
    <row r="41" spans="1:12" ht="12">
      <c r="A41" s="13" t="s">
        <v>118</v>
      </c>
      <c r="B41" s="21">
        <v>10</v>
      </c>
      <c r="C41" s="14">
        <v>8.9</v>
      </c>
      <c r="D41" s="97">
        <v>11.3</v>
      </c>
      <c r="E41" s="21">
        <v>13.4</v>
      </c>
      <c r="F41" s="14">
        <v>12.1</v>
      </c>
      <c r="G41" s="97">
        <v>15</v>
      </c>
      <c r="H41" s="39">
        <f t="shared" si="9"/>
        <v>3.4000000000000004</v>
      </c>
      <c r="I41" s="15">
        <f t="shared" si="9"/>
        <v>3.1999999999999993</v>
      </c>
      <c r="J41" s="41">
        <f t="shared" si="9"/>
        <v>3.6999999999999993</v>
      </c>
      <c r="K41" s="15">
        <f>G41-F41</f>
        <v>2.9000000000000004</v>
      </c>
      <c r="L41" s="85"/>
    </row>
    <row r="42" spans="1:12" ht="12">
      <c r="A42" s="13" t="s">
        <v>31</v>
      </c>
      <c r="B42" s="21">
        <v>10</v>
      </c>
      <c r="C42" s="14">
        <v>9</v>
      </c>
      <c r="D42" s="97">
        <v>11.1</v>
      </c>
      <c r="E42" s="21">
        <v>11.1</v>
      </c>
      <c r="F42" s="14">
        <v>10.4</v>
      </c>
      <c r="G42" s="97">
        <v>11.9</v>
      </c>
      <c r="H42" s="39">
        <f t="shared" si="9"/>
        <v>1.0999999999999996</v>
      </c>
      <c r="I42" s="15">
        <f t="shared" si="9"/>
        <v>1.4000000000000004</v>
      </c>
      <c r="J42" s="41">
        <f t="shared" si="9"/>
        <v>0.8000000000000007</v>
      </c>
      <c r="K42" s="15">
        <f>G42-F42</f>
        <v>1.5</v>
      </c>
      <c r="L42" s="85"/>
    </row>
    <row r="43" spans="1:12" ht="12">
      <c r="A43" s="13"/>
      <c r="B43" s="21"/>
      <c r="C43" s="14"/>
      <c r="D43" s="97"/>
      <c r="E43" s="21"/>
      <c r="F43" s="14"/>
      <c r="G43" s="97"/>
      <c r="H43" s="39"/>
      <c r="I43" s="15"/>
      <c r="J43" s="41"/>
      <c r="K43" s="15"/>
      <c r="L43" s="85"/>
    </row>
    <row r="44" spans="1:12" ht="12">
      <c r="A44" s="13" t="s">
        <v>35</v>
      </c>
      <c r="B44" s="22">
        <v>18.7</v>
      </c>
      <c r="C44" s="15">
        <v>15.5</v>
      </c>
      <c r="D44" s="41">
        <v>24.8</v>
      </c>
      <c r="E44" s="22">
        <v>25.7</v>
      </c>
      <c r="F44" s="15">
        <v>22.7</v>
      </c>
      <c r="G44" s="41">
        <v>31.6</v>
      </c>
      <c r="H44" s="39">
        <f aca="true" t="shared" si="10" ref="H44:J46">E44-B44</f>
        <v>7</v>
      </c>
      <c r="I44" s="15">
        <f t="shared" si="10"/>
        <v>7.199999999999999</v>
      </c>
      <c r="J44" s="41">
        <f t="shared" si="10"/>
        <v>6.800000000000001</v>
      </c>
      <c r="K44" s="15">
        <f>G44-F44</f>
        <v>8.900000000000002</v>
      </c>
      <c r="L44" s="85"/>
    </row>
    <row r="45" spans="1:12" ht="12">
      <c r="A45" s="13" t="s">
        <v>33</v>
      </c>
      <c r="B45" s="22">
        <v>23.2</v>
      </c>
      <c r="C45" s="15">
        <v>22.7</v>
      </c>
      <c r="D45" s="41">
        <v>24</v>
      </c>
      <c r="E45" s="22">
        <v>24.5</v>
      </c>
      <c r="F45" s="15">
        <v>24.1</v>
      </c>
      <c r="G45" s="41">
        <v>25.2</v>
      </c>
      <c r="H45" s="39">
        <f t="shared" si="10"/>
        <v>1.3000000000000007</v>
      </c>
      <c r="I45" s="15">
        <f t="shared" si="10"/>
        <v>1.4000000000000021</v>
      </c>
      <c r="J45" s="41">
        <f t="shared" si="10"/>
        <v>1.1999999999999993</v>
      </c>
      <c r="K45" s="15">
        <f>G45-F45</f>
        <v>1.0999999999999979</v>
      </c>
      <c r="L45" s="85"/>
    </row>
    <row r="46" spans="1:12" ht="12">
      <c r="A46" s="13" t="s">
        <v>34</v>
      </c>
      <c r="B46" s="22">
        <v>19.8</v>
      </c>
      <c r="C46" s="15">
        <v>19</v>
      </c>
      <c r="D46" s="41">
        <v>20.7</v>
      </c>
      <c r="E46" s="22">
        <v>20.2</v>
      </c>
      <c r="F46" s="15">
        <v>19.4</v>
      </c>
      <c r="G46" s="41">
        <v>21.3</v>
      </c>
      <c r="H46" s="39">
        <f t="shared" si="10"/>
        <v>0.3999999999999986</v>
      </c>
      <c r="I46" s="15">
        <f t="shared" si="10"/>
        <v>0.3999999999999986</v>
      </c>
      <c r="J46" s="41">
        <f t="shared" si="10"/>
        <v>0.6000000000000014</v>
      </c>
      <c r="K46" s="15">
        <f>G46-F46</f>
        <v>1.9000000000000021</v>
      </c>
      <c r="L46" s="85"/>
    </row>
    <row r="47" ht="12"/>
    <row r="48" ht="12">
      <c r="A48" s="3" t="s">
        <v>154</v>
      </c>
    </row>
    <row r="49" ht="12">
      <c r="A49" s="28" t="s">
        <v>48</v>
      </c>
    </row>
    <row r="97" ht="35.65" customHeight="1"/>
  </sheetData>
  <mergeCells count="4">
    <mergeCell ref="B5:D5"/>
    <mergeCell ref="E5:G5"/>
    <mergeCell ref="H5:J5"/>
    <mergeCell ref="K5:K6"/>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workbookViewId="0" topLeftCell="A1">
      <selection activeCell="A22" sqref="A22"/>
    </sheetView>
  </sheetViews>
  <sheetFormatPr defaultColWidth="9.140625" defaultRowHeight="15"/>
  <cols>
    <col min="1" max="1" width="9.140625" style="235" customWidth="1"/>
    <col min="2" max="2" width="19.57421875" style="234" customWidth="1"/>
    <col min="3" max="8" width="9.140625" style="58" customWidth="1"/>
    <col min="9" max="9" width="12.8515625" style="58" customWidth="1"/>
    <col min="10" max="16384" width="9.140625" style="58" customWidth="1"/>
  </cols>
  <sheetData>
    <row r="2" spans="1:10" ht="15">
      <c r="A2" s="158"/>
      <c r="B2" s="158"/>
      <c r="C2" s="292" t="s">
        <v>0</v>
      </c>
      <c r="D2" s="293"/>
      <c r="E2" s="293"/>
      <c r="F2" s="299" t="s">
        <v>120</v>
      </c>
      <c r="G2" s="299"/>
      <c r="H2" s="299"/>
      <c r="I2" s="299"/>
      <c r="J2" s="299"/>
    </row>
    <row r="3" spans="1:10" ht="36">
      <c r="A3" s="236"/>
      <c r="B3" s="236"/>
      <c r="C3" s="294" t="s">
        <v>54</v>
      </c>
      <c r="D3" s="295" t="s">
        <v>55</v>
      </c>
      <c r="E3" s="295" t="s">
        <v>50</v>
      </c>
      <c r="F3" s="295" t="s">
        <v>54</v>
      </c>
      <c r="G3" s="295" t="s">
        <v>146</v>
      </c>
      <c r="H3" s="295" t="s">
        <v>55</v>
      </c>
      <c r="I3" s="236" t="s">
        <v>50</v>
      </c>
      <c r="J3" s="236" t="s">
        <v>158</v>
      </c>
    </row>
    <row r="4" spans="1:10" ht="60">
      <c r="A4" s="229" t="s">
        <v>138</v>
      </c>
      <c r="B4" s="233" t="s">
        <v>142</v>
      </c>
      <c r="C4" s="230"/>
      <c r="D4" s="231"/>
      <c r="E4" s="232"/>
      <c r="F4" s="231" t="s">
        <v>140</v>
      </c>
      <c r="G4" s="231" t="s">
        <v>140</v>
      </c>
      <c r="H4" s="231" t="s">
        <v>140</v>
      </c>
      <c r="I4" s="231" t="s">
        <v>140</v>
      </c>
      <c r="J4" s="231" t="s">
        <v>140</v>
      </c>
    </row>
    <row r="5" spans="1:10" ht="15" customHeight="1">
      <c r="A5" s="296" t="s">
        <v>139</v>
      </c>
      <c r="B5" s="180" t="s">
        <v>13</v>
      </c>
      <c r="C5" s="189"/>
      <c r="D5" s="190" t="s">
        <v>140</v>
      </c>
      <c r="E5" s="191" t="s">
        <v>140</v>
      </c>
      <c r="F5" s="190"/>
      <c r="G5" s="190"/>
      <c r="H5" s="190" t="s">
        <v>140</v>
      </c>
      <c r="I5" s="190" t="s">
        <v>140</v>
      </c>
      <c r="J5" s="190"/>
    </row>
    <row r="6" spans="1:10" ht="15">
      <c r="A6" s="297"/>
      <c r="B6" s="181" t="s">
        <v>7</v>
      </c>
      <c r="C6" s="193"/>
      <c r="D6" s="194" t="s">
        <v>140</v>
      </c>
      <c r="E6" s="195" t="s">
        <v>140</v>
      </c>
      <c r="F6" s="194"/>
      <c r="G6" s="194"/>
      <c r="H6" s="194" t="s">
        <v>140</v>
      </c>
      <c r="I6" s="194" t="s">
        <v>140</v>
      </c>
      <c r="J6" s="194"/>
    </row>
    <row r="7" spans="1:10" ht="15">
      <c r="A7" s="297"/>
      <c r="B7" s="181" t="s">
        <v>16</v>
      </c>
      <c r="C7" s="193"/>
      <c r="D7" s="194"/>
      <c r="E7" s="195"/>
      <c r="F7" s="194"/>
      <c r="G7" s="194"/>
      <c r="H7" s="194" t="s">
        <v>140</v>
      </c>
      <c r="I7" s="194"/>
      <c r="J7" s="194"/>
    </row>
    <row r="8" spans="1:10" ht="15">
      <c r="A8" s="297"/>
      <c r="B8" s="181" t="s">
        <v>17</v>
      </c>
      <c r="C8" s="193" t="s">
        <v>140</v>
      </c>
      <c r="D8" s="194"/>
      <c r="E8" s="195"/>
      <c r="F8" s="194"/>
      <c r="G8" s="194"/>
      <c r="H8" s="194"/>
      <c r="I8" s="194"/>
      <c r="J8" s="194"/>
    </row>
    <row r="9" spans="1:10" ht="15">
      <c r="A9" s="297"/>
      <c r="B9" s="181" t="s">
        <v>20</v>
      </c>
      <c r="C9" s="193" t="s">
        <v>140</v>
      </c>
      <c r="D9" s="194" t="s">
        <v>140</v>
      </c>
      <c r="E9" s="195"/>
      <c r="F9" s="194" t="s">
        <v>140</v>
      </c>
      <c r="G9" s="194"/>
      <c r="H9" s="194" t="s">
        <v>140</v>
      </c>
      <c r="I9" s="194" t="s">
        <v>140</v>
      </c>
      <c r="J9" s="194"/>
    </row>
    <row r="10" spans="1:10" ht="15">
      <c r="A10" s="297"/>
      <c r="B10" s="181" t="s">
        <v>33</v>
      </c>
      <c r="C10" s="193"/>
      <c r="D10" s="194" t="s">
        <v>140</v>
      </c>
      <c r="E10" s="195"/>
      <c r="F10" s="194"/>
      <c r="G10" s="194"/>
      <c r="H10" s="194" t="s">
        <v>140</v>
      </c>
      <c r="I10" s="194"/>
      <c r="J10" s="194"/>
    </row>
    <row r="11" spans="1:10" ht="15">
      <c r="A11" s="297"/>
      <c r="B11" s="181" t="s">
        <v>25</v>
      </c>
      <c r="C11" s="193"/>
      <c r="D11" s="194" t="s">
        <v>140</v>
      </c>
      <c r="E11" s="195"/>
      <c r="F11" s="194"/>
      <c r="G11" s="194"/>
      <c r="H11" s="194" t="s">
        <v>140</v>
      </c>
      <c r="I11" s="194"/>
      <c r="J11" s="194"/>
    </row>
    <row r="12" spans="1:10" ht="15">
      <c r="A12" s="297"/>
      <c r="B12" s="181" t="s">
        <v>34</v>
      </c>
      <c r="C12" s="193"/>
      <c r="D12" s="194" t="s">
        <v>140</v>
      </c>
      <c r="E12" s="195"/>
      <c r="F12" s="194"/>
      <c r="G12" s="194"/>
      <c r="H12" s="194" t="s">
        <v>140</v>
      </c>
      <c r="I12" s="194"/>
      <c r="J12" s="194"/>
    </row>
    <row r="13" spans="1:10" ht="15">
      <c r="A13" s="298"/>
      <c r="B13" s="181" t="s">
        <v>26</v>
      </c>
      <c r="C13" s="193" t="s">
        <v>140</v>
      </c>
      <c r="D13" s="194" t="s">
        <v>140</v>
      </c>
      <c r="E13" s="195"/>
      <c r="F13" s="194"/>
      <c r="G13" s="194"/>
      <c r="H13" s="194" t="s">
        <v>140</v>
      </c>
      <c r="I13" s="194"/>
      <c r="J13" s="194"/>
    </row>
  </sheetData>
  <mergeCells count="5">
    <mergeCell ref="C2:E2"/>
    <mergeCell ref="C3:E3"/>
    <mergeCell ref="F3:H3"/>
    <mergeCell ref="A5:A13"/>
    <mergeCell ref="F2:J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A1">
      <selection activeCell="E6" sqref="E6"/>
    </sheetView>
  </sheetViews>
  <sheetFormatPr defaultColWidth="9.140625" defaultRowHeight="15"/>
  <cols>
    <col min="1" max="2" width="9.140625" style="58" customWidth="1"/>
    <col min="3" max="6" width="16.28125" style="58" customWidth="1"/>
    <col min="7" max="16384" width="9.140625" style="58" customWidth="1"/>
  </cols>
  <sheetData>
    <row r="1" spans="1:6" ht="15">
      <c r="A1" s="156"/>
      <c r="B1" s="164"/>
      <c r="C1" s="294" t="s">
        <v>0</v>
      </c>
      <c r="D1" s="300"/>
      <c r="E1" s="294" t="s">
        <v>120</v>
      </c>
      <c r="F1" s="295"/>
    </row>
    <row r="2" spans="1:6" ht="79.5" customHeight="1">
      <c r="A2" s="168" t="s">
        <v>137</v>
      </c>
      <c r="B2" s="183"/>
      <c r="C2" s="257" t="s">
        <v>54</v>
      </c>
      <c r="D2" s="257" t="s">
        <v>55</v>
      </c>
      <c r="E2" s="257" t="s">
        <v>54</v>
      </c>
      <c r="F2" s="257" t="s">
        <v>55</v>
      </c>
    </row>
    <row r="3" spans="1:6" ht="60">
      <c r="A3" s="168" t="s">
        <v>138</v>
      </c>
      <c r="B3" s="180" t="s">
        <v>40</v>
      </c>
      <c r="C3" s="189"/>
      <c r="D3" s="190"/>
      <c r="E3" s="189" t="s">
        <v>140</v>
      </c>
      <c r="F3" s="190" t="s">
        <v>140</v>
      </c>
    </row>
    <row r="4" spans="1:6" ht="15" customHeight="1">
      <c r="A4" s="288" t="s">
        <v>139</v>
      </c>
      <c r="B4" s="181" t="s">
        <v>13</v>
      </c>
      <c r="C4" s="193"/>
      <c r="D4" s="194" t="s">
        <v>140</v>
      </c>
      <c r="E4" s="193"/>
      <c r="F4" s="194" t="s">
        <v>140</v>
      </c>
    </row>
    <row r="5" spans="1:6" ht="15">
      <c r="A5" s="289"/>
      <c r="B5" s="181" t="s">
        <v>7</v>
      </c>
      <c r="C5" s="193"/>
      <c r="D5" s="194" t="s">
        <v>140</v>
      </c>
      <c r="E5" s="193"/>
      <c r="F5" s="194" t="s">
        <v>140</v>
      </c>
    </row>
    <row r="6" spans="1:6" ht="15">
      <c r="A6" s="289"/>
      <c r="B6" s="181" t="s">
        <v>16</v>
      </c>
      <c r="C6" s="193"/>
      <c r="D6" s="194"/>
      <c r="E6" s="193"/>
      <c r="F6" s="194" t="s">
        <v>140</v>
      </c>
    </row>
    <row r="7" spans="1:6" ht="15">
      <c r="A7" s="289"/>
      <c r="B7" s="181" t="s">
        <v>17</v>
      </c>
      <c r="C7" s="193" t="s">
        <v>140</v>
      </c>
      <c r="D7" s="194"/>
      <c r="E7" s="193"/>
      <c r="F7" s="194"/>
    </row>
    <row r="8" spans="1:6" ht="15">
      <c r="A8" s="289"/>
      <c r="B8" s="181" t="s">
        <v>20</v>
      </c>
      <c r="C8" s="193" t="s">
        <v>140</v>
      </c>
      <c r="D8" s="194" t="s">
        <v>140</v>
      </c>
      <c r="E8" s="193" t="s">
        <v>140</v>
      </c>
      <c r="F8" s="194" t="s">
        <v>140</v>
      </c>
    </row>
    <row r="9" spans="1:6" ht="15">
      <c r="A9" s="289"/>
      <c r="B9" s="181" t="s">
        <v>119</v>
      </c>
      <c r="C9" s="193"/>
      <c r="D9" s="194" t="s">
        <v>140</v>
      </c>
      <c r="E9" s="193"/>
      <c r="F9" s="194"/>
    </row>
    <row r="10" spans="1:6" ht="15">
      <c r="A10" s="289"/>
      <c r="B10" s="181" t="s">
        <v>33</v>
      </c>
      <c r="C10" s="193"/>
      <c r="D10" s="194" t="s">
        <v>140</v>
      </c>
      <c r="E10" s="193"/>
      <c r="F10" s="194" t="s">
        <v>140</v>
      </c>
    </row>
    <row r="11" spans="1:6" ht="15">
      <c r="A11" s="289"/>
      <c r="B11" s="181" t="s">
        <v>25</v>
      </c>
      <c r="C11" s="193"/>
      <c r="D11" s="194" t="s">
        <v>140</v>
      </c>
      <c r="E11" s="193"/>
      <c r="F11" s="194" t="s">
        <v>140</v>
      </c>
    </row>
    <row r="12" spans="1:6" ht="15">
      <c r="A12" s="289"/>
      <c r="B12" s="181" t="s">
        <v>34</v>
      </c>
      <c r="C12" s="193"/>
      <c r="D12" s="194" t="s">
        <v>140</v>
      </c>
      <c r="E12" s="193"/>
      <c r="F12" s="194" t="s">
        <v>140</v>
      </c>
    </row>
    <row r="13" spans="1:6" ht="15">
      <c r="A13" s="290"/>
      <c r="B13" s="181" t="s">
        <v>26</v>
      </c>
      <c r="C13" s="193" t="s">
        <v>140</v>
      </c>
      <c r="D13" s="194" t="s">
        <v>140</v>
      </c>
      <c r="E13" s="193"/>
      <c r="F13" s="194" t="s">
        <v>140</v>
      </c>
    </row>
  </sheetData>
  <mergeCells count="3">
    <mergeCell ref="A4:A13"/>
    <mergeCell ref="C1:D1"/>
    <mergeCell ref="E1:F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topLeftCell="A1">
      <selection activeCell="A4" sqref="A4:A20"/>
    </sheetView>
  </sheetViews>
  <sheetFormatPr defaultColWidth="9.140625" defaultRowHeight="15"/>
  <cols>
    <col min="1" max="1" width="10.140625" style="159" customWidth="1"/>
    <col min="2" max="2" width="14.140625" style="159" customWidth="1"/>
    <col min="3" max="16384" width="9.140625" style="159" customWidth="1"/>
  </cols>
  <sheetData>
    <row r="1" spans="1:14" ht="15">
      <c r="A1" s="109"/>
      <c r="B1" s="157"/>
      <c r="C1" s="292" t="s">
        <v>0</v>
      </c>
      <c r="D1" s="293"/>
      <c r="E1" s="293"/>
      <c r="F1" s="293"/>
      <c r="G1" s="293"/>
      <c r="H1" s="305"/>
      <c r="I1" s="292" t="s">
        <v>120</v>
      </c>
      <c r="J1" s="293"/>
      <c r="K1" s="293"/>
      <c r="L1" s="293"/>
      <c r="M1" s="293"/>
      <c r="N1" s="305"/>
    </row>
    <row r="2" spans="1:14" s="163" customFormat="1" ht="38.25" customHeight="1">
      <c r="A2" s="160"/>
      <c r="B2" s="161"/>
      <c r="C2" s="286" t="s">
        <v>54</v>
      </c>
      <c r="D2" s="287"/>
      <c r="E2" s="287"/>
      <c r="F2" s="287" t="s">
        <v>55</v>
      </c>
      <c r="G2" s="287"/>
      <c r="H2" s="304"/>
      <c r="I2" s="286" t="s">
        <v>54</v>
      </c>
      <c r="J2" s="287"/>
      <c r="K2" s="287"/>
      <c r="L2" s="287" t="s">
        <v>55</v>
      </c>
      <c r="M2" s="287"/>
      <c r="N2" s="304"/>
    </row>
    <row r="3" spans="1:14" ht="15">
      <c r="A3" s="156"/>
      <c r="B3" s="164"/>
      <c r="C3" s="170" t="s">
        <v>38</v>
      </c>
      <c r="D3" s="164" t="s">
        <v>37</v>
      </c>
      <c r="E3" s="164" t="s">
        <v>36</v>
      </c>
      <c r="F3" s="164" t="s">
        <v>38</v>
      </c>
      <c r="G3" s="164" t="s">
        <v>37</v>
      </c>
      <c r="H3" s="171" t="s">
        <v>36</v>
      </c>
      <c r="I3" s="170" t="s">
        <v>38</v>
      </c>
      <c r="J3" s="164" t="s">
        <v>37</v>
      </c>
      <c r="K3" s="164" t="s">
        <v>36</v>
      </c>
      <c r="L3" s="164" t="s">
        <v>38</v>
      </c>
      <c r="M3" s="164" t="s">
        <v>37</v>
      </c>
      <c r="N3" s="171" t="s">
        <v>36</v>
      </c>
    </row>
    <row r="4" spans="1:14" ht="48">
      <c r="A4" s="168" t="s">
        <v>138</v>
      </c>
      <c r="B4" s="183" t="s">
        <v>40</v>
      </c>
      <c r="C4" s="172"/>
      <c r="D4" s="169"/>
      <c r="E4" s="169"/>
      <c r="F4" s="169"/>
      <c r="G4" s="169"/>
      <c r="H4" s="173"/>
      <c r="I4" s="172" t="s">
        <v>140</v>
      </c>
      <c r="J4" s="169" t="s">
        <v>140</v>
      </c>
      <c r="K4" s="169" t="s">
        <v>140</v>
      </c>
      <c r="L4" s="169" t="s">
        <v>140</v>
      </c>
      <c r="M4" s="169" t="s">
        <v>140</v>
      </c>
      <c r="N4" s="173" t="s">
        <v>140</v>
      </c>
    </row>
    <row r="5" spans="1:14" ht="15">
      <c r="A5" s="301" t="s">
        <v>139</v>
      </c>
      <c r="B5" s="180" t="s">
        <v>4</v>
      </c>
      <c r="C5" s="174"/>
      <c r="D5" s="167"/>
      <c r="E5" s="167"/>
      <c r="F5" s="167" t="s">
        <v>140</v>
      </c>
      <c r="G5" s="167" t="s">
        <v>140</v>
      </c>
      <c r="H5" s="175"/>
      <c r="I5" s="174"/>
      <c r="J5" s="167"/>
      <c r="K5" s="167"/>
      <c r="L5" s="167" t="s">
        <v>140</v>
      </c>
      <c r="M5" s="167" t="s">
        <v>140</v>
      </c>
      <c r="N5" s="175"/>
    </row>
    <row r="6" spans="1:14" ht="15">
      <c r="A6" s="302"/>
      <c r="B6" s="181" t="s">
        <v>5</v>
      </c>
      <c r="C6" s="176"/>
      <c r="D6" s="165"/>
      <c r="E6" s="165"/>
      <c r="F6" s="165"/>
      <c r="G6" s="165"/>
      <c r="H6" s="177"/>
      <c r="I6" s="176"/>
      <c r="J6" s="165"/>
      <c r="K6" s="165"/>
      <c r="L6" s="165"/>
      <c r="M6" s="165" t="s">
        <v>140</v>
      </c>
      <c r="N6" s="177"/>
    </row>
    <row r="7" spans="1:14" ht="15">
      <c r="A7" s="302"/>
      <c r="B7" s="181" t="s">
        <v>7</v>
      </c>
      <c r="C7" s="176"/>
      <c r="D7" s="165"/>
      <c r="E7" s="165"/>
      <c r="F7" s="165" t="s">
        <v>140</v>
      </c>
      <c r="G7" s="165" t="s">
        <v>140</v>
      </c>
      <c r="H7" s="177" t="s">
        <v>140</v>
      </c>
      <c r="I7" s="176"/>
      <c r="J7" s="165"/>
      <c r="K7" s="165"/>
      <c r="L7" s="165" t="s">
        <v>140</v>
      </c>
      <c r="M7" s="165" t="s">
        <v>140</v>
      </c>
      <c r="N7" s="177" t="s">
        <v>140</v>
      </c>
    </row>
    <row r="8" spans="1:14" ht="15">
      <c r="A8" s="302"/>
      <c r="B8" s="181" t="s">
        <v>8</v>
      </c>
      <c r="C8" s="176"/>
      <c r="D8" s="165"/>
      <c r="E8" s="165"/>
      <c r="F8" s="165"/>
      <c r="G8" s="165" t="s">
        <v>140</v>
      </c>
      <c r="H8" s="177"/>
      <c r="I8" s="176"/>
      <c r="J8" s="165"/>
      <c r="K8" s="165"/>
      <c r="L8" s="165"/>
      <c r="M8" s="165" t="s">
        <v>140</v>
      </c>
      <c r="N8" s="177"/>
    </row>
    <row r="9" spans="1:14" ht="15">
      <c r="A9" s="302"/>
      <c r="B9" s="181" t="s">
        <v>13</v>
      </c>
      <c r="C9" s="176"/>
      <c r="D9" s="165"/>
      <c r="E9" s="165"/>
      <c r="F9" s="165" t="s">
        <v>140</v>
      </c>
      <c r="G9" s="165" t="s">
        <v>140</v>
      </c>
      <c r="H9" s="177" t="s">
        <v>140</v>
      </c>
      <c r="I9" s="176"/>
      <c r="J9" s="165"/>
      <c r="K9" s="165"/>
      <c r="L9" s="165" t="s">
        <v>140</v>
      </c>
      <c r="M9" s="165" t="s">
        <v>140</v>
      </c>
      <c r="N9" s="177" t="s">
        <v>140</v>
      </c>
    </row>
    <row r="10" spans="1:14" ht="15">
      <c r="A10" s="302"/>
      <c r="B10" s="181" t="s">
        <v>16</v>
      </c>
      <c r="C10" s="176"/>
      <c r="D10" s="165"/>
      <c r="E10" s="165"/>
      <c r="F10" s="165" t="s">
        <v>140</v>
      </c>
      <c r="G10" s="165" t="s">
        <v>140</v>
      </c>
      <c r="H10" s="177"/>
      <c r="I10" s="176"/>
      <c r="J10" s="165"/>
      <c r="K10" s="165"/>
      <c r="L10" s="165" t="s">
        <v>140</v>
      </c>
      <c r="M10" s="165" t="s">
        <v>140</v>
      </c>
      <c r="N10" s="177" t="s">
        <v>140</v>
      </c>
    </row>
    <row r="11" spans="1:14" ht="15">
      <c r="A11" s="302"/>
      <c r="B11" s="181" t="s">
        <v>17</v>
      </c>
      <c r="C11" s="176" t="s">
        <v>140</v>
      </c>
      <c r="D11" s="165" t="s">
        <v>140</v>
      </c>
      <c r="E11" s="165" t="s">
        <v>140</v>
      </c>
      <c r="F11" s="165" t="s">
        <v>140</v>
      </c>
      <c r="G11" s="165" t="s">
        <v>140</v>
      </c>
      <c r="H11" s="177"/>
      <c r="I11" s="176" t="s">
        <v>140</v>
      </c>
      <c r="J11" s="165" t="s">
        <v>140</v>
      </c>
      <c r="K11" s="165"/>
      <c r="L11" s="165"/>
      <c r="M11" s="165"/>
      <c r="N11" s="177"/>
    </row>
    <row r="12" spans="1:14" ht="15">
      <c r="A12" s="302"/>
      <c r="B12" s="181" t="s">
        <v>18</v>
      </c>
      <c r="C12" s="176"/>
      <c r="D12" s="165"/>
      <c r="E12" s="165"/>
      <c r="F12" s="165" t="s">
        <v>140</v>
      </c>
      <c r="G12" s="165" t="s">
        <v>140</v>
      </c>
      <c r="H12" s="177"/>
      <c r="I12" s="176"/>
      <c r="J12" s="165"/>
      <c r="K12" s="165"/>
      <c r="L12" s="165"/>
      <c r="M12" s="165" t="s">
        <v>140</v>
      </c>
      <c r="N12" s="177"/>
    </row>
    <row r="13" spans="1:14" ht="15">
      <c r="A13" s="302"/>
      <c r="B13" s="181" t="s">
        <v>19</v>
      </c>
      <c r="C13" s="176"/>
      <c r="D13" s="165"/>
      <c r="E13" s="165"/>
      <c r="F13" s="165" t="s">
        <v>140</v>
      </c>
      <c r="G13" s="165" t="s">
        <v>140</v>
      </c>
      <c r="H13" s="177"/>
      <c r="I13" s="176"/>
      <c r="J13" s="165"/>
      <c r="K13" s="165"/>
      <c r="L13" s="165"/>
      <c r="M13" s="165" t="s">
        <v>140</v>
      </c>
      <c r="N13" s="177"/>
    </row>
    <row r="14" spans="1:14" ht="15">
      <c r="A14" s="302"/>
      <c r="B14" s="181" t="s">
        <v>20</v>
      </c>
      <c r="C14" s="176" t="s">
        <v>140</v>
      </c>
      <c r="D14" s="165" t="s">
        <v>140</v>
      </c>
      <c r="E14" s="165" t="s">
        <v>140</v>
      </c>
      <c r="F14" s="165" t="s">
        <v>140</v>
      </c>
      <c r="G14" s="165" t="s">
        <v>140</v>
      </c>
      <c r="H14" s="177" t="s">
        <v>140</v>
      </c>
      <c r="I14" s="176" t="s">
        <v>140</v>
      </c>
      <c r="J14" s="165" t="s">
        <v>140</v>
      </c>
      <c r="K14" s="165" t="s">
        <v>140</v>
      </c>
      <c r="L14" s="165" t="s">
        <v>140</v>
      </c>
      <c r="M14" s="165" t="s">
        <v>140</v>
      </c>
      <c r="N14" s="177" t="s">
        <v>140</v>
      </c>
    </row>
    <row r="15" spans="1:14" ht="15">
      <c r="A15" s="302"/>
      <c r="B15" s="181" t="s">
        <v>25</v>
      </c>
      <c r="C15" s="176"/>
      <c r="D15" s="165"/>
      <c r="E15" s="165"/>
      <c r="F15" s="165" t="s">
        <v>140</v>
      </c>
      <c r="G15" s="165" t="s">
        <v>140</v>
      </c>
      <c r="H15" s="177" t="s">
        <v>140</v>
      </c>
      <c r="I15" s="176"/>
      <c r="J15" s="165"/>
      <c r="K15" s="165"/>
      <c r="L15" s="165"/>
      <c r="M15" s="165" t="s">
        <v>140</v>
      </c>
      <c r="N15" s="177" t="s">
        <v>140</v>
      </c>
    </row>
    <row r="16" spans="1:14" ht="15">
      <c r="A16" s="302"/>
      <c r="B16" s="181" t="s">
        <v>26</v>
      </c>
      <c r="C16" s="176" t="s">
        <v>140</v>
      </c>
      <c r="D16" s="165" t="s">
        <v>140</v>
      </c>
      <c r="E16" s="165" t="s">
        <v>140</v>
      </c>
      <c r="F16" s="165" t="s">
        <v>140</v>
      </c>
      <c r="G16" s="165" t="s">
        <v>140</v>
      </c>
      <c r="H16" s="177" t="s">
        <v>140</v>
      </c>
      <c r="I16" s="176" t="s">
        <v>140</v>
      </c>
      <c r="J16" s="165" t="s">
        <v>140</v>
      </c>
      <c r="K16" s="165"/>
      <c r="L16" s="165" t="s">
        <v>140</v>
      </c>
      <c r="M16" s="165" t="s">
        <v>140</v>
      </c>
      <c r="N16" s="177" t="s">
        <v>140</v>
      </c>
    </row>
    <row r="17" spans="1:14" ht="15">
      <c r="A17" s="302"/>
      <c r="B17" s="181" t="s">
        <v>27</v>
      </c>
      <c r="C17" s="176"/>
      <c r="D17" s="165"/>
      <c r="E17" s="165"/>
      <c r="F17" s="165" t="s">
        <v>140</v>
      </c>
      <c r="G17" s="165" t="s">
        <v>140</v>
      </c>
      <c r="H17" s="177"/>
      <c r="I17" s="176"/>
      <c r="J17" s="165"/>
      <c r="K17" s="165"/>
      <c r="L17" s="165" t="s">
        <v>140</v>
      </c>
      <c r="M17" s="165" t="s">
        <v>140</v>
      </c>
      <c r="N17" s="177"/>
    </row>
    <row r="18" spans="1:14" ht="15">
      <c r="A18" s="302"/>
      <c r="B18" s="181" t="s">
        <v>118</v>
      </c>
      <c r="C18" s="176"/>
      <c r="D18" s="165"/>
      <c r="E18" s="165"/>
      <c r="F18" s="165"/>
      <c r="G18" s="165" t="s">
        <v>140</v>
      </c>
      <c r="H18" s="177"/>
      <c r="I18" s="176"/>
      <c r="J18" s="165"/>
      <c r="K18" s="165"/>
      <c r="L18" s="165"/>
      <c r="M18" s="165" t="s">
        <v>140</v>
      </c>
      <c r="N18" s="177"/>
    </row>
    <row r="19" spans="1:14" ht="15">
      <c r="A19" s="302"/>
      <c r="B19" s="181" t="s">
        <v>33</v>
      </c>
      <c r="C19" s="176"/>
      <c r="D19" s="165"/>
      <c r="E19" s="165"/>
      <c r="F19" s="165" t="s">
        <v>140</v>
      </c>
      <c r="G19" s="165" t="s">
        <v>140</v>
      </c>
      <c r="H19" s="177" t="s">
        <v>140</v>
      </c>
      <c r="I19" s="176"/>
      <c r="J19" s="165"/>
      <c r="K19" s="165"/>
      <c r="L19" s="165" t="s">
        <v>140</v>
      </c>
      <c r="M19" s="165" t="s">
        <v>140</v>
      </c>
      <c r="N19" s="177" t="s">
        <v>140</v>
      </c>
    </row>
    <row r="20" spans="1:14" ht="15">
      <c r="A20" s="303"/>
      <c r="B20" s="182" t="s">
        <v>34</v>
      </c>
      <c r="C20" s="178"/>
      <c r="D20" s="166"/>
      <c r="E20" s="166"/>
      <c r="F20" s="166" t="s">
        <v>140</v>
      </c>
      <c r="G20" s="166" t="s">
        <v>140</v>
      </c>
      <c r="H20" s="179" t="s">
        <v>140</v>
      </c>
      <c r="I20" s="178"/>
      <c r="J20" s="166"/>
      <c r="K20" s="166"/>
      <c r="L20" s="166" t="s">
        <v>140</v>
      </c>
      <c r="M20" s="166" t="s">
        <v>140</v>
      </c>
      <c r="N20" s="179" t="s">
        <v>140</v>
      </c>
    </row>
  </sheetData>
  <mergeCells count="7">
    <mergeCell ref="A5:A20"/>
    <mergeCell ref="I2:K2"/>
    <mergeCell ref="L2:N2"/>
    <mergeCell ref="C1:H1"/>
    <mergeCell ref="I1:N1"/>
    <mergeCell ref="C2:E2"/>
    <mergeCell ref="F2:H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
  <sheetViews>
    <sheetView workbookViewId="0" topLeftCell="A1">
      <selection activeCell="A6" sqref="A6:A16"/>
    </sheetView>
  </sheetViews>
  <sheetFormatPr defaultColWidth="9.140625" defaultRowHeight="15"/>
  <cols>
    <col min="1" max="16384" width="9.140625" style="58" customWidth="1"/>
  </cols>
  <sheetData>
    <row r="3" spans="1:8" ht="15">
      <c r="A3" s="109"/>
      <c r="B3" s="157"/>
      <c r="C3" s="292" t="s">
        <v>0</v>
      </c>
      <c r="D3" s="293"/>
      <c r="E3" s="293"/>
      <c r="F3" s="293" t="s">
        <v>120</v>
      </c>
      <c r="G3" s="293"/>
      <c r="H3" s="305"/>
    </row>
    <row r="4" spans="1:8" ht="34.5" customHeight="1">
      <c r="A4" s="160"/>
      <c r="B4" s="161"/>
      <c r="C4" s="286" t="s">
        <v>50</v>
      </c>
      <c r="D4" s="287"/>
      <c r="E4" s="287"/>
      <c r="F4" s="287" t="s">
        <v>50</v>
      </c>
      <c r="G4" s="287"/>
      <c r="H4" s="304"/>
    </row>
    <row r="5" spans="1:8" ht="15">
      <c r="A5" s="156" t="s">
        <v>137</v>
      </c>
      <c r="B5" s="164" t="s">
        <v>115</v>
      </c>
      <c r="C5" s="170" t="s">
        <v>38</v>
      </c>
      <c r="D5" s="164" t="s">
        <v>37</v>
      </c>
      <c r="E5" s="171" t="s">
        <v>36</v>
      </c>
      <c r="F5" s="164" t="s">
        <v>38</v>
      </c>
      <c r="G5" s="164" t="s">
        <v>37</v>
      </c>
      <c r="H5" s="164" t="s">
        <v>36</v>
      </c>
    </row>
    <row r="6" spans="1:8" ht="66" customHeight="1">
      <c r="A6" s="168" t="s">
        <v>138</v>
      </c>
      <c r="B6" s="184" t="s">
        <v>142</v>
      </c>
      <c r="C6" s="185"/>
      <c r="D6" s="186"/>
      <c r="E6" s="187"/>
      <c r="F6" s="186" t="s">
        <v>140</v>
      </c>
      <c r="G6" s="186" t="s">
        <v>140</v>
      </c>
      <c r="H6" s="187" t="s">
        <v>140</v>
      </c>
    </row>
    <row r="7" spans="1:8" ht="15">
      <c r="A7" s="301" t="s">
        <v>139</v>
      </c>
      <c r="B7" s="188" t="s">
        <v>4</v>
      </c>
      <c r="C7" s="189" t="s">
        <v>140</v>
      </c>
      <c r="D7" s="190" t="s">
        <v>140</v>
      </c>
      <c r="E7" s="191"/>
      <c r="F7" s="190" t="s">
        <v>140</v>
      </c>
      <c r="G7" s="190" t="s">
        <v>140</v>
      </c>
      <c r="H7" s="191"/>
    </row>
    <row r="8" spans="1:8" ht="15">
      <c r="A8" s="302"/>
      <c r="B8" s="192" t="s">
        <v>13</v>
      </c>
      <c r="C8" s="193" t="s">
        <v>140</v>
      </c>
      <c r="D8" s="194" t="s">
        <v>140</v>
      </c>
      <c r="E8" s="195" t="s">
        <v>140</v>
      </c>
      <c r="F8" s="194" t="s">
        <v>140</v>
      </c>
      <c r="G8" s="194" t="s">
        <v>140</v>
      </c>
      <c r="H8" s="195" t="s">
        <v>140</v>
      </c>
    </row>
    <row r="9" spans="1:8" ht="15">
      <c r="A9" s="302"/>
      <c r="B9" s="192" t="s">
        <v>5</v>
      </c>
      <c r="C9" s="193"/>
      <c r="D9" s="194"/>
      <c r="E9" s="195"/>
      <c r="F9" s="194"/>
      <c r="G9" s="194" t="s">
        <v>140</v>
      </c>
      <c r="H9" s="195"/>
    </row>
    <row r="10" spans="1:8" ht="15">
      <c r="A10" s="302"/>
      <c r="B10" s="192" t="s">
        <v>7</v>
      </c>
      <c r="C10" s="193" t="s">
        <v>140</v>
      </c>
      <c r="D10" s="194" t="s">
        <v>140</v>
      </c>
      <c r="E10" s="195" t="s">
        <v>140</v>
      </c>
      <c r="F10" s="194" t="s">
        <v>140</v>
      </c>
      <c r="G10" s="194" t="s">
        <v>140</v>
      </c>
      <c r="H10" s="195" t="s">
        <v>140</v>
      </c>
    </row>
    <row r="11" spans="1:8" ht="15">
      <c r="A11" s="302"/>
      <c r="B11" s="192" t="s">
        <v>17</v>
      </c>
      <c r="C11" s="193" t="s">
        <v>140</v>
      </c>
      <c r="D11" s="194" t="s">
        <v>140</v>
      </c>
      <c r="E11" s="195"/>
      <c r="F11" s="194" t="s">
        <v>140</v>
      </c>
      <c r="G11" s="194" t="s">
        <v>140</v>
      </c>
      <c r="H11" s="195"/>
    </row>
    <row r="12" spans="1:8" ht="15">
      <c r="A12" s="302"/>
      <c r="B12" s="192" t="s">
        <v>18</v>
      </c>
      <c r="C12" s="193" t="s">
        <v>140</v>
      </c>
      <c r="D12" s="194" t="s">
        <v>140</v>
      </c>
      <c r="E12" s="195"/>
      <c r="F12" s="194" t="s">
        <v>140</v>
      </c>
      <c r="G12" s="194" t="s">
        <v>140</v>
      </c>
      <c r="H12" s="195"/>
    </row>
    <row r="13" spans="1:8" ht="15">
      <c r="A13" s="302"/>
      <c r="B13" s="192" t="s">
        <v>20</v>
      </c>
      <c r="C13" s="193" t="s">
        <v>140</v>
      </c>
      <c r="D13" s="194" t="s">
        <v>140</v>
      </c>
      <c r="E13" s="195"/>
      <c r="F13" s="194" t="s">
        <v>140</v>
      </c>
      <c r="G13" s="194" t="s">
        <v>140</v>
      </c>
      <c r="H13" s="195" t="s">
        <v>140</v>
      </c>
    </row>
    <row r="14" spans="1:8" ht="15">
      <c r="A14" s="302"/>
      <c r="B14" s="192" t="s">
        <v>119</v>
      </c>
      <c r="C14" s="193" t="s">
        <v>140</v>
      </c>
      <c r="D14" s="194" t="s">
        <v>140</v>
      </c>
      <c r="E14" s="195"/>
      <c r="F14" s="194"/>
      <c r="G14" s="194"/>
      <c r="H14" s="195"/>
    </row>
    <row r="15" spans="1:8" ht="15">
      <c r="A15" s="302"/>
      <c r="B15" s="192" t="s">
        <v>33</v>
      </c>
      <c r="C15" s="193" t="s">
        <v>140</v>
      </c>
      <c r="D15" s="194"/>
      <c r="E15" s="195"/>
      <c r="F15" s="194"/>
      <c r="G15" s="194"/>
      <c r="H15" s="195"/>
    </row>
    <row r="16" spans="1:8" ht="15">
      <c r="A16" s="302"/>
      <c r="B16" s="192" t="s">
        <v>26</v>
      </c>
      <c r="C16" s="193" t="s">
        <v>140</v>
      </c>
      <c r="D16" s="194" t="s">
        <v>140</v>
      </c>
      <c r="E16" s="195"/>
      <c r="F16" s="194" t="s">
        <v>140</v>
      </c>
      <c r="G16" s="194" t="s">
        <v>140</v>
      </c>
      <c r="H16" s="195"/>
    </row>
  </sheetData>
  <mergeCells count="5">
    <mergeCell ref="C4:E4"/>
    <mergeCell ref="F4:H4"/>
    <mergeCell ref="A7:A16"/>
    <mergeCell ref="C3:E3"/>
    <mergeCell ref="F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topLeftCell="A1">
      <selection activeCell="Z59" sqref="Z59"/>
    </sheetView>
  </sheetViews>
  <sheetFormatPr defaultColWidth="9.140625" defaultRowHeight="15"/>
  <cols>
    <col min="1" max="16384" width="9.140625" style="3" customWidth="1"/>
  </cols>
  <sheetData>
    <row r="1" ht="15.75">
      <c r="A1" s="26" t="s">
        <v>121</v>
      </c>
    </row>
    <row r="2" ht="12.75">
      <c r="A2" s="27" t="s">
        <v>106</v>
      </c>
    </row>
    <row r="3" ht="12.75">
      <c r="A3" s="27"/>
    </row>
    <row r="4" spans="1:4" ht="30.75" customHeight="1">
      <c r="A4" s="31"/>
      <c r="B4" s="30" t="s">
        <v>44</v>
      </c>
      <c r="C4" s="29" t="s">
        <v>45</v>
      </c>
      <c r="D4" s="32" t="s">
        <v>46</v>
      </c>
    </row>
    <row r="5" spans="1:4" ht="12">
      <c r="A5" s="100" t="s">
        <v>39</v>
      </c>
      <c r="B5" s="49">
        <v>31.8</v>
      </c>
      <c r="C5" s="48">
        <v>13.2</v>
      </c>
      <c r="D5" s="101">
        <v>11.6</v>
      </c>
    </row>
    <row r="6" spans="1:4" ht="12">
      <c r="A6" s="33"/>
      <c r="B6" s="21"/>
      <c r="C6" s="14"/>
      <c r="D6" s="34"/>
    </row>
    <row r="7" spans="1:4" ht="12">
      <c r="A7" s="33" t="s">
        <v>10</v>
      </c>
      <c r="B7" s="21">
        <v>56.3</v>
      </c>
      <c r="C7" s="14">
        <v>23.9</v>
      </c>
      <c r="D7" s="34">
        <v>21.8</v>
      </c>
    </row>
    <row r="8" spans="1:4" ht="12">
      <c r="A8" s="33" t="s">
        <v>14</v>
      </c>
      <c r="B8" s="21">
        <v>51.3</v>
      </c>
      <c r="C8" s="14">
        <v>22.9</v>
      </c>
      <c r="D8" s="34">
        <v>15.5</v>
      </c>
    </row>
    <row r="9" spans="1:4" ht="12">
      <c r="A9" s="33" t="s">
        <v>9</v>
      </c>
      <c r="B9" s="21">
        <v>50.5</v>
      </c>
      <c r="C9" s="14">
        <v>24.4</v>
      </c>
      <c r="D9" s="34">
        <v>18.7</v>
      </c>
    </row>
    <row r="10" spans="1:4" ht="12">
      <c r="A10" s="33" t="s">
        <v>29</v>
      </c>
      <c r="B10" s="21">
        <v>49.5</v>
      </c>
      <c r="C10" s="14">
        <v>12.2</v>
      </c>
      <c r="D10" s="34">
        <v>10.7</v>
      </c>
    </row>
    <row r="11" spans="1:4" ht="12">
      <c r="A11" s="33" t="s">
        <v>28</v>
      </c>
      <c r="B11" s="21">
        <v>45.2</v>
      </c>
      <c r="C11" s="14">
        <v>12.8</v>
      </c>
      <c r="D11" s="34">
        <v>18.9</v>
      </c>
    </row>
    <row r="12" spans="1:4" ht="12">
      <c r="A12" s="33" t="s">
        <v>18</v>
      </c>
      <c r="B12" s="21">
        <v>41.7</v>
      </c>
      <c r="C12" s="14">
        <v>10.1</v>
      </c>
      <c r="D12" s="34">
        <v>13.6</v>
      </c>
    </row>
    <row r="13" spans="1:4" ht="12">
      <c r="A13" s="33" t="s">
        <v>8</v>
      </c>
      <c r="B13" s="21">
        <v>38.9</v>
      </c>
      <c r="C13" s="14">
        <v>12.6</v>
      </c>
      <c r="D13" s="34">
        <v>17.1</v>
      </c>
    </row>
    <row r="14" spans="1:4" ht="12">
      <c r="A14" s="33" t="s">
        <v>13</v>
      </c>
      <c r="B14" s="21">
        <v>38.7</v>
      </c>
      <c r="C14" s="14">
        <v>12.2</v>
      </c>
      <c r="D14" s="34">
        <v>13</v>
      </c>
    </row>
    <row r="15" spans="1:4" ht="12">
      <c r="A15" s="33" t="s">
        <v>24</v>
      </c>
      <c r="B15" s="21">
        <v>38.3</v>
      </c>
      <c r="C15" s="14">
        <v>11.9</v>
      </c>
      <c r="D15" s="34">
        <v>14.1</v>
      </c>
    </row>
    <row r="16" spans="1:4" ht="12">
      <c r="A16" s="33" t="s">
        <v>3</v>
      </c>
      <c r="B16" s="21">
        <v>35</v>
      </c>
      <c r="C16" s="14">
        <v>10.6</v>
      </c>
      <c r="D16" s="34">
        <v>7.7</v>
      </c>
    </row>
    <row r="17" spans="1:4" ht="12">
      <c r="A17" s="33" t="s">
        <v>12</v>
      </c>
      <c r="B17" s="21">
        <v>34.6</v>
      </c>
      <c r="C17" s="14">
        <v>13.8</v>
      </c>
      <c r="D17" s="34">
        <v>12.9</v>
      </c>
    </row>
    <row r="18" spans="1:4" ht="12">
      <c r="A18" s="33" t="s">
        <v>11</v>
      </c>
      <c r="B18" s="21">
        <v>33.7</v>
      </c>
      <c r="C18" s="14">
        <v>14.2</v>
      </c>
      <c r="D18" s="34">
        <v>13.3</v>
      </c>
    </row>
    <row r="19" spans="1:4" ht="12">
      <c r="A19" s="33" t="s">
        <v>6</v>
      </c>
      <c r="B19" s="21">
        <v>30.5</v>
      </c>
      <c r="C19" s="14">
        <v>9.5</v>
      </c>
      <c r="D19" s="34">
        <v>7.4</v>
      </c>
    </row>
    <row r="20" spans="1:4" ht="12">
      <c r="A20" s="33" t="s">
        <v>27</v>
      </c>
      <c r="B20" s="21">
        <v>28.1</v>
      </c>
      <c r="C20" s="14">
        <v>8.7</v>
      </c>
      <c r="D20" s="34">
        <v>7.1</v>
      </c>
    </row>
    <row r="21" spans="1:4" ht="12">
      <c r="A21" s="33" t="s">
        <v>7</v>
      </c>
      <c r="B21" s="21">
        <v>27.8</v>
      </c>
      <c r="C21" s="14">
        <v>9.3</v>
      </c>
      <c r="D21" s="34">
        <v>14.6</v>
      </c>
    </row>
    <row r="22" spans="1:4" ht="12">
      <c r="A22" s="33" t="s">
        <v>26</v>
      </c>
      <c r="B22" s="21">
        <v>27.8</v>
      </c>
      <c r="C22" s="14">
        <v>6.9</v>
      </c>
      <c r="D22" s="34">
        <v>5.9</v>
      </c>
    </row>
    <row r="23" spans="1:4" ht="12">
      <c r="A23" s="33" t="s">
        <v>4</v>
      </c>
      <c r="B23" s="21">
        <v>27.5</v>
      </c>
      <c r="C23" s="14">
        <v>9.6</v>
      </c>
      <c r="D23" s="34">
        <v>7.5</v>
      </c>
    </row>
    <row r="24" spans="1:4" ht="12">
      <c r="A24" s="33" t="s">
        <v>21</v>
      </c>
      <c r="B24" s="21">
        <v>25.5</v>
      </c>
      <c r="C24" s="14">
        <v>9.1</v>
      </c>
      <c r="D24" s="34">
        <v>10</v>
      </c>
    </row>
    <row r="25" spans="1:4" ht="12">
      <c r="A25" s="33" t="s">
        <v>17</v>
      </c>
      <c r="B25" s="21">
        <v>25.2</v>
      </c>
      <c r="C25" s="14">
        <v>9.6</v>
      </c>
      <c r="D25" s="34">
        <v>11.3</v>
      </c>
    </row>
    <row r="26" spans="1:4" ht="12">
      <c r="A26" s="33" t="s">
        <v>25</v>
      </c>
      <c r="B26" s="21">
        <v>25</v>
      </c>
      <c r="C26" s="14">
        <v>7.8</v>
      </c>
      <c r="D26" s="34">
        <v>5.4</v>
      </c>
    </row>
    <row r="27" spans="1:4" ht="12">
      <c r="A27" s="33" t="s">
        <v>19</v>
      </c>
      <c r="B27" s="21">
        <v>24.7</v>
      </c>
      <c r="C27" s="14">
        <v>8</v>
      </c>
      <c r="D27" s="34">
        <v>6.5</v>
      </c>
    </row>
    <row r="28" spans="1:4" ht="12">
      <c r="A28" s="33" t="s">
        <v>16</v>
      </c>
      <c r="B28" s="21">
        <v>24.2</v>
      </c>
      <c r="C28" s="14">
        <v>12.9</v>
      </c>
      <c r="D28" s="34">
        <v>12</v>
      </c>
    </row>
    <row r="29" spans="1:4" ht="12">
      <c r="A29" s="33" t="s">
        <v>15</v>
      </c>
      <c r="B29" s="21">
        <v>24.1</v>
      </c>
      <c r="C29" s="14">
        <v>13.1</v>
      </c>
      <c r="D29" s="34">
        <v>13.2</v>
      </c>
    </row>
    <row r="30" spans="1:4" ht="12">
      <c r="A30" s="33" t="s">
        <v>22</v>
      </c>
      <c r="B30" s="21">
        <v>23.4</v>
      </c>
      <c r="C30" s="14">
        <v>12.7</v>
      </c>
      <c r="D30" s="34">
        <v>12.3</v>
      </c>
    </row>
    <row r="31" spans="1:4" ht="12">
      <c r="A31" s="33" t="s">
        <v>40</v>
      </c>
      <c r="B31" s="21">
        <v>18</v>
      </c>
      <c r="C31" s="14">
        <v>8</v>
      </c>
      <c r="D31" s="34">
        <v>8.1</v>
      </c>
    </row>
    <row r="32" spans="1:4" ht="12">
      <c r="A32" s="33" t="s">
        <v>23</v>
      </c>
      <c r="B32" s="21">
        <v>17.4</v>
      </c>
      <c r="C32" s="14">
        <v>5.5</v>
      </c>
      <c r="D32" s="34">
        <v>5.4</v>
      </c>
    </row>
    <row r="33" spans="1:4" ht="12">
      <c r="A33" s="33" t="s">
        <v>20</v>
      </c>
      <c r="B33" s="21">
        <v>15.4</v>
      </c>
      <c r="C33" s="14">
        <v>5.5</v>
      </c>
      <c r="D33" s="34">
        <v>7.6</v>
      </c>
    </row>
    <row r="34" spans="1:4" ht="12">
      <c r="A34" s="33" t="s">
        <v>5</v>
      </c>
      <c r="B34" s="21">
        <v>9.9</v>
      </c>
      <c r="C34" s="14">
        <v>3.3</v>
      </c>
      <c r="D34" s="34">
        <v>2.8</v>
      </c>
    </row>
    <row r="35" spans="1:4" ht="12">
      <c r="A35" s="33"/>
      <c r="B35" s="21"/>
      <c r="C35" s="14"/>
      <c r="D35" s="34"/>
    </row>
    <row r="36" spans="1:4" ht="12">
      <c r="A36" s="33" t="s">
        <v>30</v>
      </c>
      <c r="B36" s="21">
        <v>29.3</v>
      </c>
      <c r="C36" s="14">
        <v>7.9</v>
      </c>
      <c r="D36" s="34">
        <v>9</v>
      </c>
    </row>
    <row r="37" spans="1:4" ht="12">
      <c r="A37" s="33"/>
      <c r="B37" s="21"/>
      <c r="C37" s="14"/>
      <c r="D37" s="34"/>
    </row>
    <row r="38" spans="1:4" ht="12">
      <c r="A38" s="33" t="s">
        <v>118</v>
      </c>
      <c r="B38" s="21">
        <v>31.7</v>
      </c>
      <c r="C38" s="14">
        <v>10.6</v>
      </c>
      <c r="D38" s="34">
        <v>8.9</v>
      </c>
    </row>
    <row r="39" spans="1:4" ht="12">
      <c r="A39" s="33" t="s">
        <v>32</v>
      </c>
      <c r="B39" s="21">
        <v>28.4</v>
      </c>
      <c r="C39" s="14">
        <v>14.6</v>
      </c>
      <c r="D39" s="34">
        <v>18.7</v>
      </c>
    </row>
    <row r="40" spans="1:4" ht="12">
      <c r="A40" s="33" t="s">
        <v>31</v>
      </c>
      <c r="B40" s="21">
        <v>28.2</v>
      </c>
      <c r="C40" s="14">
        <v>9.3</v>
      </c>
      <c r="D40" s="34">
        <v>5.3</v>
      </c>
    </row>
    <row r="41" spans="1:4" ht="12">
      <c r="A41" s="33"/>
      <c r="B41" s="21"/>
      <c r="C41" s="14"/>
      <c r="D41" s="34"/>
    </row>
    <row r="42" spans="1:4" ht="12">
      <c r="A42" s="33" t="s">
        <v>34</v>
      </c>
      <c r="B42" s="21">
        <v>46.9</v>
      </c>
      <c r="C42" s="14">
        <v>19</v>
      </c>
      <c r="D42" s="34">
        <v>15.5</v>
      </c>
    </row>
    <row r="43" spans="1:4" ht="12">
      <c r="A43" s="33" t="s">
        <v>33</v>
      </c>
      <c r="B43" s="21">
        <v>45.7</v>
      </c>
      <c r="C43" s="14">
        <v>23.2</v>
      </c>
      <c r="D43" s="34">
        <v>19.6</v>
      </c>
    </row>
    <row r="44" spans="1:4" ht="12">
      <c r="A44" s="33" t="s">
        <v>35</v>
      </c>
      <c r="B44" s="21">
        <v>42.6</v>
      </c>
      <c r="C44" s="14">
        <v>23.1</v>
      </c>
      <c r="D44" s="34">
        <v>19.5</v>
      </c>
    </row>
    <row r="46" ht="12">
      <c r="A46" s="3" t="s">
        <v>124</v>
      </c>
    </row>
    <row r="47" ht="12">
      <c r="A47" s="28" t="s">
        <v>48</v>
      </c>
    </row>
    <row r="49" ht="15.75">
      <c r="A49" s="26" t="s">
        <v>122</v>
      </c>
    </row>
    <row r="50" ht="12.75">
      <c r="A50" s="27" t="s">
        <v>106</v>
      </c>
    </row>
    <row r="52" spans="1:4" ht="12">
      <c r="A52" s="83" t="s">
        <v>56</v>
      </c>
      <c r="B52" s="82" t="s">
        <v>44</v>
      </c>
      <c r="C52" s="82" t="s">
        <v>45</v>
      </c>
      <c r="D52" s="82" t="s">
        <v>46</v>
      </c>
    </row>
    <row r="53" spans="1:4" ht="12.75">
      <c r="A53" s="80" t="s">
        <v>60</v>
      </c>
      <c r="B53" s="81">
        <v>26.6</v>
      </c>
      <c r="C53" s="81">
        <v>12.3</v>
      </c>
      <c r="D53" s="81">
        <v>12.3</v>
      </c>
    </row>
    <row r="54" spans="1:4" ht="12.75">
      <c r="A54" s="78" t="s">
        <v>61</v>
      </c>
      <c r="B54" s="76">
        <v>27.3</v>
      </c>
      <c r="C54" s="76">
        <v>12.3</v>
      </c>
      <c r="D54" s="76">
        <v>12.3</v>
      </c>
    </row>
    <row r="55" spans="1:4" ht="12.75">
      <c r="A55" s="78" t="s">
        <v>62</v>
      </c>
      <c r="B55" s="76">
        <v>27.8</v>
      </c>
      <c r="C55" s="76">
        <v>12.3</v>
      </c>
      <c r="D55" s="76">
        <v>12.2</v>
      </c>
    </row>
    <row r="56" spans="1:4" ht="12.75">
      <c r="A56" s="78" t="s">
        <v>63</v>
      </c>
      <c r="B56" s="76">
        <v>28.4</v>
      </c>
      <c r="C56" s="76">
        <v>12.7</v>
      </c>
      <c r="D56" s="76">
        <v>12.3</v>
      </c>
    </row>
    <row r="57" spans="1:4" ht="12.75">
      <c r="A57" s="78" t="s">
        <v>64</v>
      </c>
      <c r="B57" s="76">
        <v>30.5</v>
      </c>
      <c r="C57" s="76">
        <v>13.6</v>
      </c>
      <c r="D57" s="76">
        <v>12.8</v>
      </c>
    </row>
    <row r="58" spans="1:4" ht="12.75">
      <c r="A58" s="78" t="s">
        <v>65</v>
      </c>
      <c r="B58" s="76">
        <v>32.1</v>
      </c>
      <c r="C58" s="76">
        <v>14.2</v>
      </c>
      <c r="D58" s="76">
        <v>12.9</v>
      </c>
    </row>
    <row r="59" spans="1:4" ht="12.75">
      <c r="A59" s="78" t="s">
        <v>66</v>
      </c>
      <c r="B59" s="76">
        <v>32.9</v>
      </c>
      <c r="C59" s="76">
        <v>14.7</v>
      </c>
      <c r="D59" s="76">
        <v>13.1</v>
      </c>
    </row>
    <row r="60" spans="1:4" ht="12.75">
      <c r="A60" s="78" t="s">
        <v>67</v>
      </c>
      <c r="B60" s="76">
        <v>33.6</v>
      </c>
      <c r="C60" s="76">
        <v>15</v>
      </c>
      <c r="D60" s="76">
        <v>13.5</v>
      </c>
    </row>
    <row r="61" spans="1:4" ht="12.75">
      <c r="A61" s="78" t="s">
        <v>68</v>
      </c>
      <c r="B61" s="76">
        <v>34</v>
      </c>
      <c r="C61" s="76">
        <v>15.4</v>
      </c>
      <c r="D61" s="76">
        <v>14.1</v>
      </c>
    </row>
    <row r="62" spans="1:4" ht="12.75">
      <c r="A62" s="78" t="s">
        <v>69</v>
      </c>
      <c r="B62" s="76">
        <v>33.9</v>
      </c>
      <c r="C62" s="76">
        <v>15.3</v>
      </c>
      <c r="D62" s="76">
        <v>13.7</v>
      </c>
    </row>
    <row r="63" spans="1:4" ht="12.75">
      <c r="A63" s="78" t="s">
        <v>70</v>
      </c>
      <c r="B63" s="76">
        <v>33.3</v>
      </c>
      <c r="C63" s="76">
        <v>15.2</v>
      </c>
      <c r="D63" s="76">
        <v>13.7</v>
      </c>
    </row>
    <row r="64" spans="1:4" ht="12.75">
      <c r="A64" s="78" t="s">
        <v>71</v>
      </c>
      <c r="B64" s="76">
        <v>33.7</v>
      </c>
      <c r="C64" s="76">
        <v>15.3</v>
      </c>
      <c r="D64" s="76">
        <v>13.9</v>
      </c>
    </row>
    <row r="65" spans="1:4" ht="12.75">
      <c r="A65" s="78" t="s">
        <v>72</v>
      </c>
      <c r="B65" s="76">
        <v>34.1</v>
      </c>
      <c r="C65" s="76">
        <v>15.3</v>
      </c>
      <c r="D65" s="76">
        <v>14</v>
      </c>
    </row>
    <row r="66" spans="1:4" ht="12.75">
      <c r="A66" s="78" t="s">
        <v>73</v>
      </c>
      <c r="B66" s="76">
        <v>34.2</v>
      </c>
      <c r="C66" s="76">
        <v>15.3</v>
      </c>
      <c r="D66" s="76">
        <v>13.7</v>
      </c>
    </row>
    <row r="67" spans="1:4" ht="12.75">
      <c r="A67" s="78" t="s">
        <v>74</v>
      </c>
      <c r="B67" s="76">
        <v>34.4</v>
      </c>
      <c r="C67" s="76">
        <v>15.6</v>
      </c>
      <c r="D67" s="76">
        <v>13.9</v>
      </c>
    </row>
    <row r="68" spans="1:4" ht="12.75">
      <c r="A68" s="78" t="s">
        <v>75</v>
      </c>
      <c r="B68" s="76">
        <v>35</v>
      </c>
      <c r="C68" s="76">
        <v>15.9</v>
      </c>
      <c r="D68" s="76">
        <v>14.2</v>
      </c>
    </row>
    <row r="69" spans="1:4" ht="12.75">
      <c r="A69" s="78" t="s">
        <v>76</v>
      </c>
      <c r="B69" s="76">
        <v>35.5</v>
      </c>
      <c r="C69" s="76">
        <v>16.4</v>
      </c>
      <c r="D69" s="76">
        <v>14.5</v>
      </c>
    </row>
    <row r="70" spans="1:4" ht="12.75">
      <c r="A70" s="78" t="s">
        <v>77</v>
      </c>
      <c r="B70" s="76">
        <v>36.3</v>
      </c>
      <c r="C70" s="76">
        <v>16.6</v>
      </c>
      <c r="D70" s="76">
        <v>14.7</v>
      </c>
    </row>
    <row r="71" spans="1:4" ht="12.75">
      <c r="A71" s="78" t="s">
        <v>78</v>
      </c>
      <c r="B71" s="76">
        <v>36.6</v>
      </c>
      <c r="C71" s="76">
        <v>16.8</v>
      </c>
      <c r="D71" s="76">
        <v>14.8</v>
      </c>
    </row>
    <row r="72" spans="1:4" ht="12.75">
      <c r="A72" s="78" t="s">
        <v>79</v>
      </c>
      <c r="B72" s="76">
        <v>37</v>
      </c>
      <c r="C72" s="76">
        <v>17.2</v>
      </c>
      <c r="D72" s="76">
        <v>15.2</v>
      </c>
    </row>
    <row r="73" spans="1:4" ht="12.75">
      <c r="A73" s="78" t="s">
        <v>80</v>
      </c>
      <c r="B73" s="76">
        <v>37.9</v>
      </c>
      <c r="C73" s="76">
        <v>17.8</v>
      </c>
      <c r="D73" s="76">
        <v>16</v>
      </c>
    </row>
    <row r="74" spans="1:4" ht="12.75">
      <c r="A74" s="78" t="s">
        <v>81</v>
      </c>
      <c r="B74" s="76">
        <v>37.9</v>
      </c>
      <c r="C74" s="76">
        <v>17.9</v>
      </c>
      <c r="D74" s="76">
        <v>15.7</v>
      </c>
    </row>
    <row r="75" spans="1:4" ht="12.75">
      <c r="A75" s="78" t="s">
        <v>82</v>
      </c>
      <c r="B75" s="76">
        <v>37.8</v>
      </c>
      <c r="C75" s="76">
        <v>17.9</v>
      </c>
      <c r="D75" s="76">
        <v>15.5</v>
      </c>
    </row>
    <row r="76" spans="1:4" ht="12.75">
      <c r="A76" s="78" t="s">
        <v>83</v>
      </c>
      <c r="B76" s="76">
        <v>37.8</v>
      </c>
      <c r="C76" s="76">
        <v>17.8</v>
      </c>
      <c r="D76" s="76">
        <v>15.8</v>
      </c>
    </row>
    <row r="77" spans="1:4" ht="12.75">
      <c r="A77" s="78" t="s">
        <v>84</v>
      </c>
      <c r="B77" s="76">
        <v>37.5</v>
      </c>
      <c r="C77" s="76">
        <v>17.7</v>
      </c>
      <c r="D77" s="76">
        <v>15.7</v>
      </c>
    </row>
    <row r="78" spans="1:4" ht="12.75">
      <c r="A78" s="78" t="s">
        <v>85</v>
      </c>
      <c r="B78" s="76">
        <v>37.1</v>
      </c>
      <c r="C78" s="76">
        <v>17.5</v>
      </c>
      <c r="D78" s="76">
        <v>15.2</v>
      </c>
    </row>
    <row r="79" spans="1:4" ht="12.75">
      <c r="A79" s="78" t="s">
        <v>86</v>
      </c>
      <c r="B79" s="76">
        <v>36.7</v>
      </c>
      <c r="C79" s="76">
        <v>17.4</v>
      </c>
      <c r="D79" s="76">
        <v>15.2</v>
      </c>
    </row>
    <row r="80" spans="1:4" ht="12.75">
      <c r="A80" s="78" t="s">
        <v>87</v>
      </c>
      <c r="B80" s="76">
        <v>36.6</v>
      </c>
      <c r="C80" s="76">
        <v>17.3</v>
      </c>
      <c r="D80" s="76">
        <v>15.3</v>
      </c>
    </row>
    <row r="81" spans="1:4" ht="12.75">
      <c r="A81" s="78" t="s">
        <v>88</v>
      </c>
      <c r="B81" s="76">
        <v>36.1</v>
      </c>
      <c r="C81" s="76">
        <v>17.1</v>
      </c>
      <c r="D81" s="76">
        <v>15.3</v>
      </c>
    </row>
    <row r="82" spans="1:4" ht="12.75">
      <c r="A82" s="78" t="s">
        <v>89</v>
      </c>
      <c r="B82" s="76">
        <v>35.4</v>
      </c>
      <c r="C82" s="76">
        <v>16.8</v>
      </c>
      <c r="D82" s="76">
        <v>14.8</v>
      </c>
    </row>
    <row r="83" spans="1:4" ht="12.75">
      <c r="A83" s="78" t="s">
        <v>90</v>
      </c>
      <c r="B83" s="76">
        <v>35.1</v>
      </c>
      <c r="C83" s="76">
        <v>16.4</v>
      </c>
      <c r="D83" s="76">
        <v>14.5</v>
      </c>
    </row>
    <row r="84" spans="1:4" ht="12.75">
      <c r="A84" s="78" t="s">
        <v>91</v>
      </c>
      <c r="B84" s="76">
        <v>34.6</v>
      </c>
      <c r="C84" s="76">
        <v>16.1</v>
      </c>
      <c r="D84" s="76">
        <v>14.4</v>
      </c>
    </row>
    <row r="85" spans="1:4" ht="12.75">
      <c r="A85" s="78" t="s">
        <v>92</v>
      </c>
      <c r="B85" s="76">
        <v>34.5</v>
      </c>
      <c r="C85" s="76">
        <v>15.9</v>
      </c>
      <c r="D85" s="76">
        <v>14.1</v>
      </c>
    </row>
    <row r="86" spans="1:4" ht="12.75">
      <c r="A86" s="78" t="s">
        <v>93</v>
      </c>
      <c r="B86" s="76">
        <v>33.9</v>
      </c>
      <c r="C86" s="76">
        <v>15.6</v>
      </c>
      <c r="D86" s="76">
        <v>13.8</v>
      </c>
    </row>
    <row r="87" spans="1:4" ht="12.75">
      <c r="A87" s="78" t="s">
        <v>94</v>
      </c>
      <c r="B87" s="76">
        <v>33.3</v>
      </c>
      <c r="C87" s="76">
        <v>15.3</v>
      </c>
      <c r="D87" s="76">
        <v>13.5</v>
      </c>
    </row>
    <row r="88" spans="1:4" ht="12.75">
      <c r="A88" s="78" t="s">
        <v>95</v>
      </c>
      <c r="B88" s="76">
        <v>32.6</v>
      </c>
      <c r="C88" s="76">
        <v>15</v>
      </c>
      <c r="D88" s="76">
        <v>13.5</v>
      </c>
    </row>
    <row r="89" spans="1:4" ht="12.75">
      <c r="A89" s="78" t="s">
        <v>96</v>
      </c>
      <c r="B89" s="76">
        <v>32</v>
      </c>
      <c r="C89" s="76">
        <v>14.7</v>
      </c>
      <c r="D89" s="76">
        <v>13.3</v>
      </c>
    </row>
    <row r="90" spans="1:4" ht="12.75">
      <c r="A90" s="78" t="s">
        <v>97</v>
      </c>
      <c r="B90" s="76">
        <v>31.1</v>
      </c>
      <c r="C90" s="76">
        <v>14.3</v>
      </c>
      <c r="D90" s="76">
        <v>12.7</v>
      </c>
    </row>
    <row r="91" spans="1:4" ht="12.75">
      <c r="A91" s="78" t="s">
        <v>98</v>
      </c>
      <c r="B91" s="76">
        <v>30.7</v>
      </c>
      <c r="C91" s="76">
        <v>14.1</v>
      </c>
      <c r="D91" s="76">
        <v>12.4</v>
      </c>
    </row>
    <row r="92" spans="1:4" ht="12.75">
      <c r="A92" s="78" t="s">
        <v>99</v>
      </c>
      <c r="B92" s="76">
        <v>29.9</v>
      </c>
      <c r="C92" s="76">
        <v>13.7</v>
      </c>
      <c r="D92" s="76">
        <v>12.1</v>
      </c>
    </row>
    <row r="93" spans="1:4" ht="12.75">
      <c r="A93" s="78" t="s">
        <v>100</v>
      </c>
      <c r="B93" s="76">
        <v>29.2</v>
      </c>
      <c r="C93" s="76">
        <v>13.5</v>
      </c>
      <c r="D93" s="76">
        <v>12.1</v>
      </c>
    </row>
    <row r="94" spans="1:4" ht="12.75">
      <c r="A94" s="78" t="s">
        <v>101</v>
      </c>
      <c r="B94" s="76">
        <v>28.5</v>
      </c>
      <c r="C94" s="76">
        <v>13</v>
      </c>
      <c r="D94" s="76">
        <v>11.5</v>
      </c>
    </row>
    <row r="95" spans="1:4" ht="12.75">
      <c r="A95" s="78" t="s">
        <v>102</v>
      </c>
      <c r="B95" s="76">
        <v>28.4</v>
      </c>
      <c r="C95" s="76">
        <v>12.8</v>
      </c>
      <c r="D95" s="76">
        <v>11.3</v>
      </c>
    </row>
    <row r="96" spans="1:4" ht="12.75">
      <c r="A96" s="78" t="s">
        <v>103</v>
      </c>
      <c r="B96" s="76">
        <v>27.9</v>
      </c>
      <c r="C96" s="76">
        <v>12.6</v>
      </c>
      <c r="D96" s="76">
        <v>11.2</v>
      </c>
    </row>
    <row r="97" spans="1:7" ht="12.75">
      <c r="A97" s="78" t="s">
        <v>57</v>
      </c>
      <c r="B97" s="76">
        <v>27.3</v>
      </c>
      <c r="C97" s="76">
        <v>12.4</v>
      </c>
      <c r="D97" s="76">
        <v>11.3</v>
      </c>
      <c r="E97" s="84"/>
      <c r="F97" s="84"/>
      <c r="G97" s="84"/>
    </row>
    <row r="98" spans="1:4" ht="12.75">
      <c r="A98" s="78" t="s">
        <v>58</v>
      </c>
      <c r="B98" s="76">
        <v>27.1</v>
      </c>
      <c r="C98" s="76">
        <v>11.9</v>
      </c>
      <c r="D98" s="76">
        <v>10.7</v>
      </c>
    </row>
    <row r="99" spans="1:4" ht="12.75">
      <c r="A99" s="78" t="s">
        <v>59</v>
      </c>
      <c r="B99" s="76">
        <v>27.3</v>
      </c>
      <c r="C99" s="76">
        <v>12</v>
      </c>
      <c r="D99" s="76">
        <v>10.7</v>
      </c>
    </row>
    <row r="100" spans="1:4" ht="12.75">
      <c r="A100" s="78" t="s">
        <v>0</v>
      </c>
      <c r="B100" s="76">
        <v>27</v>
      </c>
      <c r="C100" s="76">
        <v>11.8</v>
      </c>
      <c r="D100" s="76">
        <v>10.7</v>
      </c>
    </row>
    <row r="101" spans="1:4" ht="12.75">
      <c r="A101" s="78" t="s">
        <v>1</v>
      </c>
      <c r="B101" s="76">
        <v>28.6</v>
      </c>
      <c r="C101" s="76">
        <v>12</v>
      </c>
      <c r="D101" s="76">
        <v>11.1</v>
      </c>
    </row>
    <row r="102" spans="1:7" ht="12.75">
      <c r="A102" s="79" t="s">
        <v>120</v>
      </c>
      <c r="B102" s="77">
        <v>31.8</v>
      </c>
      <c r="C102" s="77">
        <v>13.2</v>
      </c>
      <c r="D102" s="77">
        <v>11.6</v>
      </c>
      <c r="E102" s="84"/>
      <c r="F102" s="84"/>
      <c r="G102" s="84"/>
    </row>
    <row r="104" ht="15">
      <c r="A104" s="73" t="s">
        <v>41</v>
      </c>
    </row>
  </sheetData>
  <hyperlinks>
    <hyperlink ref="A104" r:id="rId1" display="https://intragate.ec.europa.eu/nui_staging/show.do?query=BOOKMARK_DS-293746_QID_-4CE5D344_UID_-3F171EB0&amp;layout=AGE,L,X,0;TIME,C,Y,0;GEO,L,Y,1;UNIT,L,Z,0;S_ADJ,L,Z,1;SEX,L,Z,2;INDIC_EM,L,Z,3;INDICATORS,C,Z,4;&amp;zSelection=DS-293746UNIT,PC_ELF;DS-293746INDIC_"/>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03"/>
  <sheetViews>
    <sheetView workbookViewId="0" topLeftCell="A70">
      <selection activeCell="N111" sqref="N111"/>
    </sheetView>
  </sheetViews>
  <sheetFormatPr defaultColWidth="9.140625" defaultRowHeight="15"/>
  <cols>
    <col min="1" max="6" width="9.140625" style="3" customWidth="1"/>
    <col min="7" max="8" width="9.421875" style="3" bestFit="1" customWidth="1"/>
    <col min="9" max="11" width="9.57421875" style="3" bestFit="1" customWidth="1"/>
    <col min="12" max="12" width="9.421875" style="3" bestFit="1" customWidth="1"/>
    <col min="13" max="16384" width="9.140625" style="3" customWidth="1"/>
  </cols>
  <sheetData>
    <row r="1" ht="12"/>
    <row r="2" ht="12"/>
    <row r="3" spans="1:6" ht="15.75">
      <c r="A3" s="26" t="s">
        <v>123</v>
      </c>
      <c r="B3" s="58"/>
      <c r="C3" s="58"/>
      <c r="D3" s="58"/>
      <c r="E3" s="58"/>
      <c r="F3" s="58"/>
    </row>
    <row r="4" spans="1:15" ht="15">
      <c r="A4" s="27" t="s">
        <v>107</v>
      </c>
      <c r="B4" s="58"/>
      <c r="C4" s="58"/>
      <c r="D4" s="58"/>
      <c r="E4" s="58"/>
      <c r="F4" s="58"/>
      <c r="I4" s="268"/>
      <c r="J4" s="267"/>
      <c r="K4" s="267"/>
      <c r="L4" s="267"/>
      <c r="M4" s="267"/>
      <c r="N4" s="267"/>
      <c r="O4" s="59"/>
    </row>
    <row r="5" spans="1:16" ht="84">
      <c r="A5" s="44" t="s">
        <v>56</v>
      </c>
      <c r="B5" s="61" t="s">
        <v>51</v>
      </c>
      <c r="C5" s="45" t="s">
        <v>50</v>
      </c>
      <c r="D5" s="44" t="s">
        <v>54</v>
      </c>
      <c r="E5" s="44" t="s">
        <v>55</v>
      </c>
      <c r="F5" s="44" t="s">
        <v>49</v>
      </c>
      <c r="G5" s="104" t="s">
        <v>51</v>
      </c>
      <c r="H5" s="105" t="s">
        <v>50</v>
      </c>
      <c r="I5" s="106" t="s">
        <v>52</v>
      </c>
      <c r="J5" s="63"/>
      <c r="K5" s="64"/>
      <c r="L5" s="64"/>
      <c r="M5" s="64"/>
      <c r="N5" s="64"/>
      <c r="O5" s="64"/>
      <c r="P5" s="59"/>
    </row>
    <row r="6" spans="1:17" ht="12">
      <c r="A6" s="68" t="s">
        <v>60</v>
      </c>
      <c r="B6" s="69">
        <v>14576</v>
      </c>
      <c r="C6" s="71">
        <v>6330</v>
      </c>
      <c r="D6" s="70">
        <v>6795</v>
      </c>
      <c r="E6" s="70">
        <v>2327</v>
      </c>
      <c r="F6" s="70">
        <v>30029</v>
      </c>
      <c r="G6" s="103">
        <f>(100*B6/$F6)</f>
        <v>48.53974491325052</v>
      </c>
      <c r="H6" s="102">
        <f>(100*C6/$F6)</f>
        <v>21.079623031069964</v>
      </c>
      <c r="I6" s="102">
        <f>(100*(D6+E6)/$F6)</f>
        <v>30.377301941456594</v>
      </c>
      <c r="J6" s="59"/>
      <c r="K6" s="59"/>
      <c r="L6" s="59"/>
      <c r="M6" s="59"/>
      <c r="N6" s="59"/>
      <c r="O6" s="59"/>
      <c r="P6" s="59"/>
      <c r="Q6" s="59"/>
    </row>
    <row r="7" spans="1:17" ht="12">
      <c r="A7" s="72" t="s">
        <v>61</v>
      </c>
      <c r="B7" s="62">
        <v>14792</v>
      </c>
      <c r="C7" s="22">
        <v>6398</v>
      </c>
      <c r="D7" s="15">
        <v>6819</v>
      </c>
      <c r="E7" s="15">
        <v>2275</v>
      </c>
      <c r="F7" s="15">
        <v>30284</v>
      </c>
      <c r="G7" s="65">
        <f aca="true" t="shared" si="0" ref="G7:G54">(100*B7/$F7)</f>
        <v>48.84427420420024</v>
      </c>
      <c r="H7" s="60">
        <f aca="true" t="shared" si="1" ref="H7:H54">(100*C7/$F7)</f>
        <v>21.126667547219654</v>
      </c>
      <c r="I7" s="60">
        <f aca="true" t="shared" si="2" ref="I7:I54">(100*(D7+E7)/$F7)</f>
        <v>30.029058248580107</v>
      </c>
      <c r="J7" s="59"/>
      <c r="K7" s="59"/>
      <c r="L7" s="59"/>
      <c r="M7" s="59"/>
      <c r="N7" s="59"/>
      <c r="O7" s="59"/>
      <c r="P7" s="59"/>
      <c r="Q7" s="59"/>
    </row>
    <row r="8" spans="1:17" ht="12">
      <c r="A8" s="72" t="s">
        <v>62</v>
      </c>
      <c r="B8" s="62">
        <v>14974</v>
      </c>
      <c r="C8" s="22">
        <v>6482</v>
      </c>
      <c r="D8" s="15">
        <v>6768</v>
      </c>
      <c r="E8" s="15">
        <v>2235</v>
      </c>
      <c r="F8" s="15">
        <v>30459</v>
      </c>
      <c r="G8" s="65">
        <f t="shared" si="0"/>
        <v>49.16116747102662</v>
      </c>
      <c r="H8" s="60">
        <f t="shared" si="1"/>
        <v>21.281066351488885</v>
      </c>
      <c r="I8" s="60">
        <f t="shared" si="2"/>
        <v>29.55776617748449</v>
      </c>
      <c r="J8" s="59"/>
      <c r="K8" s="59"/>
      <c r="L8" s="59"/>
      <c r="M8" s="59"/>
      <c r="N8" s="59"/>
      <c r="O8" s="59"/>
      <c r="P8" s="59"/>
      <c r="Q8" s="59"/>
    </row>
    <row r="9" spans="1:17" ht="12">
      <c r="A9" s="72" t="s">
        <v>63</v>
      </c>
      <c r="B9" s="62">
        <v>15821</v>
      </c>
      <c r="C9" s="22">
        <v>6455</v>
      </c>
      <c r="D9" s="15">
        <v>6698</v>
      </c>
      <c r="E9" s="15">
        <v>2189</v>
      </c>
      <c r="F9" s="15">
        <v>31162</v>
      </c>
      <c r="G9" s="65">
        <f t="shared" si="0"/>
        <v>50.77016879532764</v>
      </c>
      <c r="H9" s="60">
        <f t="shared" si="1"/>
        <v>20.714331557666387</v>
      </c>
      <c r="I9" s="60">
        <f t="shared" si="2"/>
        <v>28.518708683653166</v>
      </c>
      <c r="J9" s="59"/>
      <c r="K9" s="59"/>
      <c r="L9" s="59"/>
      <c r="M9" s="59"/>
      <c r="N9" s="59"/>
      <c r="O9" s="59"/>
      <c r="P9" s="59"/>
      <c r="Q9" s="59"/>
    </row>
    <row r="10" spans="1:17" ht="12">
      <c r="A10" s="72" t="s">
        <v>64</v>
      </c>
      <c r="B10" s="62">
        <v>17758</v>
      </c>
      <c r="C10" s="22">
        <v>6583</v>
      </c>
      <c r="D10" s="15">
        <v>7042</v>
      </c>
      <c r="E10" s="15">
        <v>1983</v>
      </c>
      <c r="F10" s="15">
        <v>33365</v>
      </c>
      <c r="G10" s="65">
        <f t="shared" si="0"/>
        <v>53.223437734152554</v>
      </c>
      <c r="H10" s="60">
        <f t="shared" si="1"/>
        <v>19.73025625655627</v>
      </c>
      <c r="I10" s="60">
        <f t="shared" si="2"/>
        <v>27.049303161996104</v>
      </c>
      <c r="J10" s="59"/>
      <c r="K10" s="59"/>
      <c r="L10" s="59"/>
      <c r="M10" s="59"/>
      <c r="N10" s="59"/>
      <c r="O10" s="59"/>
      <c r="P10" s="59"/>
      <c r="Q10" s="59"/>
    </row>
    <row r="11" spans="1:17" ht="12">
      <c r="A11" s="72" t="s">
        <v>65</v>
      </c>
      <c r="B11" s="62">
        <v>18746</v>
      </c>
      <c r="C11" s="22">
        <v>6773</v>
      </c>
      <c r="D11" s="15">
        <v>7264</v>
      </c>
      <c r="E11" s="15">
        <v>2008</v>
      </c>
      <c r="F11" s="15">
        <v>34792</v>
      </c>
      <c r="G11" s="65">
        <f t="shared" si="0"/>
        <v>53.880202345366754</v>
      </c>
      <c r="H11" s="60">
        <f t="shared" si="1"/>
        <v>19.467118877902966</v>
      </c>
      <c r="I11" s="60">
        <f t="shared" si="2"/>
        <v>26.649804552770753</v>
      </c>
      <c r="J11" s="59"/>
      <c r="K11" s="59"/>
      <c r="L11" s="59"/>
      <c r="M11" s="59"/>
      <c r="N11" s="59"/>
      <c r="O11" s="59"/>
      <c r="P11" s="59"/>
      <c r="Q11" s="59"/>
    </row>
    <row r="12" spans="1:20" ht="12">
      <c r="A12" s="72" t="s">
        <v>66</v>
      </c>
      <c r="B12" s="62">
        <v>19538</v>
      </c>
      <c r="C12" s="22">
        <v>6807</v>
      </c>
      <c r="D12" s="15">
        <v>7328</v>
      </c>
      <c r="E12" s="15">
        <v>2071</v>
      </c>
      <c r="F12" s="15">
        <v>35744</v>
      </c>
      <c r="G12" s="65">
        <f t="shared" si="0"/>
        <v>54.66092211280215</v>
      </c>
      <c r="H12" s="60">
        <f t="shared" si="1"/>
        <v>19.043755595344674</v>
      </c>
      <c r="I12" s="60">
        <f t="shared" si="2"/>
        <v>26.29532229185318</v>
      </c>
      <c r="J12" s="59"/>
      <c r="K12" s="59"/>
      <c r="L12" s="59"/>
      <c r="M12" s="59"/>
      <c r="N12" s="59"/>
      <c r="O12" s="59"/>
      <c r="P12" s="59"/>
      <c r="Q12" s="59"/>
      <c r="R12" s="59"/>
      <c r="S12" s="59"/>
      <c r="T12" s="59"/>
    </row>
    <row r="13" spans="1:20" ht="12">
      <c r="A13" s="72" t="s">
        <v>67</v>
      </c>
      <c r="B13" s="62">
        <v>20057</v>
      </c>
      <c r="C13" s="22">
        <v>6854</v>
      </c>
      <c r="D13" s="15">
        <v>7733</v>
      </c>
      <c r="E13" s="15">
        <v>1975</v>
      </c>
      <c r="F13" s="15">
        <v>36618</v>
      </c>
      <c r="G13" s="65">
        <f t="shared" si="0"/>
        <v>54.77360860778852</v>
      </c>
      <c r="H13" s="60">
        <f t="shared" si="1"/>
        <v>18.71757059369709</v>
      </c>
      <c r="I13" s="60">
        <f t="shared" si="2"/>
        <v>26.511551695887267</v>
      </c>
      <c r="J13" s="59"/>
      <c r="K13" s="59"/>
      <c r="L13" s="59"/>
      <c r="M13" s="59"/>
      <c r="N13" s="59"/>
      <c r="O13" s="59"/>
      <c r="P13" s="59"/>
      <c r="Q13" s="59"/>
      <c r="R13" s="59"/>
      <c r="S13" s="59"/>
      <c r="T13" s="59"/>
    </row>
    <row r="14" spans="1:20" ht="12">
      <c r="A14" s="72" t="s">
        <v>68</v>
      </c>
      <c r="B14" s="62">
        <v>20501</v>
      </c>
      <c r="C14" s="22">
        <v>7015</v>
      </c>
      <c r="D14" s="15">
        <v>7680</v>
      </c>
      <c r="E14" s="15">
        <v>2088</v>
      </c>
      <c r="F14" s="15">
        <v>37284</v>
      </c>
      <c r="G14" s="65">
        <f t="shared" si="0"/>
        <v>54.9860529986053</v>
      </c>
      <c r="H14" s="60">
        <f t="shared" si="1"/>
        <v>18.815041304581055</v>
      </c>
      <c r="I14" s="60">
        <f t="shared" si="2"/>
        <v>26.198905696813647</v>
      </c>
      <c r="J14" s="59"/>
      <c r="K14" s="59"/>
      <c r="L14" s="59"/>
      <c r="M14" s="59"/>
      <c r="N14" s="59"/>
      <c r="O14" s="59"/>
      <c r="P14" s="59"/>
      <c r="Q14" s="59"/>
      <c r="R14" s="59"/>
      <c r="S14" s="59"/>
      <c r="T14" s="59"/>
    </row>
    <row r="15" spans="1:20" ht="12">
      <c r="A15" s="72" t="s">
        <v>69</v>
      </c>
      <c r="B15" s="62">
        <v>20406</v>
      </c>
      <c r="C15" s="22">
        <v>7037</v>
      </c>
      <c r="D15" s="15">
        <v>7446</v>
      </c>
      <c r="E15" s="15">
        <v>2022</v>
      </c>
      <c r="F15" s="15">
        <v>36911</v>
      </c>
      <c r="G15" s="65">
        <f t="shared" si="0"/>
        <v>55.284332583782614</v>
      </c>
      <c r="H15" s="60">
        <f t="shared" si="1"/>
        <v>19.064777437620222</v>
      </c>
      <c r="I15" s="60">
        <f t="shared" si="2"/>
        <v>25.650889978597167</v>
      </c>
      <c r="J15" s="59"/>
      <c r="K15" s="59"/>
      <c r="L15" s="59"/>
      <c r="M15" s="59"/>
      <c r="N15" s="59"/>
      <c r="O15" s="59"/>
      <c r="P15" s="59"/>
      <c r="Q15" s="59"/>
      <c r="R15" s="59"/>
      <c r="S15" s="59"/>
      <c r="T15" s="59"/>
    </row>
    <row r="16" spans="1:17" ht="12">
      <c r="A16" s="72" t="s">
        <v>70</v>
      </c>
      <c r="B16" s="62">
        <v>20176</v>
      </c>
      <c r="C16" s="22">
        <v>7010</v>
      </c>
      <c r="D16" s="15">
        <v>7347</v>
      </c>
      <c r="E16" s="15">
        <v>1996</v>
      </c>
      <c r="F16" s="15">
        <v>36529</v>
      </c>
      <c r="G16" s="65">
        <f t="shared" si="0"/>
        <v>55.23282871143475</v>
      </c>
      <c r="H16" s="60">
        <f t="shared" si="1"/>
        <v>19.190232418078786</v>
      </c>
      <c r="I16" s="60">
        <f t="shared" si="2"/>
        <v>25.57693887048646</v>
      </c>
      <c r="J16" s="59"/>
      <c r="K16" s="59"/>
      <c r="L16" s="59"/>
      <c r="M16" s="59"/>
      <c r="N16" s="59"/>
      <c r="O16" s="59"/>
      <c r="P16" s="59"/>
      <c r="Q16" s="59"/>
    </row>
    <row r="17" spans="1:17" ht="12">
      <c r="A17" s="72" t="s">
        <v>71</v>
      </c>
      <c r="B17" s="62">
        <v>20226</v>
      </c>
      <c r="C17" s="22">
        <v>6974</v>
      </c>
      <c r="D17" s="15">
        <v>7537</v>
      </c>
      <c r="E17" s="15">
        <v>2014</v>
      </c>
      <c r="F17" s="15">
        <v>36750</v>
      </c>
      <c r="G17" s="65">
        <f t="shared" si="0"/>
        <v>55.03673469387755</v>
      </c>
      <c r="H17" s="60">
        <f t="shared" si="1"/>
        <v>18.97687074829932</v>
      </c>
      <c r="I17" s="60">
        <f t="shared" si="2"/>
        <v>25.989115646258504</v>
      </c>
      <c r="J17" s="59"/>
      <c r="K17" s="59"/>
      <c r="L17" s="59"/>
      <c r="M17" s="59"/>
      <c r="N17" s="59"/>
      <c r="O17" s="59"/>
      <c r="P17" s="59"/>
      <c r="Q17" s="59"/>
    </row>
    <row r="18" spans="1:17" ht="12">
      <c r="A18" s="72" t="s">
        <v>72</v>
      </c>
      <c r="B18" s="62">
        <v>20129</v>
      </c>
      <c r="C18" s="22">
        <v>6922</v>
      </c>
      <c r="D18" s="15">
        <v>7846</v>
      </c>
      <c r="E18" s="15">
        <v>2047</v>
      </c>
      <c r="F18" s="15">
        <v>36944</v>
      </c>
      <c r="G18" s="65">
        <f t="shared" si="0"/>
        <v>54.48516673884799</v>
      </c>
      <c r="H18" s="60">
        <f t="shared" si="1"/>
        <v>18.736466002598526</v>
      </c>
      <c r="I18" s="60">
        <f t="shared" si="2"/>
        <v>26.778367258553487</v>
      </c>
      <c r="J18" s="59"/>
      <c r="K18" s="59"/>
      <c r="L18" s="59"/>
      <c r="M18" s="59"/>
      <c r="N18" s="59"/>
      <c r="O18" s="59"/>
      <c r="P18" s="59"/>
      <c r="Q18" s="59"/>
    </row>
    <row r="19" spans="1:17" ht="12">
      <c r="A19" s="72" t="s">
        <v>73</v>
      </c>
      <c r="B19" s="62">
        <v>20057</v>
      </c>
      <c r="C19" s="22">
        <v>6942</v>
      </c>
      <c r="D19" s="15">
        <v>7742</v>
      </c>
      <c r="E19" s="15">
        <v>2064</v>
      </c>
      <c r="F19" s="15">
        <v>36804</v>
      </c>
      <c r="G19" s="65">
        <f t="shared" si="0"/>
        <v>54.49679382675796</v>
      </c>
      <c r="H19" s="60">
        <f t="shared" si="1"/>
        <v>18.86208020867297</v>
      </c>
      <c r="I19" s="60">
        <f t="shared" si="2"/>
        <v>26.6438430605369</v>
      </c>
      <c r="J19" s="59"/>
      <c r="K19" s="59"/>
      <c r="L19" s="59"/>
      <c r="M19" s="59"/>
      <c r="N19" s="59"/>
      <c r="O19" s="59"/>
      <c r="P19" s="59"/>
      <c r="Q19" s="59"/>
    </row>
    <row r="20" spans="1:17" ht="12">
      <c r="A20" s="72" t="s">
        <v>74</v>
      </c>
      <c r="B20" s="62">
        <v>20444</v>
      </c>
      <c r="C20" s="22">
        <v>6940</v>
      </c>
      <c r="D20" s="15">
        <v>7967</v>
      </c>
      <c r="E20" s="15">
        <v>2069</v>
      </c>
      <c r="F20" s="15">
        <v>37421</v>
      </c>
      <c r="G20" s="65">
        <f t="shared" si="0"/>
        <v>54.63242564335533</v>
      </c>
      <c r="H20" s="60">
        <f t="shared" si="1"/>
        <v>18.545736351246624</v>
      </c>
      <c r="I20" s="60">
        <f t="shared" si="2"/>
        <v>26.819165709093824</v>
      </c>
      <c r="J20" s="59"/>
      <c r="K20" s="59"/>
      <c r="L20" s="59"/>
      <c r="M20" s="59"/>
      <c r="N20" s="59"/>
      <c r="O20" s="59"/>
      <c r="P20" s="59"/>
      <c r="Q20" s="59"/>
    </row>
    <row r="21" spans="1:17" ht="12">
      <c r="A21" s="72" t="s">
        <v>75</v>
      </c>
      <c r="B21" s="62">
        <v>21120</v>
      </c>
      <c r="C21" s="22">
        <v>7070</v>
      </c>
      <c r="D21" s="15">
        <v>8003</v>
      </c>
      <c r="E21" s="15">
        <v>2087</v>
      </c>
      <c r="F21" s="15">
        <v>38280</v>
      </c>
      <c r="G21" s="65">
        <f t="shared" si="0"/>
        <v>55.172413793103445</v>
      </c>
      <c r="H21" s="60">
        <f t="shared" si="1"/>
        <v>18.46917450365726</v>
      </c>
      <c r="I21" s="60">
        <f t="shared" si="2"/>
        <v>26.35841170323929</v>
      </c>
      <c r="J21" s="59"/>
      <c r="K21" s="59"/>
      <c r="L21" s="59"/>
      <c r="M21" s="59"/>
      <c r="N21" s="59"/>
      <c r="O21" s="59"/>
      <c r="P21" s="59"/>
      <c r="Q21" s="59"/>
    </row>
    <row r="22" spans="1:17" ht="12">
      <c r="A22" s="72" t="s">
        <v>76</v>
      </c>
      <c r="B22" s="62">
        <v>21794</v>
      </c>
      <c r="C22" s="22">
        <v>7255</v>
      </c>
      <c r="D22" s="15">
        <v>8121</v>
      </c>
      <c r="E22" s="15">
        <v>2085</v>
      </c>
      <c r="F22" s="15">
        <v>39255</v>
      </c>
      <c r="G22" s="65">
        <f t="shared" si="0"/>
        <v>55.51904216023436</v>
      </c>
      <c r="H22" s="60">
        <f t="shared" si="1"/>
        <v>18.481722073621196</v>
      </c>
      <c r="I22" s="60">
        <f t="shared" si="2"/>
        <v>25.99923576614444</v>
      </c>
      <c r="J22" s="59"/>
      <c r="K22" s="59"/>
      <c r="L22" s="59"/>
      <c r="M22" s="59"/>
      <c r="N22" s="59"/>
      <c r="O22" s="59"/>
      <c r="P22" s="59"/>
      <c r="Q22" s="59"/>
    </row>
    <row r="23" spans="1:17" ht="12">
      <c r="A23" s="72" t="s">
        <v>77</v>
      </c>
      <c r="B23" s="62">
        <v>22430</v>
      </c>
      <c r="C23" s="22">
        <v>7392</v>
      </c>
      <c r="D23" s="15">
        <v>8052</v>
      </c>
      <c r="E23" s="15">
        <v>2051</v>
      </c>
      <c r="F23" s="15">
        <v>39924</v>
      </c>
      <c r="G23" s="65">
        <f t="shared" si="0"/>
        <v>56.18174531610059</v>
      </c>
      <c r="H23" s="60">
        <f t="shared" si="1"/>
        <v>18.515178839795613</v>
      </c>
      <c r="I23" s="60">
        <f t="shared" si="2"/>
        <v>25.305580603145977</v>
      </c>
      <c r="J23" s="59"/>
      <c r="K23" s="59"/>
      <c r="L23" s="59"/>
      <c r="M23" s="59"/>
      <c r="N23" s="59"/>
      <c r="O23" s="59"/>
      <c r="P23" s="59"/>
      <c r="Q23" s="59"/>
    </row>
    <row r="24" spans="1:17" ht="12">
      <c r="A24" s="72" t="s">
        <v>78</v>
      </c>
      <c r="B24" s="62">
        <v>22814</v>
      </c>
      <c r="C24" s="22">
        <v>7458</v>
      </c>
      <c r="D24" s="15">
        <v>8100</v>
      </c>
      <c r="E24" s="15">
        <v>2072</v>
      </c>
      <c r="F24" s="15">
        <v>40443</v>
      </c>
      <c r="G24" s="65">
        <f t="shared" si="0"/>
        <v>56.41025641025641</v>
      </c>
      <c r="H24" s="60">
        <f t="shared" si="1"/>
        <v>18.440768488984496</v>
      </c>
      <c r="I24" s="60">
        <f t="shared" si="2"/>
        <v>25.151447716539327</v>
      </c>
      <c r="J24" s="59"/>
      <c r="K24" s="59"/>
      <c r="L24" s="59"/>
      <c r="M24" s="59"/>
      <c r="N24" s="59"/>
      <c r="O24" s="59"/>
      <c r="P24" s="59"/>
      <c r="Q24" s="59"/>
    </row>
    <row r="25" spans="1:17" ht="12">
      <c r="A25" s="72" t="s">
        <v>79</v>
      </c>
      <c r="B25" s="62">
        <v>23352</v>
      </c>
      <c r="C25" s="22">
        <v>7643</v>
      </c>
      <c r="D25" s="15">
        <v>8231</v>
      </c>
      <c r="E25" s="15">
        <v>2113</v>
      </c>
      <c r="F25" s="15">
        <v>41339</v>
      </c>
      <c r="G25" s="65">
        <f t="shared" si="0"/>
        <v>56.48902972979511</v>
      </c>
      <c r="H25" s="60">
        <f t="shared" si="1"/>
        <v>18.48859430561939</v>
      </c>
      <c r="I25" s="60">
        <f t="shared" si="2"/>
        <v>25.0223759645855</v>
      </c>
      <c r="J25" s="59"/>
      <c r="K25" s="59"/>
      <c r="L25" s="59"/>
      <c r="M25" s="59"/>
      <c r="N25" s="59"/>
      <c r="O25" s="59"/>
      <c r="P25" s="59"/>
      <c r="Q25" s="59"/>
    </row>
    <row r="26" spans="1:17" ht="12">
      <c r="A26" s="72" t="s">
        <v>80</v>
      </c>
      <c r="B26" s="62">
        <v>23874</v>
      </c>
      <c r="C26" s="22">
        <v>8224</v>
      </c>
      <c r="D26" s="15">
        <v>8773</v>
      </c>
      <c r="E26" s="15">
        <v>1888</v>
      </c>
      <c r="F26" s="15">
        <v>42759</v>
      </c>
      <c r="G26" s="65">
        <f t="shared" si="0"/>
        <v>55.83385953834281</v>
      </c>
      <c r="H26" s="60">
        <f t="shared" si="1"/>
        <v>19.233377768423022</v>
      </c>
      <c r="I26" s="60">
        <f t="shared" si="2"/>
        <v>24.932762693234174</v>
      </c>
      <c r="J26" s="59"/>
      <c r="K26" s="59"/>
      <c r="L26" s="59"/>
      <c r="M26" s="59"/>
      <c r="N26" s="59"/>
      <c r="O26" s="59"/>
      <c r="P26" s="59"/>
      <c r="Q26" s="59"/>
    </row>
    <row r="27" spans="1:17" ht="12">
      <c r="A27" s="72" t="s">
        <v>81</v>
      </c>
      <c r="B27" s="62">
        <v>23860</v>
      </c>
      <c r="C27" s="22">
        <v>8412</v>
      </c>
      <c r="D27" s="15">
        <v>8672</v>
      </c>
      <c r="E27" s="15">
        <v>1853</v>
      </c>
      <c r="F27" s="15">
        <v>42798</v>
      </c>
      <c r="G27" s="65">
        <f t="shared" si="0"/>
        <v>55.75026870414505</v>
      </c>
      <c r="H27" s="60">
        <f t="shared" si="1"/>
        <v>19.65512407121828</v>
      </c>
      <c r="I27" s="60">
        <f t="shared" si="2"/>
        <v>24.59227066685359</v>
      </c>
      <c r="J27" s="59"/>
      <c r="K27" s="59"/>
      <c r="L27" s="59"/>
      <c r="M27" s="59"/>
      <c r="N27" s="59"/>
      <c r="O27" s="59"/>
      <c r="P27" s="59"/>
      <c r="Q27" s="59"/>
    </row>
    <row r="28" spans="1:17" ht="12">
      <c r="A28" s="72" t="s">
        <v>82</v>
      </c>
      <c r="B28" s="62">
        <v>23640</v>
      </c>
      <c r="C28" s="22">
        <v>8387</v>
      </c>
      <c r="D28" s="15">
        <v>8818</v>
      </c>
      <c r="E28" s="15">
        <v>1836</v>
      </c>
      <c r="F28" s="15">
        <v>42682</v>
      </c>
      <c r="G28" s="65">
        <f t="shared" si="0"/>
        <v>55.38634553207441</v>
      </c>
      <c r="H28" s="60">
        <f t="shared" si="1"/>
        <v>19.649969542195773</v>
      </c>
      <c r="I28" s="60">
        <f t="shared" si="2"/>
        <v>24.961342017712386</v>
      </c>
      <c r="J28" s="59"/>
      <c r="K28" s="59"/>
      <c r="L28" s="59"/>
      <c r="M28" s="59"/>
      <c r="N28" s="59"/>
      <c r="O28" s="59"/>
      <c r="P28" s="59"/>
      <c r="Q28" s="59"/>
    </row>
    <row r="29" spans="1:17" ht="12">
      <c r="A29" s="72" t="s">
        <v>83</v>
      </c>
      <c r="B29" s="62">
        <v>23417</v>
      </c>
      <c r="C29" s="22">
        <v>8495</v>
      </c>
      <c r="D29" s="15">
        <v>8796</v>
      </c>
      <c r="E29" s="15">
        <v>1801</v>
      </c>
      <c r="F29" s="15">
        <v>42508</v>
      </c>
      <c r="G29" s="65">
        <f t="shared" si="0"/>
        <v>55.088453938082246</v>
      </c>
      <c r="H29" s="60">
        <f t="shared" si="1"/>
        <v>19.984473510868543</v>
      </c>
      <c r="I29" s="60">
        <f t="shared" si="2"/>
        <v>24.929425049402465</v>
      </c>
      <c r="J29" s="59"/>
      <c r="K29" s="59"/>
      <c r="L29" s="59"/>
      <c r="M29" s="59"/>
      <c r="N29" s="59"/>
      <c r="O29" s="59"/>
      <c r="P29" s="59"/>
      <c r="Q29" s="59"/>
    </row>
    <row r="30" spans="1:17" ht="12">
      <c r="A30" s="72" t="s">
        <v>84</v>
      </c>
      <c r="B30" s="62">
        <v>23311</v>
      </c>
      <c r="C30" s="22">
        <v>8421</v>
      </c>
      <c r="D30" s="15">
        <v>8841</v>
      </c>
      <c r="E30" s="15">
        <v>1783</v>
      </c>
      <c r="F30" s="15">
        <v>42357</v>
      </c>
      <c r="G30" s="65">
        <f t="shared" si="0"/>
        <v>55.0345869631938</v>
      </c>
      <c r="H30" s="60">
        <f t="shared" si="1"/>
        <v>19.881011403073874</v>
      </c>
      <c r="I30" s="60">
        <f t="shared" si="2"/>
        <v>25.08204074887268</v>
      </c>
      <c r="J30" s="59"/>
      <c r="K30" s="59"/>
      <c r="L30" s="59"/>
      <c r="M30" s="59"/>
      <c r="N30" s="59"/>
      <c r="O30" s="59"/>
      <c r="P30" s="59"/>
      <c r="Q30" s="59"/>
    </row>
    <row r="31" spans="1:17" ht="12">
      <c r="A31" s="72" t="s">
        <v>85</v>
      </c>
      <c r="B31" s="62">
        <v>22676</v>
      </c>
      <c r="C31" s="22">
        <v>8446</v>
      </c>
      <c r="D31" s="15">
        <v>8704</v>
      </c>
      <c r="E31" s="15">
        <v>1835</v>
      </c>
      <c r="F31" s="15">
        <v>41660</v>
      </c>
      <c r="G31" s="65">
        <f t="shared" si="0"/>
        <v>54.43110897743639</v>
      </c>
      <c r="H31" s="60">
        <f t="shared" si="1"/>
        <v>20.27364378300528</v>
      </c>
      <c r="I31" s="60">
        <f t="shared" si="2"/>
        <v>25.297647623619778</v>
      </c>
      <c r="J31" s="59"/>
      <c r="K31" s="59"/>
      <c r="L31" s="59"/>
      <c r="M31" s="59"/>
      <c r="N31" s="59"/>
      <c r="O31" s="59"/>
      <c r="P31" s="59"/>
      <c r="Q31" s="59"/>
    </row>
    <row r="32" spans="1:17" ht="12">
      <c r="A32" s="72" t="s">
        <v>86</v>
      </c>
      <c r="B32" s="62">
        <v>22378</v>
      </c>
      <c r="C32" s="22">
        <v>8423</v>
      </c>
      <c r="D32" s="15">
        <v>8909</v>
      </c>
      <c r="E32" s="15">
        <v>1901</v>
      </c>
      <c r="F32" s="15">
        <v>41611</v>
      </c>
      <c r="G32" s="65">
        <f t="shared" si="0"/>
        <v>53.7790488092091</v>
      </c>
      <c r="H32" s="60">
        <f t="shared" si="1"/>
        <v>20.2422436374997</v>
      </c>
      <c r="I32" s="60">
        <f t="shared" si="2"/>
        <v>25.978707553291198</v>
      </c>
      <c r="J32" s="59"/>
      <c r="K32" s="59"/>
      <c r="L32" s="59"/>
      <c r="M32" s="59"/>
      <c r="N32" s="59"/>
      <c r="O32" s="59"/>
      <c r="P32" s="59"/>
      <c r="Q32" s="59"/>
    </row>
    <row r="33" spans="1:17" ht="12">
      <c r="A33" s="72" t="s">
        <v>87</v>
      </c>
      <c r="B33" s="62">
        <v>22273</v>
      </c>
      <c r="C33" s="22">
        <v>8440</v>
      </c>
      <c r="D33" s="15">
        <v>8780</v>
      </c>
      <c r="E33" s="15">
        <v>1816</v>
      </c>
      <c r="F33" s="15">
        <v>41310</v>
      </c>
      <c r="G33" s="65">
        <f t="shared" si="0"/>
        <v>53.91672718470104</v>
      </c>
      <c r="H33" s="60">
        <f t="shared" si="1"/>
        <v>20.430888404744614</v>
      </c>
      <c r="I33" s="60">
        <f t="shared" si="2"/>
        <v>25.649963689179376</v>
      </c>
      <c r="J33" s="59"/>
      <c r="K33" s="59"/>
      <c r="L33" s="59"/>
      <c r="M33" s="59"/>
      <c r="N33" s="59"/>
      <c r="O33" s="59"/>
      <c r="P33" s="59"/>
      <c r="Q33" s="59"/>
    </row>
    <row r="34" spans="1:17" ht="12">
      <c r="A34" s="72" t="s">
        <v>88</v>
      </c>
      <c r="B34" s="62">
        <v>21731</v>
      </c>
      <c r="C34" s="22">
        <v>8438</v>
      </c>
      <c r="D34" s="15">
        <v>8842</v>
      </c>
      <c r="E34" s="15">
        <v>1895</v>
      </c>
      <c r="F34" s="15">
        <v>40907</v>
      </c>
      <c r="G34" s="65">
        <f t="shared" si="0"/>
        <v>53.122937394577946</v>
      </c>
      <c r="H34" s="60">
        <f t="shared" si="1"/>
        <v>20.6272765052436</v>
      </c>
      <c r="I34" s="60">
        <f t="shared" si="2"/>
        <v>26.247341530789353</v>
      </c>
      <c r="J34" s="59"/>
      <c r="K34" s="59"/>
      <c r="L34" s="59"/>
      <c r="M34" s="59"/>
      <c r="N34" s="59"/>
      <c r="O34" s="59"/>
      <c r="P34" s="59"/>
      <c r="Q34" s="59"/>
    </row>
    <row r="35" spans="1:17" ht="12">
      <c r="A35" s="72" t="s">
        <v>89</v>
      </c>
      <c r="B35" s="62">
        <v>21290</v>
      </c>
      <c r="C35" s="22">
        <v>8339</v>
      </c>
      <c r="D35" s="15">
        <v>8486</v>
      </c>
      <c r="E35" s="15">
        <v>1867</v>
      </c>
      <c r="F35" s="15">
        <v>39982</v>
      </c>
      <c r="G35" s="65">
        <f t="shared" si="0"/>
        <v>53.24896203291481</v>
      </c>
      <c r="H35" s="60">
        <f t="shared" si="1"/>
        <v>20.856885598519334</v>
      </c>
      <c r="I35" s="60">
        <f t="shared" si="2"/>
        <v>25.894152368565855</v>
      </c>
      <c r="J35" s="59"/>
      <c r="K35" s="59"/>
      <c r="L35" s="59"/>
      <c r="M35" s="59"/>
      <c r="N35" s="59"/>
      <c r="O35" s="59"/>
      <c r="P35" s="59"/>
      <c r="Q35" s="59"/>
    </row>
    <row r="36" spans="1:17" ht="12">
      <c r="A36" s="72" t="s">
        <v>90</v>
      </c>
      <c r="B36" s="62">
        <v>20568</v>
      </c>
      <c r="C36" s="22">
        <v>8273</v>
      </c>
      <c r="D36" s="15">
        <v>8587</v>
      </c>
      <c r="E36" s="15">
        <v>1823</v>
      </c>
      <c r="F36" s="15">
        <v>39251</v>
      </c>
      <c r="G36" s="65">
        <f t="shared" si="0"/>
        <v>52.40121270795648</v>
      </c>
      <c r="H36" s="60">
        <f t="shared" si="1"/>
        <v>21.07717000840743</v>
      </c>
      <c r="I36" s="60">
        <f t="shared" si="2"/>
        <v>26.521617283636086</v>
      </c>
      <c r="J36" s="59"/>
      <c r="K36" s="59"/>
      <c r="L36" s="59"/>
      <c r="M36" s="59"/>
      <c r="N36" s="59"/>
      <c r="O36" s="59"/>
      <c r="P36" s="59"/>
      <c r="Q36" s="59"/>
    </row>
    <row r="37" spans="1:17" ht="12">
      <c r="A37" s="72" t="s">
        <v>91</v>
      </c>
      <c r="B37" s="62">
        <v>20308</v>
      </c>
      <c r="C37" s="22">
        <v>8145</v>
      </c>
      <c r="D37" s="15">
        <v>8378</v>
      </c>
      <c r="E37" s="15">
        <v>1780</v>
      </c>
      <c r="F37" s="15">
        <v>38611</v>
      </c>
      <c r="G37" s="65">
        <f t="shared" si="0"/>
        <v>52.5964103493823</v>
      </c>
      <c r="H37" s="60">
        <f t="shared" si="1"/>
        <v>21.095024733884127</v>
      </c>
      <c r="I37" s="60">
        <f t="shared" si="2"/>
        <v>26.308564916733573</v>
      </c>
      <c r="J37" s="59"/>
      <c r="K37" s="59"/>
      <c r="L37" s="59"/>
      <c r="M37" s="59"/>
      <c r="N37" s="59"/>
      <c r="O37" s="59"/>
      <c r="P37" s="59"/>
      <c r="Q37" s="59"/>
    </row>
    <row r="38" spans="1:17" ht="12">
      <c r="A38" s="72" t="s">
        <v>92</v>
      </c>
      <c r="B38" s="62">
        <v>19805</v>
      </c>
      <c r="C38" s="22">
        <v>8085</v>
      </c>
      <c r="D38" s="15">
        <v>8452</v>
      </c>
      <c r="E38" s="15">
        <v>1906</v>
      </c>
      <c r="F38" s="15">
        <v>38248</v>
      </c>
      <c r="G38" s="65">
        <f t="shared" si="0"/>
        <v>51.78048525413094</v>
      </c>
      <c r="H38" s="60">
        <f t="shared" si="1"/>
        <v>21.13836017569546</v>
      </c>
      <c r="I38" s="60">
        <f t="shared" si="2"/>
        <v>27.081154570173602</v>
      </c>
      <c r="J38" s="59"/>
      <c r="K38" s="59"/>
      <c r="L38" s="59"/>
      <c r="M38" s="59"/>
      <c r="N38" s="59"/>
      <c r="O38" s="59"/>
      <c r="P38" s="59"/>
      <c r="Q38" s="59"/>
    </row>
    <row r="39" spans="1:17" ht="12">
      <c r="A39" s="72" t="s">
        <v>93</v>
      </c>
      <c r="B39" s="62">
        <v>19387</v>
      </c>
      <c r="C39" s="22">
        <v>8020</v>
      </c>
      <c r="D39" s="15">
        <v>8178</v>
      </c>
      <c r="E39" s="15">
        <v>1866</v>
      </c>
      <c r="F39" s="15">
        <v>37451</v>
      </c>
      <c r="G39" s="65">
        <f t="shared" si="0"/>
        <v>51.766307975754984</v>
      </c>
      <c r="H39" s="60">
        <f t="shared" si="1"/>
        <v>21.414648474006036</v>
      </c>
      <c r="I39" s="60">
        <f t="shared" si="2"/>
        <v>26.81904355023898</v>
      </c>
      <c r="J39" s="59"/>
      <c r="K39" s="59"/>
      <c r="L39" s="59"/>
      <c r="M39" s="59"/>
      <c r="N39" s="59"/>
      <c r="O39" s="59"/>
      <c r="P39" s="59"/>
      <c r="Q39" s="59"/>
    </row>
    <row r="40" spans="1:17" ht="12">
      <c r="A40" s="72" t="s">
        <v>94</v>
      </c>
      <c r="B40" s="62">
        <v>18932</v>
      </c>
      <c r="C40" s="22">
        <v>7703</v>
      </c>
      <c r="D40" s="15">
        <v>8105</v>
      </c>
      <c r="E40" s="15">
        <v>1916</v>
      </c>
      <c r="F40" s="15">
        <v>36655</v>
      </c>
      <c r="G40" s="65">
        <f t="shared" si="0"/>
        <v>51.64916109671259</v>
      </c>
      <c r="H40" s="60">
        <f t="shared" si="1"/>
        <v>21.014868367207747</v>
      </c>
      <c r="I40" s="60">
        <f t="shared" si="2"/>
        <v>27.338698676851724</v>
      </c>
      <c r="J40" s="59"/>
      <c r="K40" s="59"/>
      <c r="L40" s="59"/>
      <c r="M40" s="59"/>
      <c r="N40" s="59"/>
      <c r="O40" s="59"/>
      <c r="P40" s="59"/>
      <c r="Q40" s="59"/>
    </row>
    <row r="41" spans="1:17" ht="12">
      <c r="A41" s="72" t="s">
        <v>95</v>
      </c>
      <c r="B41" s="62">
        <v>18482</v>
      </c>
      <c r="C41" s="22">
        <v>7651</v>
      </c>
      <c r="D41" s="15">
        <v>7947</v>
      </c>
      <c r="E41" s="15">
        <v>1913</v>
      </c>
      <c r="F41" s="15">
        <v>35994</v>
      </c>
      <c r="G41" s="65">
        <f t="shared" si="0"/>
        <v>51.34744679668834</v>
      </c>
      <c r="H41" s="60">
        <f t="shared" si="1"/>
        <v>21.256320497860756</v>
      </c>
      <c r="I41" s="60">
        <f t="shared" si="2"/>
        <v>27.393454464632995</v>
      </c>
      <c r="J41" s="59"/>
      <c r="K41" s="59"/>
      <c r="L41" s="59"/>
      <c r="M41" s="59"/>
      <c r="N41" s="59"/>
      <c r="O41" s="59"/>
      <c r="P41" s="59"/>
      <c r="Q41" s="59"/>
    </row>
    <row r="42" spans="1:17" ht="12">
      <c r="A42" s="72" t="s">
        <v>96</v>
      </c>
      <c r="B42" s="62">
        <v>17958</v>
      </c>
      <c r="C42" s="22">
        <v>7715</v>
      </c>
      <c r="D42" s="15">
        <v>7763</v>
      </c>
      <c r="E42" s="15">
        <v>1941</v>
      </c>
      <c r="F42" s="15">
        <v>35377</v>
      </c>
      <c r="G42" s="65">
        <f t="shared" si="0"/>
        <v>50.76179438618311</v>
      </c>
      <c r="H42" s="60">
        <f t="shared" si="1"/>
        <v>21.80795432060378</v>
      </c>
      <c r="I42" s="60">
        <f t="shared" si="2"/>
        <v>27.430251293213104</v>
      </c>
      <c r="J42" s="59"/>
      <c r="K42" s="59"/>
      <c r="L42" s="59"/>
      <c r="M42" s="59"/>
      <c r="N42" s="59"/>
      <c r="O42" s="59"/>
      <c r="P42" s="59"/>
      <c r="Q42" s="59"/>
    </row>
    <row r="43" spans="1:17" ht="12">
      <c r="A43" s="72" t="s">
        <v>97</v>
      </c>
      <c r="B43" s="62">
        <v>17328</v>
      </c>
      <c r="C43" s="22">
        <v>7576</v>
      </c>
      <c r="D43" s="15">
        <v>7443</v>
      </c>
      <c r="E43" s="15">
        <v>1982</v>
      </c>
      <c r="F43" s="15">
        <v>34328</v>
      </c>
      <c r="G43" s="65">
        <f t="shared" si="0"/>
        <v>50.477744115590774</v>
      </c>
      <c r="H43" s="60">
        <f t="shared" si="1"/>
        <v>22.069447681193196</v>
      </c>
      <c r="I43" s="60">
        <f t="shared" si="2"/>
        <v>27.455721277091587</v>
      </c>
      <c r="J43" s="59"/>
      <c r="K43" s="59"/>
      <c r="L43" s="59"/>
      <c r="M43" s="59"/>
      <c r="N43" s="59"/>
      <c r="O43" s="59"/>
      <c r="P43" s="59"/>
      <c r="Q43" s="59"/>
    </row>
    <row r="44" spans="1:17" ht="12">
      <c r="A44" s="72" t="s">
        <v>98</v>
      </c>
      <c r="B44" s="62">
        <v>17005</v>
      </c>
      <c r="C44" s="22">
        <v>7428</v>
      </c>
      <c r="D44" s="15">
        <v>7492</v>
      </c>
      <c r="E44" s="15">
        <v>1891</v>
      </c>
      <c r="F44" s="15">
        <v>33817</v>
      </c>
      <c r="G44" s="65">
        <f t="shared" si="0"/>
        <v>50.2853594346039</v>
      </c>
      <c r="H44" s="60">
        <f t="shared" si="1"/>
        <v>21.965283733033683</v>
      </c>
      <c r="I44" s="60">
        <f t="shared" si="2"/>
        <v>27.746399739775853</v>
      </c>
      <c r="J44" s="59"/>
      <c r="K44" s="59"/>
      <c r="L44" s="59"/>
      <c r="M44" s="59"/>
      <c r="N44" s="59"/>
      <c r="O44" s="59"/>
      <c r="P44" s="59"/>
      <c r="Q44" s="59"/>
    </row>
    <row r="45" spans="1:16" ht="15">
      <c r="A45" s="72" t="s">
        <v>99</v>
      </c>
      <c r="B45" s="66">
        <v>16382</v>
      </c>
      <c r="C45" s="67">
        <v>7093</v>
      </c>
      <c r="D45" s="67">
        <v>7447</v>
      </c>
      <c r="E45" s="67">
        <v>1925</v>
      </c>
      <c r="F45" s="67">
        <v>32846</v>
      </c>
      <c r="G45" s="65">
        <f t="shared" si="0"/>
        <v>49.87517505936796</v>
      </c>
      <c r="H45" s="60">
        <f t="shared" si="1"/>
        <v>21.594714729342993</v>
      </c>
      <c r="I45" s="60">
        <f t="shared" si="2"/>
        <v>28.53315472203617</v>
      </c>
      <c r="J45" s="59"/>
      <c r="K45" s="59"/>
      <c r="L45" s="59"/>
      <c r="M45" s="59"/>
      <c r="N45" s="59"/>
      <c r="O45" s="59"/>
      <c r="P45" s="59"/>
    </row>
    <row r="46" spans="1:16" ht="15">
      <c r="A46" s="72" t="s">
        <v>100</v>
      </c>
      <c r="B46" s="66">
        <v>16010</v>
      </c>
      <c r="C46" s="67">
        <v>7055</v>
      </c>
      <c r="D46" s="67">
        <v>7458</v>
      </c>
      <c r="E46" s="67">
        <v>1866</v>
      </c>
      <c r="F46" s="67">
        <v>32390</v>
      </c>
      <c r="G46" s="65">
        <f t="shared" si="0"/>
        <v>49.4288360605125</v>
      </c>
      <c r="H46" s="60">
        <f t="shared" si="1"/>
        <v>21.781414016671814</v>
      </c>
      <c r="I46" s="60">
        <f t="shared" si="2"/>
        <v>28.786662550169805</v>
      </c>
      <c r="J46" s="59"/>
      <c r="K46" s="59"/>
      <c r="L46" s="59"/>
      <c r="M46" s="59"/>
      <c r="N46" s="59"/>
      <c r="O46" s="59"/>
      <c r="P46" s="59"/>
    </row>
    <row r="47" spans="1:16" ht="12">
      <c r="A47" s="72" t="s">
        <v>101</v>
      </c>
      <c r="B47" s="62">
        <v>15554</v>
      </c>
      <c r="C47" s="15">
        <v>6882</v>
      </c>
      <c r="D47" s="15">
        <v>6868</v>
      </c>
      <c r="E47" s="15">
        <v>1911</v>
      </c>
      <c r="F47" s="15">
        <v>31214</v>
      </c>
      <c r="G47" s="65">
        <f t="shared" si="0"/>
        <v>49.830204395463575</v>
      </c>
      <c r="H47" s="60">
        <f t="shared" si="1"/>
        <v>22.04779906452233</v>
      </c>
      <c r="I47" s="60">
        <f t="shared" si="2"/>
        <v>28.125200230665726</v>
      </c>
      <c r="J47" s="59"/>
      <c r="K47" s="59"/>
      <c r="L47" s="59"/>
      <c r="M47" s="59"/>
      <c r="N47" s="59"/>
      <c r="O47" s="59"/>
      <c r="P47" s="59"/>
    </row>
    <row r="48" spans="1:16" ht="12">
      <c r="A48" s="72" t="s">
        <v>102</v>
      </c>
      <c r="B48" s="62">
        <v>15062</v>
      </c>
      <c r="C48" s="15">
        <v>6724</v>
      </c>
      <c r="D48" s="15">
        <v>7073</v>
      </c>
      <c r="E48" s="15">
        <v>1878</v>
      </c>
      <c r="F48" s="15">
        <v>30737</v>
      </c>
      <c r="G48" s="65">
        <f t="shared" si="0"/>
        <v>49.002830464911995</v>
      </c>
      <c r="H48" s="60">
        <f t="shared" si="1"/>
        <v>21.875915020984483</v>
      </c>
      <c r="I48" s="60">
        <f t="shared" si="2"/>
        <v>29.121254514103523</v>
      </c>
      <c r="J48" s="59"/>
      <c r="K48" s="59"/>
      <c r="L48" s="59"/>
      <c r="M48" s="59"/>
      <c r="N48" s="59"/>
      <c r="O48" s="59"/>
      <c r="P48" s="59"/>
    </row>
    <row r="49" spans="1:16" ht="12">
      <c r="A49" s="72" t="s">
        <v>103</v>
      </c>
      <c r="B49" s="62">
        <v>14837</v>
      </c>
      <c r="C49" s="15">
        <v>6634</v>
      </c>
      <c r="D49" s="15">
        <v>6990</v>
      </c>
      <c r="E49" s="15">
        <v>1855</v>
      </c>
      <c r="F49" s="15">
        <v>30317</v>
      </c>
      <c r="G49" s="65">
        <f t="shared" si="0"/>
        <v>48.93953887257974</v>
      </c>
      <c r="H49" s="60">
        <f t="shared" si="1"/>
        <v>21.882112346208398</v>
      </c>
      <c r="I49" s="60">
        <f t="shared" si="2"/>
        <v>29.175050301810867</v>
      </c>
      <c r="J49" s="59"/>
      <c r="K49" s="59"/>
      <c r="L49" s="59"/>
      <c r="M49" s="59"/>
      <c r="N49" s="59"/>
      <c r="O49" s="59"/>
      <c r="P49" s="59"/>
    </row>
    <row r="50" spans="1:16" ht="12">
      <c r="A50" s="72" t="s">
        <v>57</v>
      </c>
      <c r="B50" s="62">
        <v>14689</v>
      </c>
      <c r="C50" s="15">
        <v>6508</v>
      </c>
      <c r="D50" s="15">
        <v>6944</v>
      </c>
      <c r="E50" s="15">
        <v>1805</v>
      </c>
      <c r="F50" s="15">
        <v>29946</v>
      </c>
      <c r="G50" s="65">
        <f t="shared" si="0"/>
        <v>49.05162626060242</v>
      </c>
      <c r="H50" s="60">
        <f t="shared" si="1"/>
        <v>21.732451746476993</v>
      </c>
      <c r="I50" s="60">
        <f t="shared" si="2"/>
        <v>29.215921992920592</v>
      </c>
      <c r="J50" s="59"/>
      <c r="K50" s="59"/>
      <c r="L50" s="59"/>
      <c r="M50" s="59"/>
      <c r="N50" s="59"/>
      <c r="O50" s="59"/>
      <c r="P50" s="59"/>
    </row>
    <row r="51" spans="1:16" ht="12">
      <c r="A51" s="72" t="s">
        <v>58</v>
      </c>
      <c r="B51" s="62">
        <v>14198</v>
      </c>
      <c r="C51" s="15">
        <v>6467</v>
      </c>
      <c r="D51" s="15">
        <v>6430</v>
      </c>
      <c r="E51" s="15">
        <v>1845</v>
      </c>
      <c r="F51" s="15">
        <v>28940</v>
      </c>
      <c r="G51" s="65">
        <f t="shared" si="0"/>
        <v>49.06012439530062</v>
      </c>
      <c r="H51" s="60">
        <f t="shared" si="1"/>
        <v>22.346233586731167</v>
      </c>
      <c r="I51" s="60">
        <f t="shared" si="2"/>
        <v>28.59364201796821</v>
      </c>
      <c r="J51" s="59"/>
      <c r="K51" s="59"/>
      <c r="L51" s="59"/>
      <c r="M51" s="59"/>
      <c r="N51" s="59"/>
      <c r="O51" s="59"/>
      <c r="P51" s="59"/>
    </row>
    <row r="52" spans="1:16" ht="12">
      <c r="A52" s="72" t="s">
        <v>59</v>
      </c>
      <c r="B52" s="62">
        <v>14080</v>
      </c>
      <c r="C52" s="15">
        <v>6356</v>
      </c>
      <c r="D52" s="15">
        <v>6679</v>
      </c>
      <c r="E52" s="15">
        <v>1884</v>
      </c>
      <c r="F52" s="15">
        <v>28999</v>
      </c>
      <c r="G52" s="65">
        <f t="shared" si="0"/>
        <v>48.553398393048035</v>
      </c>
      <c r="H52" s="60">
        <f t="shared" si="1"/>
        <v>21.917997172316287</v>
      </c>
      <c r="I52" s="60">
        <f t="shared" si="2"/>
        <v>29.528604434635678</v>
      </c>
      <c r="J52" s="59"/>
      <c r="K52" s="59"/>
      <c r="L52" s="59"/>
      <c r="M52" s="59"/>
      <c r="N52" s="59"/>
      <c r="O52" s="59"/>
      <c r="P52" s="59"/>
    </row>
    <row r="53" spans="1:16" ht="12">
      <c r="A53" s="72" t="s">
        <v>0</v>
      </c>
      <c r="B53" s="62">
        <v>13916</v>
      </c>
      <c r="C53" s="15">
        <v>6287</v>
      </c>
      <c r="D53" s="15">
        <v>6584</v>
      </c>
      <c r="E53" s="15">
        <v>1903</v>
      </c>
      <c r="F53" s="15">
        <v>28690</v>
      </c>
      <c r="G53" s="65">
        <f t="shared" si="0"/>
        <v>48.50470547229</v>
      </c>
      <c r="H53" s="60">
        <f t="shared" si="1"/>
        <v>21.913558731265248</v>
      </c>
      <c r="I53" s="60">
        <f t="shared" si="2"/>
        <v>29.581735796444754</v>
      </c>
      <c r="J53" s="59"/>
      <c r="K53" s="59"/>
      <c r="L53" s="59"/>
      <c r="M53" s="59"/>
      <c r="N53" s="59"/>
      <c r="O53" s="59"/>
      <c r="P53" s="59"/>
    </row>
    <row r="54" spans="1:16" ht="12">
      <c r="A54" s="72" t="s">
        <v>1</v>
      </c>
      <c r="B54" s="62">
        <v>13712</v>
      </c>
      <c r="C54" s="15">
        <v>6175</v>
      </c>
      <c r="D54" s="15">
        <v>7513</v>
      </c>
      <c r="E54" s="15">
        <v>2138</v>
      </c>
      <c r="F54" s="15">
        <v>29537</v>
      </c>
      <c r="G54" s="65">
        <f t="shared" si="0"/>
        <v>46.42313031113519</v>
      </c>
      <c r="H54" s="60">
        <f t="shared" si="1"/>
        <v>20.905982327250566</v>
      </c>
      <c r="I54" s="60">
        <f t="shared" si="2"/>
        <v>32.674272945796794</v>
      </c>
      <c r="J54" s="59"/>
      <c r="K54" s="59"/>
      <c r="L54" s="59"/>
      <c r="M54" s="59"/>
      <c r="N54" s="59"/>
      <c r="O54" s="59"/>
      <c r="P54" s="59"/>
    </row>
    <row r="55" spans="1:16" ht="12">
      <c r="A55" s="72" t="s">
        <v>120</v>
      </c>
      <c r="B55" s="62">
        <v>13933</v>
      </c>
      <c r="C55" s="15">
        <v>6302</v>
      </c>
      <c r="D55" s="15">
        <v>10092</v>
      </c>
      <c r="E55" s="15">
        <v>1865</v>
      </c>
      <c r="F55" s="15">
        <v>32192</v>
      </c>
      <c r="G55" s="65">
        <f aca="true" t="shared" si="3" ref="G55">(100*B55/$F55)</f>
        <v>43.2809393638171</v>
      </c>
      <c r="H55" s="60">
        <f aca="true" t="shared" si="4" ref="H55">(100*C55/$F55)</f>
        <v>19.576292246520875</v>
      </c>
      <c r="I55" s="60">
        <f aca="true" t="shared" si="5" ref="I55">(100*(D55+E55)/$F55)</f>
        <v>37.14276838966203</v>
      </c>
      <c r="J55" s="59"/>
      <c r="K55" s="59"/>
      <c r="L55" s="59"/>
      <c r="M55" s="59"/>
      <c r="N55" s="59"/>
      <c r="O55" s="59"/>
      <c r="P55" s="59"/>
    </row>
    <row r="56" spans="1:10" ht="15">
      <c r="A56" s="73" t="s">
        <v>41</v>
      </c>
      <c r="J56" s="59"/>
    </row>
    <row r="57" ht="12"/>
    <row r="58" ht="15.75">
      <c r="A58" s="26" t="s">
        <v>125</v>
      </c>
    </row>
    <row r="59" ht="12.75">
      <c r="A59" s="27" t="s">
        <v>108</v>
      </c>
    </row>
    <row r="60" ht="12"/>
    <row r="61" spans="1:9" s="47" customFormat="1" ht="84">
      <c r="A61" s="44" t="s">
        <v>115</v>
      </c>
      <c r="B61" s="45" t="s">
        <v>51</v>
      </c>
      <c r="C61" s="44" t="s">
        <v>50</v>
      </c>
      <c r="D61" s="44" t="s">
        <v>54</v>
      </c>
      <c r="E61" s="46" t="s">
        <v>55</v>
      </c>
      <c r="F61" s="46" t="s">
        <v>49</v>
      </c>
      <c r="G61" s="46" t="s">
        <v>51</v>
      </c>
      <c r="H61" s="46" t="s">
        <v>50</v>
      </c>
      <c r="I61" s="46" t="s">
        <v>105</v>
      </c>
    </row>
    <row r="62" spans="1:9" ht="12">
      <c r="A62" s="42" t="s">
        <v>39</v>
      </c>
      <c r="B62" s="36">
        <v>13933</v>
      </c>
      <c r="C62" s="7">
        <v>6302</v>
      </c>
      <c r="D62" s="7">
        <v>10092</v>
      </c>
      <c r="E62" s="37">
        <v>1865</v>
      </c>
      <c r="F62" s="37">
        <v>32192</v>
      </c>
      <c r="G62" s="75">
        <f>B62/F62</f>
        <v>0.43280939363817095</v>
      </c>
      <c r="H62" s="75">
        <f>C62/F62</f>
        <v>0.19576292246520874</v>
      </c>
      <c r="I62" s="75">
        <f>(D62+E62)/F62</f>
        <v>0.3714276838966203</v>
      </c>
    </row>
    <row r="63" spans="1:9" ht="12">
      <c r="A63" s="43"/>
      <c r="B63" s="39"/>
      <c r="C63" s="38"/>
      <c r="D63" s="38"/>
      <c r="E63" s="40"/>
      <c r="F63" s="40"/>
      <c r="G63" s="40"/>
      <c r="H63" s="40"/>
      <c r="I63" s="40"/>
    </row>
    <row r="64" spans="1:9" ht="12">
      <c r="A64" s="13" t="s">
        <v>17</v>
      </c>
      <c r="B64" s="22">
        <v>127</v>
      </c>
      <c r="C64" s="15">
        <v>10</v>
      </c>
      <c r="D64" s="15">
        <v>13</v>
      </c>
      <c r="E64" s="41">
        <v>17</v>
      </c>
      <c r="F64" s="41">
        <v>166</v>
      </c>
      <c r="G64" s="74">
        <f aca="true" t="shared" si="6" ref="G64:G91">B64/F64</f>
        <v>0.7650602409638554</v>
      </c>
      <c r="H64" s="74">
        <f aca="true" t="shared" si="7" ref="H64:H91">C64/F64</f>
        <v>0.060240963855421686</v>
      </c>
      <c r="I64" s="74">
        <f>(D64+E64)/F64</f>
        <v>0.18072289156626506</v>
      </c>
    </row>
    <row r="65" spans="1:9" ht="12">
      <c r="A65" s="13" t="s">
        <v>27</v>
      </c>
      <c r="B65" s="22">
        <v>177</v>
      </c>
      <c r="C65" s="15">
        <v>27</v>
      </c>
      <c r="D65" s="15">
        <v>50</v>
      </c>
      <c r="E65" s="41">
        <v>10</v>
      </c>
      <c r="F65" s="41">
        <v>264</v>
      </c>
      <c r="G65" s="74">
        <f t="shared" si="6"/>
        <v>0.6704545454545454</v>
      </c>
      <c r="H65" s="74">
        <f t="shared" si="7"/>
        <v>0.10227272727272728</v>
      </c>
      <c r="I65" s="74">
        <f>(D65+E65)/F65</f>
        <v>0.22727272727272727</v>
      </c>
    </row>
    <row r="66" spans="1:9" ht="12">
      <c r="A66" s="13" t="s">
        <v>5</v>
      </c>
      <c r="B66" s="22">
        <v>124</v>
      </c>
      <c r="C66" s="15">
        <v>14</v>
      </c>
      <c r="D66" s="15">
        <v>41</v>
      </c>
      <c r="E66" s="41">
        <v>10</v>
      </c>
      <c r="F66" s="41">
        <v>189</v>
      </c>
      <c r="G66" s="74">
        <f t="shared" si="6"/>
        <v>0.656084656084656</v>
      </c>
      <c r="H66" s="74">
        <f t="shared" si="7"/>
        <v>0.07407407407407407</v>
      </c>
      <c r="I66" s="74">
        <f>(D66+E66)/F66</f>
        <v>0.2698412698412698</v>
      </c>
    </row>
    <row r="67" spans="1:9" ht="12">
      <c r="A67" s="13" t="s">
        <v>9</v>
      </c>
      <c r="B67" s="22">
        <v>778</v>
      </c>
      <c r="C67" s="15">
        <v>216</v>
      </c>
      <c r="D67" s="15">
        <v>128</v>
      </c>
      <c r="E67" s="41">
        <v>67</v>
      </c>
      <c r="F67" s="41">
        <v>1189</v>
      </c>
      <c r="G67" s="74">
        <f t="shared" si="6"/>
        <v>0.6543313708999159</v>
      </c>
      <c r="H67" s="74">
        <f t="shared" si="7"/>
        <v>0.18166526492851134</v>
      </c>
      <c r="I67" s="74">
        <f>1-G67-H67</f>
        <v>0.16400336417157277</v>
      </c>
    </row>
    <row r="68" spans="1:9" ht="12">
      <c r="A68" s="13" t="s">
        <v>26</v>
      </c>
      <c r="B68" s="22">
        <v>53</v>
      </c>
      <c r="C68" s="15">
        <v>13</v>
      </c>
      <c r="D68" s="15">
        <v>15</v>
      </c>
      <c r="E68" s="41">
        <v>2</v>
      </c>
      <c r="F68" s="41">
        <v>83</v>
      </c>
      <c r="G68" s="74">
        <f t="shared" si="6"/>
        <v>0.6385542168674698</v>
      </c>
      <c r="H68" s="74">
        <f t="shared" si="7"/>
        <v>0.1566265060240964</v>
      </c>
      <c r="I68" s="74">
        <f>(D68+E68)/F68</f>
        <v>0.20481927710843373</v>
      </c>
    </row>
    <row r="69" spans="1:9" ht="12">
      <c r="A69" s="13" t="s">
        <v>134</v>
      </c>
      <c r="B69" s="22">
        <v>12</v>
      </c>
      <c r="C69" s="15">
        <v>2</v>
      </c>
      <c r="D69" s="15">
        <v>4</v>
      </c>
      <c r="E69" s="41"/>
      <c r="F69" s="41">
        <v>19</v>
      </c>
      <c r="G69" s="74">
        <f t="shared" si="6"/>
        <v>0.631578947368421</v>
      </c>
      <c r="H69" s="74">
        <f t="shared" si="7"/>
        <v>0.10526315789473684</v>
      </c>
      <c r="I69" s="74">
        <f>(D69+E69)/F69</f>
        <v>0.21052631578947367</v>
      </c>
    </row>
    <row r="70" spans="1:9" ht="12">
      <c r="A70" s="13" t="s">
        <v>135</v>
      </c>
      <c r="B70" s="22">
        <v>479</v>
      </c>
      <c r="C70" s="15">
        <v>182</v>
      </c>
      <c r="D70" s="15">
        <v>118</v>
      </c>
      <c r="E70" s="41"/>
      <c r="F70" s="41">
        <v>779</v>
      </c>
      <c r="G70" s="74">
        <f t="shared" si="6"/>
        <v>0.6148908857509627</v>
      </c>
      <c r="H70" s="74">
        <f t="shared" si="7"/>
        <v>0.2336328626444159</v>
      </c>
      <c r="I70" s="74">
        <f>(D70+E70)/F70</f>
        <v>0.1514762516046213</v>
      </c>
    </row>
    <row r="71" spans="1:9" ht="12">
      <c r="A71" s="13" t="s">
        <v>16</v>
      </c>
      <c r="B71" s="22">
        <v>80</v>
      </c>
      <c r="C71" s="15">
        <v>22</v>
      </c>
      <c r="D71" s="15">
        <v>30</v>
      </c>
      <c r="E71" s="41">
        <v>5</v>
      </c>
      <c r="F71" s="41">
        <v>136</v>
      </c>
      <c r="G71" s="74">
        <f t="shared" si="6"/>
        <v>0.5882352941176471</v>
      </c>
      <c r="H71" s="74">
        <f t="shared" si="7"/>
        <v>0.16176470588235295</v>
      </c>
      <c r="I71" s="74">
        <f>1-G71-H71</f>
        <v>0.24999999999999997</v>
      </c>
    </row>
    <row r="72" spans="1:9" ht="12">
      <c r="A72" s="13" t="s">
        <v>136</v>
      </c>
      <c r="B72" s="22">
        <v>49</v>
      </c>
      <c r="C72" s="15">
        <v>6</v>
      </c>
      <c r="D72" s="15">
        <v>30</v>
      </c>
      <c r="E72" s="41"/>
      <c r="F72" s="41">
        <v>89</v>
      </c>
      <c r="G72" s="74">
        <f t="shared" si="6"/>
        <v>0.550561797752809</v>
      </c>
      <c r="H72" s="74">
        <f t="shared" si="7"/>
        <v>0.06741573033707865</v>
      </c>
      <c r="I72" s="74">
        <f aca="true" t="shared" si="8" ref="I72:I86">(D72+E72)/F72</f>
        <v>0.33707865168539325</v>
      </c>
    </row>
    <row r="73" spans="1:9" ht="12">
      <c r="A73" s="13" t="s">
        <v>10</v>
      </c>
      <c r="B73" s="22">
        <v>3376</v>
      </c>
      <c r="C73" s="15">
        <v>1008</v>
      </c>
      <c r="D73" s="15">
        <v>1525</v>
      </c>
      <c r="E73" s="41">
        <v>247</v>
      </c>
      <c r="F73" s="41">
        <v>6156</v>
      </c>
      <c r="G73" s="74">
        <f t="shared" si="6"/>
        <v>0.548408057179987</v>
      </c>
      <c r="H73" s="74">
        <f t="shared" si="7"/>
        <v>0.16374269005847952</v>
      </c>
      <c r="I73" s="74">
        <f t="shared" si="8"/>
        <v>0.28784925276153345</v>
      </c>
    </row>
    <row r="74" spans="1:9" ht="12">
      <c r="A74" s="13" t="s">
        <v>4</v>
      </c>
      <c r="B74" s="22">
        <v>182</v>
      </c>
      <c r="C74" s="15">
        <v>21</v>
      </c>
      <c r="D74" s="15">
        <v>114</v>
      </c>
      <c r="E74" s="41">
        <v>23</v>
      </c>
      <c r="F74" s="41">
        <v>339</v>
      </c>
      <c r="G74" s="74">
        <f t="shared" si="6"/>
        <v>0.5368731563421829</v>
      </c>
      <c r="H74" s="74">
        <f t="shared" si="7"/>
        <v>0.061946902654867256</v>
      </c>
      <c r="I74" s="74">
        <f t="shared" si="8"/>
        <v>0.40412979351032446</v>
      </c>
    </row>
    <row r="75" spans="1:9" ht="12">
      <c r="A75" s="13" t="s">
        <v>19</v>
      </c>
      <c r="B75" s="22">
        <v>215</v>
      </c>
      <c r="C75" s="15">
        <v>38</v>
      </c>
      <c r="D75" s="15">
        <v>166</v>
      </c>
      <c r="E75" s="41">
        <v>10</v>
      </c>
      <c r="F75" s="41">
        <v>429</v>
      </c>
      <c r="G75" s="74">
        <f t="shared" si="6"/>
        <v>0.5011655011655012</v>
      </c>
      <c r="H75" s="74">
        <f t="shared" si="7"/>
        <v>0.08857808857808858</v>
      </c>
      <c r="I75" s="74">
        <f t="shared" si="8"/>
        <v>0.41025641025641024</v>
      </c>
    </row>
    <row r="76" spans="1:9" ht="12">
      <c r="A76" s="13" t="s">
        <v>15</v>
      </c>
      <c r="B76" s="22">
        <v>31</v>
      </c>
      <c r="C76" s="15">
        <v>22</v>
      </c>
      <c r="D76" s="15">
        <v>5</v>
      </c>
      <c r="E76" s="41">
        <v>6</v>
      </c>
      <c r="F76" s="41">
        <v>64</v>
      </c>
      <c r="G76" s="74">
        <f t="shared" si="6"/>
        <v>0.484375</v>
      </c>
      <c r="H76" s="74">
        <f t="shared" si="7"/>
        <v>0.34375</v>
      </c>
      <c r="I76" s="74">
        <f t="shared" si="8"/>
        <v>0.171875</v>
      </c>
    </row>
    <row r="77" spans="1:9" ht="12">
      <c r="A77" s="13" t="s">
        <v>23</v>
      </c>
      <c r="B77" s="22">
        <v>515</v>
      </c>
      <c r="C77" s="15">
        <v>146</v>
      </c>
      <c r="D77" s="15">
        <v>345</v>
      </c>
      <c r="E77" s="41">
        <v>74</v>
      </c>
      <c r="F77" s="41">
        <v>1080</v>
      </c>
      <c r="G77" s="74">
        <f t="shared" si="6"/>
        <v>0.47685185185185186</v>
      </c>
      <c r="H77" s="74">
        <f t="shared" si="7"/>
        <v>0.13518518518518519</v>
      </c>
      <c r="I77" s="74">
        <f t="shared" si="8"/>
        <v>0.38796296296296295</v>
      </c>
    </row>
    <row r="78" spans="1:9" ht="12">
      <c r="A78" s="13" t="s">
        <v>29</v>
      </c>
      <c r="B78" s="22">
        <v>460</v>
      </c>
      <c r="C78" s="15">
        <v>218</v>
      </c>
      <c r="D78" s="15">
        <v>213</v>
      </c>
      <c r="E78" s="41">
        <v>88</v>
      </c>
      <c r="F78" s="41">
        <v>978</v>
      </c>
      <c r="G78" s="74">
        <f t="shared" si="6"/>
        <v>0.4703476482617587</v>
      </c>
      <c r="H78" s="74">
        <f t="shared" si="7"/>
        <v>0.2229038854805726</v>
      </c>
      <c r="I78" s="74">
        <f t="shared" si="8"/>
        <v>0.30777096114519426</v>
      </c>
    </row>
    <row r="79" spans="1:9" ht="12">
      <c r="A79" s="13" t="s">
        <v>18</v>
      </c>
      <c r="B79" s="22">
        <v>20</v>
      </c>
      <c r="C79" s="15">
        <v>5</v>
      </c>
      <c r="D79" s="15">
        <v>11</v>
      </c>
      <c r="E79" s="41">
        <v>8</v>
      </c>
      <c r="F79" s="41">
        <v>44</v>
      </c>
      <c r="G79" s="74">
        <f t="shared" si="6"/>
        <v>0.45454545454545453</v>
      </c>
      <c r="H79" s="74">
        <f t="shared" si="7"/>
        <v>0.11363636363636363</v>
      </c>
      <c r="I79" s="74">
        <f t="shared" si="8"/>
        <v>0.4318181818181818</v>
      </c>
    </row>
    <row r="80" spans="1:9" ht="12">
      <c r="A80" s="13" t="s">
        <v>13</v>
      </c>
      <c r="B80" s="22">
        <v>126</v>
      </c>
      <c r="C80" s="15">
        <v>28</v>
      </c>
      <c r="D80" s="15">
        <v>125</v>
      </c>
      <c r="E80" s="41">
        <v>5</v>
      </c>
      <c r="F80" s="41">
        <v>283</v>
      </c>
      <c r="G80" s="74">
        <f t="shared" si="6"/>
        <v>0.4452296819787986</v>
      </c>
      <c r="H80" s="74">
        <f t="shared" si="7"/>
        <v>0.0989399293286219</v>
      </c>
      <c r="I80" s="74">
        <f t="shared" si="8"/>
        <v>0.45936395759717313</v>
      </c>
    </row>
    <row r="81" spans="1:9" ht="12">
      <c r="A81" s="13" t="s">
        <v>12</v>
      </c>
      <c r="B81" s="22">
        <v>2017</v>
      </c>
      <c r="C81" s="15">
        <v>1216</v>
      </c>
      <c r="D81" s="15">
        <v>1045</v>
      </c>
      <c r="E81" s="41">
        <v>360</v>
      </c>
      <c r="F81" s="41">
        <v>4637</v>
      </c>
      <c r="G81" s="74">
        <f t="shared" si="6"/>
        <v>0.43497951261591544</v>
      </c>
      <c r="H81" s="74">
        <f t="shared" si="7"/>
        <v>0.26223851628207895</v>
      </c>
      <c r="I81" s="74">
        <f t="shared" si="8"/>
        <v>0.3029976277765797</v>
      </c>
    </row>
    <row r="82" spans="1:9" ht="12">
      <c r="A82" s="13" t="s">
        <v>11</v>
      </c>
      <c r="B82" s="22">
        <v>2097</v>
      </c>
      <c r="C82" s="15">
        <v>1260</v>
      </c>
      <c r="D82" s="15">
        <v>1110</v>
      </c>
      <c r="E82" s="41">
        <v>356</v>
      </c>
      <c r="F82" s="41">
        <v>4823</v>
      </c>
      <c r="G82" s="74">
        <f t="shared" si="6"/>
        <v>0.43479162347086875</v>
      </c>
      <c r="H82" s="74">
        <f t="shared" si="7"/>
        <v>0.2612481857764877</v>
      </c>
      <c r="I82" s="74">
        <f t="shared" si="8"/>
        <v>0.3039601907526436</v>
      </c>
    </row>
    <row r="83" spans="1:9" ht="12">
      <c r="A83" s="13" t="s">
        <v>6</v>
      </c>
      <c r="B83" s="22">
        <v>160</v>
      </c>
      <c r="C83" s="15">
        <v>90</v>
      </c>
      <c r="D83" s="15">
        <v>82</v>
      </c>
      <c r="E83" s="41">
        <v>52</v>
      </c>
      <c r="F83" s="41">
        <v>383</v>
      </c>
      <c r="G83" s="74">
        <f t="shared" si="6"/>
        <v>0.4177545691906005</v>
      </c>
      <c r="H83" s="74">
        <f t="shared" si="7"/>
        <v>0.2349869451697128</v>
      </c>
      <c r="I83" s="74">
        <f t="shared" si="8"/>
        <v>0.34986945169712796</v>
      </c>
    </row>
    <row r="84" spans="1:9" ht="12">
      <c r="A84" s="13" t="s">
        <v>3</v>
      </c>
      <c r="B84" s="22">
        <v>248</v>
      </c>
      <c r="C84" s="15">
        <v>150</v>
      </c>
      <c r="D84" s="15">
        <v>158</v>
      </c>
      <c r="E84" s="41">
        <v>78</v>
      </c>
      <c r="F84" s="41">
        <v>634</v>
      </c>
      <c r="G84" s="74">
        <f t="shared" si="6"/>
        <v>0.3911671924290221</v>
      </c>
      <c r="H84" s="74">
        <f t="shared" si="7"/>
        <v>0.23659305993690852</v>
      </c>
      <c r="I84" s="74">
        <f t="shared" si="8"/>
        <v>0.3722397476340694</v>
      </c>
    </row>
    <row r="85" spans="1:9" ht="12">
      <c r="A85" s="13" t="s">
        <v>24</v>
      </c>
      <c r="B85" s="22">
        <v>294</v>
      </c>
      <c r="C85" s="15">
        <v>133</v>
      </c>
      <c r="D85" s="15">
        <v>306</v>
      </c>
      <c r="E85" s="41">
        <v>24</v>
      </c>
      <c r="F85" s="41">
        <v>757</v>
      </c>
      <c r="G85" s="74">
        <f t="shared" si="6"/>
        <v>0.38837516512549536</v>
      </c>
      <c r="H85" s="74">
        <f t="shared" si="7"/>
        <v>0.17569352708058125</v>
      </c>
      <c r="I85" s="74">
        <f t="shared" si="8"/>
        <v>0.43593130779392336</v>
      </c>
    </row>
    <row r="86" spans="1:9" ht="12">
      <c r="A86" s="13" t="s">
        <v>28</v>
      </c>
      <c r="B86" s="22">
        <v>208</v>
      </c>
      <c r="C86" s="15">
        <v>110</v>
      </c>
      <c r="D86" s="15">
        <v>168</v>
      </c>
      <c r="E86" s="41">
        <v>52</v>
      </c>
      <c r="F86" s="41">
        <v>537</v>
      </c>
      <c r="G86" s="74">
        <f t="shared" si="6"/>
        <v>0.38733705772811916</v>
      </c>
      <c r="H86" s="74">
        <f t="shared" si="7"/>
        <v>0.2048417132216015</v>
      </c>
      <c r="I86" s="74">
        <f t="shared" si="8"/>
        <v>0.409683426443203</v>
      </c>
    </row>
    <row r="87" spans="1:9" ht="12">
      <c r="A87" s="13" t="s">
        <v>22</v>
      </c>
      <c r="B87" s="22">
        <v>250</v>
      </c>
      <c r="C87" s="15">
        <v>137</v>
      </c>
      <c r="D87" s="15">
        <v>226</v>
      </c>
      <c r="E87" s="41">
        <v>44</v>
      </c>
      <c r="F87" s="41">
        <v>657</v>
      </c>
      <c r="G87" s="74">
        <f t="shared" si="6"/>
        <v>0.380517503805175</v>
      </c>
      <c r="H87" s="74">
        <f t="shared" si="7"/>
        <v>0.2085235920852359</v>
      </c>
      <c r="I87" s="74">
        <f>1-G87-H87</f>
        <v>0.4109589041095891</v>
      </c>
    </row>
    <row r="88" spans="1:9" ht="12">
      <c r="A88" s="13" t="s">
        <v>40</v>
      </c>
      <c r="B88" s="22">
        <v>1523</v>
      </c>
      <c r="C88" s="15">
        <v>1010</v>
      </c>
      <c r="D88" s="15">
        <v>1167</v>
      </c>
      <c r="E88" s="41">
        <v>393</v>
      </c>
      <c r="F88" s="41">
        <v>4093</v>
      </c>
      <c r="G88" s="74">
        <f t="shared" si="6"/>
        <v>0.372098705106279</v>
      </c>
      <c r="H88" s="74">
        <f t="shared" si="7"/>
        <v>0.24676276569753236</v>
      </c>
      <c r="I88" s="74">
        <f>1-G88-H88</f>
        <v>0.3811385291961887</v>
      </c>
    </row>
    <row r="89" spans="1:9" ht="12">
      <c r="A89" s="13" t="s">
        <v>21</v>
      </c>
      <c r="B89" s="22">
        <v>350</v>
      </c>
      <c r="C89" s="15">
        <v>395</v>
      </c>
      <c r="D89" s="15">
        <v>287</v>
      </c>
      <c r="E89" s="41">
        <v>127</v>
      </c>
      <c r="F89" s="41">
        <v>1159</v>
      </c>
      <c r="G89" s="74">
        <f t="shared" si="6"/>
        <v>0.30198446937014667</v>
      </c>
      <c r="H89" s="74">
        <f t="shared" si="7"/>
        <v>0.34081104400345125</v>
      </c>
      <c r="I89" s="74">
        <f>(D89+E89)/F89</f>
        <v>0.3572044866264021</v>
      </c>
    </row>
    <row r="90" spans="1:9" ht="12">
      <c r="A90" s="13" t="s">
        <v>14</v>
      </c>
      <c r="B90" s="22">
        <v>1966</v>
      </c>
      <c r="C90" s="15">
        <v>983</v>
      </c>
      <c r="D90" s="15">
        <v>3521</v>
      </c>
      <c r="E90" s="41">
        <v>147</v>
      </c>
      <c r="F90" s="41">
        <v>6617</v>
      </c>
      <c r="G90" s="74">
        <f t="shared" si="6"/>
        <v>0.2971134955417863</v>
      </c>
      <c r="H90" s="74">
        <f t="shared" si="7"/>
        <v>0.14855674777089314</v>
      </c>
      <c r="I90" s="74">
        <f>(D90+E90)/F90</f>
        <v>0.5543297566873205</v>
      </c>
    </row>
    <row r="91" spans="1:9" ht="12">
      <c r="A91" s="13" t="s">
        <v>8</v>
      </c>
      <c r="B91" s="22">
        <v>113</v>
      </c>
      <c r="C91" s="15">
        <v>102</v>
      </c>
      <c r="D91" s="15">
        <v>203</v>
      </c>
      <c r="E91" s="41">
        <v>12</v>
      </c>
      <c r="F91" s="41">
        <v>429</v>
      </c>
      <c r="G91" s="74">
        <f t="shared" si="6"/>
        <v>0.2634032634032634</v>
      </c>
      <c r="H91" s="74">
        <f t="shared" si="7"/>
        <v>0.23776223776223776</v>
      </c>
      <c r="I91" s="74">
        <f>(D91+E91)/F91</f>
        <v>0.5011655011655012</v>
      </c>
    </row>
    <row r="92" spans="1:9" ht="12">
      <c r="A92" s="13"/>
      <c r="B92" s="22"/>
      <c r="C92" s="15"/>
      <c r="D92" s="15"/>
      <c r="E92" s="41"/>
      <c r="F92" s="41"/>
      <c r="G92" s="74"/>
      <c r="H92" s="74"/>
      <c r="I92" s="74"/>
    </row>
    <row r="93" spans="1:9" ht="12">
      <c r="A93" s="13" t="s">
        <v>30</v>
      </c>
      <c r="B93" s="22">
        <v>1273</v>
      </c>
      <c r="C93" s="15">
        <v>1478</v>
      </c>
      <c r="D93" s="15">
        <v>741</v>
      </c>
      <c r="E93" s="41">
        <v>307</v>
      </c>
      <c r="F93" s="41">
        <v>3800</v>
      </c>
      <c r="G93" s="74">
        <f aca="true" t="shared" si="9" ref="G93">B93/F93</f>
        <v>0.335</v>
      </c>
      <c r="H93" s="74">
        <f aca="true" t="shared" si="10" ref="H93">C93/F93</f>
        <v>0.38894736842105265</v>
      </c>
      <c r="I93" s="74">
        <f aca="true" t="shared" si="11" ref="I93">(D93+E93)/F93</f>
        <v>0.27578947368421053</v>
      </c>
    </row>
    <row r="94" spans="1:9" ht="12">
      <c r="A94" s="13"/>
      <c r="B94" s="22"/>
      <c r="C94" s="15"/>
      <c r="D94" s="15"/>
      <c r="E94" s="41"/>
      <c r="F94" s="41"/>
      <c r="G94" s="74"/>
      <c r="H94" s="74"/>
      <c r="I94" s="74"/>
    </row>
    <row r="95" spans="1:9" ht="12">
      <c r="A95" s="13" t="s">
        <v>31</v>
      </c>
      <c r="B95" s="22">
        <v>120</v>
      </c>
      <c r="C95" s="15">
        <v>98</v>
      </c>
      <c r="D95" s="15">
        <v>79</v>
      </c>
      <c r="E95" s="41">
        <v>27</v>
      </c>
      <c r="F95" s="41">
        <v>325</v>
      </c>
      <c r="G95" s="74">
        <f>B95/F95</f>
        <v>0.36923076923076925</v>
      </c>
      <c r="H95" s="74">
        <f>C95/F95</f>
        <v>0.30153846153846153</v>
      </c>
      <c r="I95" s="74">
        <f>(D95+E95)/F95</f>
        <v>0.3261538461538461</v>
      </c>
    </row>
    <row r="96" spans="1:9" ht="12">
      <c r="A96" s="13" t="s">
        <v>118</v>
      </c>
      <c r="B96" s="22">
        <v>10</v>
      </c>
      <c r="C96" s="15">
        <v>9</v>
      </c>
      <c r="D96" s="15">
        <v>6</v>
      </c>
      <c r="E96" s="41">
        <v>2</v>
      </c>
      <c r="F96" s="41">
        <v>28</v>
      </c>
      <c r="G96" s="74">
        <f>B96/F96</f>
        <v>0.35714285714285715</v>
      </c>
      <c r="H96" s="74">
        <f>C96/F96</f>
        <v>0.32142857142857145</v>
      </c>
      <c r="I96" s="74">
        <f>(D96+E96)/F96</f>
        <v>0.2857142857142857</v>
      </c>
    </row>
    <row r="97" spans="1:9" ht="12">
      <c r="A97" s="13" t="s">
        <v>32</v>
      </c>
      <c r="B97" s="22">
        <v>236</v>
      </c>
      <c r="C97" s="15">
        <v>363</v>
      </c>
      <c r="D97" s="15">
        <v>230</v>
      </c>
      <c r="E97" s="41">
        <v>56</v>
      </c>
      <c r="F97" s="41">
        <v>885</v>
      </c>
      <c r="G97" s="74">
        <f>B97/F97</f>
        <v>0.26666666666666666</v>
      </c>
      <c r="H97" s="74">
        <f>C97/F97</f>
        <v>0.4101694915254237</v>
      </c>
      <c r="I97" s="74">
        <f>(D97+E97)/F97</f>
        <v>0.3231638418079096</v>
      </c>
    </row>
    <row r="98" spans="1:9" ht="12">
      <c r="A98" s="13"/>
      <c r="B98" s="22"/>
      <c r="C98" s="15"/>
      <c r="D98" s="15"/>
      <c r="E98" s="41"/>
      <c r="F98" s="41"/>
      <c r="G98" s="74"/>
      <c r="H98" s="74"/>
      <c r="I98" s="74"/>
    </row>
    <row r="99" spans="1:9" ht="12">
      <c r="A99" s="13" t="s">
        <v>33</v>
      </c>
      <c r="B99" s="22">
        <v>160</v>
      </c>
      <c r="C99" s="15">
        <v>17</v>
      </c>
      <c r="D99" s="15">
        <v>73</v>
      </c>
      <c r="E99" s="41">
        <v>2</v>
      </c>
      <c r="F99" s="41">
        <v>252</v>
      </c>
      <c r="G99" s="74">
        <f>B99/F99</f>
        <v>0.6349206349206349</v>
      </c>
      <c r="H99" s="74">
        <f>C99/F99</f>
        <v>0.06746031746031746</v>
      </c>
      <c r="I99" s="74">
        <f>(D99+E99)/F99</f>
        <v>0.2976190476190476</v>
      </c>
    </row>
    <row r="100" spans="1:9" ht="12">
      <c r="A100" s="13" t="s">
        <v>35</v>
      </c>
      <c r="B100" s="22">
        <v>4164</v>
      </c>
      <c r="C100" s="15">
        <v>724</v>
      </c>
      <c r="D100" s="15">
        <v>3730</v>
      </c>
      <c r="E100" s="41">
        <v>66</v>
      </c>
      <c r="F100" s="41">
        <v>8683</v>
      </c>
      <c r="G100" s="74">
        <f>B100/F100</f>
        <v>0.47955775653575955</v>
      </c>
      <c r="H100" s="74">
        <f>C100/F100</f>
        <v>0.0833813198203386</v>
      </c>
      <c r="I100" s="74">
        <f>(D100+E100)/F100</f>
        <v>0.4371760912127145</v>
      </c>
    </row>
    <row r="101" spans="1:9" ht="12">
      <c r="A101" s="13" t="s">
        <v>34</v>
      </c>
      <c r="B101" s="22">
        <v>241</v>
      </c>
      <c r="C101" s="15">
        <v>114</v>
      </c>
      <c r="D101" s="15">
        <v>325</v>
      </c>
      <c r="E101" s="41">
        <v>8</v>
      </c>
      <c r="F101" s="41">
        <v>688</v>
      </c>
      <c r="G101" s="74">
        <f>B101/F101</f>
        <v>0.3502906976744186</v>
      </c>
      <c r="H101" s="74">
        <f>C101/F101</f>
        <v>0.16569767441860464</v>
      </c>
      <c r="I101" s="74">
        <f>(D101+E101)/F101</f>
        <v>0.48401162790697677</v>
      </c>
    </row>
    <row r="102" ht="12">
      <c r="A102" s="222" t="s">
        <v>174</v>
      </c>
    </row>
    <row r="103" ht="12">
      <c r="A103" s="28" t="s">
        <v>48</v>
      </c>
    </row>
  </sheetData>
  <autoFilter ref="A63:J91">
    <sortState ref="A64:J103">
      <sortCondition descending="1" sortBy="value" ref="G64:G103"/>
    </sortState>
  </autoFilter>
  <mergeCells count="2">
    <mergeCell ref="L4:N4"/>
    <mergeCell ref="I4:K4"/>
  </mergeCells>
  <hyperlinks>
    <hyperlink ref="A56" r:id="rId1" display="https://intragate.ec.europa.eu/nui_staging/show.do?query=BOOKMARK_DS-293746_QID_-7C7B8AD_UID_-3F171EB0&amp;layout=INDIC_EM,L,X,0;TIME,C,Y,0;AGE,L,Z,0;UNIT,L,Z,1;S_ADJ,L,Z,2;SEX,L,Z,3;GEO,L,Z,4;INDICATORS,C,Z,5;&amp;zSelection=DS-293746AGE,Y15-74;DS-293746UNIT,THS"/>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8"/>
  <sheetViews>
    <sheetView workbookViewId="0" topLeftCell="A1">
      <selection activeCell="H33" sqref="H33"/>
    </sheetView>
  </sheetViews>
  <sheetFormatPr defaultColWidth="9.140625" defaultRowHeight="15"/>
  <cols>
    <col min="1" max="1" width="14.140625" style="196" customWidth="1"/>
    <col min="2" max="3" width="9.140625" style="196" customWidth="1"/>
    <col min="4" max="4" width="12.140625" style="196" customWidth="1"/>
    <col min="5" max="256" width="9.140625" style="196" customWidth="1"/>
    <col min="257" max="257" width="65.140625" style="196" customWidth="1"/>
    <col min="258" max="512" width="9.140625" style="196" customWidth="1"/>
    <col min="513" max="513" width="65.140625" style="196" customWidth="1"/>
    <col min="514" max="768" width="9.140625" style="196" customWidth="1"/>
    <col min="769" max="769" width="65.140625" style="196" customWidth="1"/>
    <col min="770" max="1024" width="9.140625" style="196" customWidth="1"/>
    <col min="1025" max="1025" width="65.140625" style="196" customWidth="1"/>
    <col min="1026" max="1280" width="9.140625" style="196" customWidth="1"/>
    <col min="1281" max="1281" width="65.140625" style="196" customWidth="1"/>
    <col min="1282" max="1536" width="9.140625" style="196" customWidth="1"/>
    <col min="1537" max="1537" width="65.140625" style="196" customWidth="1"/>
    <col min="1538" max="1792" width="9.140625" style="196" customWidth="1"/>
    <col min="1793" max="1793" width="65.140625" style="196" customWidth="1"/>
    <col min="1794" max="2048" width="9.140625" style="196" customWidth="1"/>
    <col min="2049" max="2049" width="65.140625" style="196" customWidth="1"/>
    <col min="2050" max="2304" width="9.140625" style="196" customWidth="1"/>
    <col min="2305" max="2305" width="65.140625" style="196" customWidth="1"/>
    <col min="2306" max="2560" width="9.140625" style="196" customWidth="1"/>
    <col min="2561" max="2561" width="65.140625" style="196" customWidth="1"/>
    <col min="2562" max="2816" width="9.140625" style="196" customWidth="1"/>
    <col min="2817" max="2817" width="65.140625" style="196" customWidth="1"/>
    <col min="2818" max="3072" width="9.140625" style="196" customWidth="1"/>
    <col min="3073" max="3073" width="65.140625" style="196" customWidth="1"/>
    <col min="3074" max="3328" width="9.140625" style="196" customWidth="1"/>
    <col min="3329" max="3329" width="65.140625" style="196" customWidth="1"/>
    <col min="3330" max="3584" width="9.140625" style="196" customWidth="1"/>
    <col min="3585" max="3585" width="65.140625" style="196" customWidth="1"/>
    <col min="3586" max="3840" width="9.140625" style="196" customWidth="1"/>
    <col min="3841" max="3841" width="65.140625" style="196" customWidth="1"/>
    <col min="3842" max="4096" width="9.140625" style="196" customWidth="1"/>
    <col min="4097" max="4097" width="65.140625" style="196" customWidth="1"/>
    <col min="4098" max="4352" width="9.140625" style="196" customWidth="1"/>
    <col min="4353" max="4353" width="65.140625" style="196" customWidth="1"/>
    <col min="4354" max="4608" width="9.140625" style="196" customWidth="1"/>
    <col min="4609" max="4609" width="65.140625" style="196" customWidth="1"/>
    <col min="4610" max="4864" width="9.140625" style="196" customWidth="1"/>
    <col min="4865" max="4865" width="65.140625" style="196" customWidth="1"/>
    <col min="4866" max="5120" width="9.140625" style="196" customWidth="1"/>
    <col min="5121" max="5121" width="65.140625" style="196" customWidth="1"/>
    <col min="5122" max="5376" width="9.140625" style="196" customWidth="1"/>
    <col min="5377" max="5377" width="65.140625" style="196" customWidth="1"/>
    <col min="5378" max="5632" width="9.140625" style="196" customWidth="1"/>
    <col min="5633" max="5633" width="65.140625" style="196" customWidth="1"/>
    <col min="5634" max="5888" width="9.140625" style="196" customWidth="1"/>
    <col min="5889" max="5889" width="65.140625" style="196" customWidth="1"/>
    <col min="5890" max="6144" width="9.140625" style="196" customWidth="1"/>
    <col min="6145" max="6145" width="65.140625" style="196" customWidth="1"/>
    <col min="6146" max="6400" width="9.140625" style="196" customWidth="1"/>
    <col min="6401" max="6401" width="65.140625" style="196" customWidth="1"/>
    <col min="6402" max="6656" width="9.140625" style="196" customWidth="1"/>
    <col min="6657" max="6657" width="65.140625" style="196" customWidth="1"/>
    <col min="6658" max="6912" width="9.140625" style="196" customWidth="1"/>
    <col min="6913" max="6913" width="65.140625" style="196" customWidth="1"/>
    <col min="6914" max="7168" width="9.140625" style="196" customWidth="1"/>
    <col min="7169" max="7169" width="65.140625" style="196" customWidth="1"/>
    <col min="7170" max="7424" width="9.140625" style="196" customWidth="1"/>
    <col min="7425" max="7425" width="65.140625" style="196" customWidth="1"/>
    <col min="7426" max="7680" width="9.140625" style="196" customWidth="1"/>
    <col min="7681" max="7681" width="65.140625" style="196" customWidth="1"/>
    <col min="7682" max="7936" width="9.140625" style="196" customWidth="1"/>
    <col min="7937" max="7937" width="65.140625" style="196" customWidth="1"/>
    <col min="7938" max="8192" width="9.140625" style="196" customWidth="1"/>
    <col min="8193" max="8193" width="65.140625" style="196" customWidth="1"/>
    <col min="8194" max="8448" width="9.140625" style="196" customWidth="1"/>
    <col min="8449" max="8449" width="65.140625" style="196" customWidth="1"/>
    <col min="8450" max="8704" width="9.140625" style="196" customWidth="1"/>
    <col min="8705" max="8705" width="65.140625" style="196" customWidth="1"/>
    <col min="8706" max="8960" width="9.140625" style="196" customWidth="1"/>
    <col min="8961" max="8961" width="65.140625" style="196" customWidth="1"/>
    <col min="8962" max="9216" width="9.140625" style="196" customWidth="1"/>
    <col min="9217" max="9217" width="65.140625" style="196" customWidth="1"/>
    <col min="9218" max="9472" width="9.140625" style="196" customWidth="1"/>
    <col min="9473" max="9473" width="65.140625" style="196" customWidth="1"/>
    <col min="9474" max="9728" width="9.140625" style="196" customWidth="1"/>
    <col min="9729" max="9729" width="65.140625" style="196" customWidth="1"/>
    <col min="9730" max="9984" width="9.140625" style="196" customWidth="1"/>
    <col min="9985" max="9985" width="65.140625" style="196" customWidth="1"/>
    <col min="9986" max="10240" width="9.140625" style="196" customWidth="1"/>
    <col min="10241" max="10241" width="65.140625" style="196" customWidth="1"/>
    <col min="10242" max="10496" width="9.140625" style="196" customWidth="1"/>
    <col min="10497" max="10497" width="65.140625" style="196" customWidth="1"/>
    <col min="10498" max="10752" width="9.140625" style="196" customWidth="1"/>
    <col min="10753" max="10753" width="65.140625" style="196" customWidth="1"/>
    <col min="10754" max="11008" width="9.140625" style="196" customWidth="1"/>
    <col min="11009" max="11009" width="65.140625" style="196" customWidth="1"/>
    <col min="11010" max="11264" width="9.140625" style="196" customWidth="1"/>
    <col min="11265" max="11265" width="65.140625" style="196" customWidth="1"/>
    <col min="11266" max="11520" width="9.140625" style="196" customWidth="1"/>
    <col min="11521" max="11521" width="65.140625" style="196" customWidth="1"/>
    <col min="11522" max="11776" width="9.140625" style="196" customWidth="1"/>
    <col min="11777" max="11777" width="65.140625" style="196" customWidth="1"/>
    <col min="11778" max="12032" width="9.140625" style="196" customWidth="1"/>
    <col min="12033" max="12033" width="65.140625" style="196" customWidth="1"/>
    <col min="12034" max="12288" width="9.140625" style="196" customWidth="1"/>
    <col min="12289" max="12289" width="65.140625" style="196" customWidth="1"/>
    <col min="12290" max="12544" width="9.140625" style="196" customWidth="1"/>
    <col min="12545" max="12545" width="65.140625" style="196" customWidth="1"/>
    <col min="12546" max="12800" width="9.140625" style="196" customWidth="1"/>
    <col min="12801" max="12801" width="65.140625" style="196" customWidth="1"/>
    <col min="12802" max="13056" width="9.140625" style="196" customWidth="1"/>
    <col min="13057" max="13057" width="65.140625" style="196" customWidth="1"/>
    <col min="13058" max="13312" width="9.140625" style="196" customWidth="1"/>
    <col min="13313" max="13313" width="65.140625" style="196" customWidth="1"/>
    <col min="13314" max="13568" width="9.140625" style="196" customWidth="1"/>
    <col min="13569" max="13569" width="65.140625" style="196" customWidth="1"/>
    <col min="13570" max="13824" width="9.140625" style="196" customWidth="1"/>
    <col min="13825" max="13825" width="65.140625" style="196" customWidth="1"/>
    <col min="13826" max="14080" width="9.140625" style="196" customWidth="1"/>
    <col min="14081" max="14081" width="65.140625" style="196" customWidth="1"/>
    <col min="14082" max="14336" width="9.140625" style="196" customWidth="1"/>
    <col min="14337" max="14337" width="65.140625" style="196" customWidth="1"/>
    <col min="14338" max="14592" width="9.140625" style="196" customWidth="1"/>
    <col min="14593" max="14593" width="65.140625" style="196" customWidth="1"/>
    <col min="14594" max="14848" width="9.140625" style="196" customWidth="1"/>
    <col min="14849" max="14849" width="65.140625" style="196" customWidth="1"/>
    <col min="14850" max="15104" width="9.140625" style="196" customWidth="1"/>
    <col min="15105" max="15105" width="65.140625" style="196" customWidth="1"/>
    <col min="15106" max="15360" width="9.140625" style="196" customWidth="1"/>
    <col min="15361" max="15361" width="65.140625" style="196" customWidth="1"/>
    <col min="15362" max="15616" width="9.140625" style="196" customWidth="1"/>
    <col min="15617" max="15617" width="65.140625" style="196" customWidth="1"/>
    <col min="15618" max="15872" width="9.140625" style="196" customWidth="1"/>
    <col min="15873" max="15873" width="65.140625" style="196" customWidth="1"/>
    <col min="15874" max="16128" width="9.140625" style="196" customWidth="1"/>
    <col min="16129" max="16129" width="65.140625" style="196" customWidth="1"/>
    <col min="16130" max="16384" width="9.140625" style="196" customWidth="1"/>
  </cols>
  <sheetData>
    <row r="1" ht="18">
      <c r="A1" s="239" t="s">
        <v>161</v>
      </c>
    </row>
    <row r="2" ht="15.75">
      <c r="A2" s="203" t="s">
        <v>157</v>
      </c>
    </row>
    <row r="3" ht="12.75">
      <c r="A3" s="204" t="s">
        <v>143</v>
      </c>
    </row>
    <row r="4" spans="1:9" ht="12">
      <c r="A4" s="200"/>
      <c r="B4" s="271" t="s">
        <v>36</v>
      </c>
      <c r="C4" s="271"/>
      <c r="D4" s="197"/>
      <c r="E4" s="271" t="s">
        <v>37</v>
      </c>
      <c r="F4" s="271"/>
      <c r="G4" s="197"/>
      <c r="H4" s="271" t="s">
        <v>38</v>
      </c>
      <c r="I4" s="271"/>
    </row>
    <row r="5" spans="1:9" ht="12">
      <c r="A5" s="201"/>
      <c r="B5" s="198" t="s">
        <v>0</v>
      </c>
      <c r="C5" s="198" t="s">
        <v>120</v>
      </c>
      <c r="D5" s="198"/>
      <c r="E5" s="198" t="s">
        <v>0</v>
      </c>
      <c r="F5" s="198" t="s">
        <v>120</v>
      </c>
      <c r="G5" s="198"/>
      <c r="H5" s="198" t="s">
        <v>0</v>
      </c>
      <c r="I5" s="198" t="s">
        <v>120</v>
      </c>
    </row>
    <row r="6" spans="1:9" ht="12">
      <c r="A6" s="202" t="s">
        <v>167</v>
      </c>
      <c r="B6" s="199">
        <v>33</v>
      </c>
      <c r="C6" s="199">
        <v>33.4</v>
      </c>
      <c r="D6" s="199"/>
      <c r="E6" s="199">
        <v>27.5</v>
      </c>
      <c r="F6" s="199">
        <v>27.9</v>
      </c>
      <c r="G6" s="199"/>
      <c r="H6" s="199">
        <v>38.49999999999999</v>
      </c>
      <c r="I6" s="199">
        <v>38.800000000000004</v>
      </c>
    </row>
    <row r="7" spans="1:9" ht="12">
      <c r="A7" s="202" t="s">
        <v>151</v>
      </c>
      <c r="B7" s="199">
        <v>0.6</v>
      </c>
      <c r="C7" s="199">
        <v>0.6</v>
      </c>
      <c r="D7" s="199"/>
      <c r="E7" s="199">
        <v>0.5</v>
      </c>
      <c r="F7" s="199">
        <v>0.5</v>
      </c>
      <c r="G7" s="199"/>
      <c r="H7" s="199">
        <v>0.6</v>
      </c>
      <c r="I7" s="199">
        <v>0.6</v>
      </c>
    </row>
    <row r="8" spans="1:9" ht="12">
      <c r="A8" s="202" t="s">
        <v>152</v>
      </c>
      <c r="B8" s="199">
        <v>2</v>
      </c>
      <c r="C8" s="199">
        <v>3</v>
      </c>
      <c r="D8" s="199"/>
      <c r="E8" s="199">
        <v>1.8</v>
      </c>
      <c r="F8" s="199">
        <v>2.8</v>
      </c>
      <c r="G8" s="199"/>
      <c r="H8" s="199">
        <v>2.2</v>
      </c>
      <c r="I8" s="199">
        <v>3.3</v>
      </c>
    </row>
    <row r="9" spans="1:9" ht="12">
      <c r="A9" s="202" t="s">
        <v>166</v>
      </c>
      <c r="B9" s="199">
        <v>4.2</v>
      </c>
      <c r="C9" s="199">
        <v>4.2</v>
      </c>
      <c r="D9" s="199"/>
      <c r="E9" s="199">
        <v>4.4</v>
      </c>
      <c r="F9" s="199">
        <v>4.5</v>
      </c>
      <c r="G9" s="199"/>
      <c r="H9" s="199">
        <v>4</v>
      </c>
      <c r="I9" s="199">
        <v>3.9</v>
      </c>
    </row>
    <row r="10" spans="1:9" ht="12">
      <c r="A10" s="202" t="s">
        <v>165</v>
      </c>
      <c r="B10" s="199">
        <v>1.9</v>
      </c>
      <c r="C10" s="199">
        <v>1.9</v>
      </c>
      <c r="D10" s="199"/>
      <c r="E10" s="199">
        <v>1.3</v>
      </c>
      <c r="F10" s="199">
        <v>1.3</v>
      </c>
      <c r="G10" s="199"/>
      <c r="H10" s="199">
        <v>2.5</v>
      </c>
      <c r="I10" s="199">
        <v>2.5</v>
      </c>
    </row>
    <row r="11" spans="1:9" ht="12">
      <c r="A11" s="202" t="s">
        <v>145</v>
      </c>
      <c r="B11" s="199">
        <f>100-SUM(B6:B10)</f>
        <v>58.3</v>
      </c>
      <c r="C11" s="199">
        <f>100-SUM(C6:C10)</f>
        <v>56.9</v>
      </c>
      <c r="D11" s="199"/>
      <c r="E11" s="199">
        <f>100-SUM(E6:E10)</f>
        <v>64.5</v>
      </c>
      <c r="F11" s="199">
        <f>100-SUM(F6:F10)</f>
        <v>63</v>
      </c>
      <c r="G11" s="199"/>
      <c r="H11" s="199">
        <f>100-SUM(H6:H10)</f>
        <v>52.2</v>
      </c>
      <c r="I11" s="199">
        <f>100-SUM(I6:I10)</f>
        <v>50.9</v>
      </c>
    </row>
    <row r="12" ht="12">
      <c r="A12" s="196" t="s">
        <v>170</v>
      </c>
    </row>
    <row r="13" ht="12">
      <c r="A13" s="196" t="s">
        <v>144</v>
      </c>
    </row>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5.75">
      <c r="A48" s="203" t="s">
        <v>148</v>
      </c>
    </row>
    <row r="49" ht="12.75">
      <c r="A49" s="204" t="s">
        <v>143</v>
      </c>
    </row>
    <row r="50" spans="1:22" ht="15" customHeight="1">
      <c r="A50" s="207"/>
      <c r="B50" s="269" t="s">
        <v>173</v>
      </c>
      <c r="C50" s="270"/>
      <c r="D50" s="270"/>
      <c r="E50" s="270"/>
      <c r="F50" s="270"/>
      <c r="G50" s="270"/>
      <c r="H50" s="272"/>
      <c r="I50" s="269" t="s">
        <v>172</v>
      </c>
      <c r="J50" s="270"/>
      <c r="K50" s="270"/>
      <c r="L50" s="270"/>
      <c r="M50" s="270"/>
      <c r="N50" s="270"/>
      <c r="O50" s="272"/>
      <c r="P50" s="250"/>
      <c r="Q50" s="269" t="s">
        <v>171</v>
      </c>
      <c r="R50" s="270"/>
      <c r="S50" s="270"/>
      <c r="T50" s="270"/>
      <c r="U50" s="270"/>
      <c r="V50" s="270"/>
    </row>
    <row r="51" spans="1:22" ht="180">
      <c r="A51" s="208"/>
      <c r="B51" s="240" t="s">
        <v>146</v>
      </c>
      <c r="C51" s="209" t="s">
        <v>162</v>
      </c>
      <c r="D51" s="209" t="s">
        <v>167</v>
      </c>
      <c r="E51" s="209" t="s">
        <v>54</v>
      </c>
      <c r="F51" s="209" t="s">
        <v>55</v>
      </c>
      <c r="G51" s="209" t="s">
        <v>50</v>
      </c>
      <c r="H51" s="241" t="s">
        <v>147</v>
      </c>
      <c r="I51" s="240" t="s">
        <v>146</v>
      </c>
      <c r="J51" s="209" t="s">
        <v>162</v>
      </c>
      <c r="K51" s="209" t="s">
        <v>167</v>
      </c>
      <c r="L51" s="209" t="s">
        <v>54</v>
      </c>
      <c r="M51" s="209" t="s">
        <v>55</v>
      </c>
      <c r="N51" s="209" t="s">
        <v>50</v>
      </c>
      <c r="O51" s="241" t="s">
        <v>147</v>
      </c>
      <c r="P51" s="255" t="s">
        <v>163</v>
      </c>
      <c r="Q51" s="209" t="s">
        <v>162</v>
      </c>
      <c r="R51" s="209" t="s">
        <v>167</v>
      </c>
      <c r="S51" s="209" t="s">
        <v>54</v>
      </c>
      <c r="T51" s="209" t="s">
        <v>55</v>
      </c>
      <c r="U51" s="209" t="s">
        <v>50</v>
      </c>
      <c r="V51" s="209" t="s">
        <v>147</v>
      </c>
    </row>
    <row r="52" spans="1:22" ht="12">
      <c r="A52" s="219" t="s">
        <v>39</v>
      </c>
      <c r="B52" s="242">
        <v>35.6</v>
      </c>
      <c r="C52" s="220">
        <f>100-SUM(D52:H52)</f>
        <v>58.3</v>
      </c>
      <c r="D52" s="220">
        <v>33</v>
      </c>
      <c r="E52" s="220">
        <v>2</v>
      </c>
      <c r="F52" s="220">
        <v>0.6</v>
      </c>
      <c r="G52" s="220">
        <v>1.9</v>
      </c>
      <c r="H52" s="243">
        <v>4.2</v>
      </c>
      <c r="I52" s="242">
        <v>37</v>
      </c>
      <c r="J52" s="220">
        <f>100-SUM(K52:O52)</f>
        <v>56.9</v>
      </c>
      <c r="K52" s="220">
        <f>I52-L52-M52</f>
        <v>33.4</v>
      </c>
      <c r="L52" s="220">
        <v>3</v>
      </c>
      <c r="M52" s="220">
        <v>0.6</v>
      </c>
      <c r="N52" s="220">
        <v>1.9</v>
      </c>
      <c r="O52" s="243">
        <v>4.2</v>
      </c>
      <c r="P52" s="251">
        <f>SUM(L52:O52)</f>
        <v>9.7</v>
      </c>
      <c r="Q52" s="220">
        <f>J52-C52</f>
        <v>-1.3999999999999986</v>
      </c>
      <c r="R52" s="220">
        <f aca="true" t="shared" si="0" ref="R52:V52">K52-D52</f>
        <v>0.3999999999999986</v>
      </c>
      <c r="S52" s="221">
        <f t="shared" si="0"/>
        <v>1</v>
      </c>
      <c r="T52" s="221">
        <f t="shared" si="0"/>
        <v>0</v>
      </c>
      <c r="U52" s="221">
        <f t="shared" si="0"/>
        <v>0</v>
      </c>
      <c r="V52" s="221">
        <f t="shared" si="0"/>
        <v>0</v>
      </c>
    </row>
    <row r="53" spans="1:22" ht="12">
      <c r="A53" s="216"/>
      <c r="B53" s="244"/>
      <c r="C53" s="217"/>
      <c r="D53" s="217"/>
      <c r="E53" s="217"/>
      <c r="F53" s="217"/>
      <c r="G53" s="217"/>
      <c r="H53" s="245"/>
      <c r="I53" s="244"/>
      <c r="J53" s="217"/>
      <c r="K53" s="217"/>
      <c r="L53" s="217"/>
      <c r="M53" s="217"/>
      <c r="N53" s="217"/>
      <c r="O53" s="245"/>
      <c r="P53" s="252"/>
      <c r="Q53" s="217"/>
      <c r="R53" s="217"/>
      <c r="S53" s="218"/>
      <c r="T53" s="218"/>
      <c r="U53" s="218"/>
      <c r="V53" s="218"/>
    </row>
    <row r="54" spans="1:22" s="206" customFormat="1" ht="12">
      <c r="A54" s="210" t="s">
        <v>10</v>
      </c>
      <c r="B54" s="246">
        <v>35.1</v>
      </c>
      <c r="C54" s="211">
        <f aca="true" t="shared" si="1" ref="C54:C81">100-SUM(D54:H54)</f>
        <v>52.4</v>
      </c>
      <c r="D54" s="211">
        <v>32.4</v>
      </c>
      <c r="E54" s="211">
        <v>2.1</v>
      </c>
      <c r="F54" s="211">
        <v>0.6</v>
      </c>
      <c r="G54" s="211">
        <v>3.4</v>
      </c>
      <c r="H54" s="247">
        <v>9.1</v>
      </c>
      <c r="I54" s="246">
        <v>38.4</v>
      </c>
      <c r="J54" s="211">
        <f aca="true" t="shared" si="2" ref="J54:J81">100-SUM(K54:O54)</f>
        <v>49.400000000000006</v>
      </c>
      <c r="K54" s="211">
        <f aca="true" t="shared" si="3" ref="K54:K81">I54-L54-M54</f>
        <v>33.4</v>
      </c>
      <c r="L54" s="211">
        <v>4.3</v>
      </c>
      <c r="M54" s="211">
        <v>0.7</v>
      </c>
      <c r="N54" s="211">
        <v>2.8</v>
      </c>
      <c r="O54" s="247">
        <v>9.4</v>
      </c>
      <c r="P54" s="253">
        <f aca="true" t="shared" si="4" ref="P54:P81">SUM(L54:O54)</f>
        <v>17.2</v>
      </c>
      <c r="Q54" s="211">
        <f aca="true" t="shared" si="5" ref="Q54:Q69">J54-C54</f>
        <v>-2.999999999999993</v>
      </c>
      <c r="R54" s="211">
        <f aca="true" t="shared" si="6" ref="R54:R69">K54-D54</f>
        <v>1</v>
      </c>
      <c r="S54" s="212">
        <f aca="true" t="shared" si="7" ref="S54:S69">L54-E54</f>
        <v>2.1999999999999997</v>
      </c>
      <c r="T54" s="212">
        <f aca="true" t="shared" si="8" ref="T54:T69">M54-F54</f>
        <v>0.09999999999999998</v>
      </c>
      <c r="U54" s="212">
        <f aca="true" t="shared" si="9" ref="U54:U69">N54-G54</f>
        <v>-0.6000000000000001</v>
      </c>
      <c r="V54" s="212">
        <f aca="true" t="shared" si="10" ref="V54:V69">O54-H54</f>
        <v>0.3000000000000007</v>
      </c>
    </row>
    <row r="55" spans="1:22" ht="12">
      <c r="A55" s="210" t="s">
        <v>9</v>
      </c>
      <c r="B55" s="246">
        <v>40.7</v>
      </c>
      <c r="C55" s="211">
        <f t="shared" si="1"/>
        <v>46.599999999999994</v>
      </c>
      <c r="D55" s="211">
        <v>38.9</v>
      </c>
      <c r="E55" s="211">
        <v>1.2</v>
      </c>
      <c r="F55" s="211">
        <v>0.6</v>
      </c>
      <c r="G55" s="211">
        <v>2.9</v>
      </c>
      <c r="H55" s="247">
        <v>9.8</v>
      </c>
      <c r="I55" s="246">
        <v>41.8</v>
      </c>
      <c r="J55" s="211">
        <f t="shared" si="2"/>
        <v>45.7</v>
      </c>
      <c r="K55" s="211">
        <f t="shared" si="3"/>
        <v>39.4</v>
      </c>
      <c r="L55" s="211">
        <v>1.6</v>
      </c>
      <c r="M55" s="211">
        <v>0.8</v>
      </c>
      <c r="N55" s="211">
        <v>2.7</v>
      </c>
      <c r="O55" s="247">
        <v>9.8</v>
      </c>
      <c r="P55" s="253">
        <f t="shared" si="4"/>
        <v>14.900000000000002</v>
      </c>
      <c r="Q55" s="211">
        <f t="shared" si="5"/>
        <v>-0.8999999999999915</v>
      </c>
      <c r="R55" s="211">
        <f t="shared" si="6"/>
        <v>0.5</v>
      </c>
      <c r="S55" s="212">
        <f t="shared" si="7"/>
        <v>0.40000000000000013</v>
      </c>
      <c r="T55" s="212">
        <f t="shared" si="8"/>
        <v>0.20000000000000007</v>
      </c>
      <c r="U55" s="212">
        <f t="shared" si="9"/>
        <v>-0.19999999999999973</v>
      </c>
      <c r="V55" s="212">
        <f t="shared" si="10"/>
        <v>0</v>
      </c>
    </row>
    <row r="56" spans="1:22" ht="12">
      <c r="A56" s="210" t="s">
        <v>14</v>
      </c>
      <c r="B56" s="246">
        <v>43.1</v>
      </c>
      <c r="C56" s="211">
        <f t="shared" si="1"/>
        <v>49.9</v>
      </c>
      <c r="D56" s="211">
        <v>36.7</v>
      </c>
      <c r="E56" s="211">
        <v>6.1</v>
      </c>
      <c r="F56" s="211">
        <v>0.3</v>
      </c>
      <c r="G56" s="211">
        <v>1.5</v>
      </c>
      <c r="H56" s="247">
        <v>5.5</v>
      </c>
      <c r="I56" s="246">
        <v>45.1</v>
      </c>
      <c r="J56" s="211">
        <f t="shared" si="2"/>
        <v>48.3</v>
      </c>
      <c r="K56" s="211">
        <f t="shared" si="3"/>
        <v>37.00000000000001</v>
      </c>
      <c r="L56" s="211">
        <v>7.8</v>
      </c>
      <c r="M56" s="211">
        <v>0.3</v>
      </c>
      <c r="N56" s="211">
        <v>2.2</v>
      </c>
      <c r="O56" s="247">
        <v>4.4</v>
      </c>
      <c r="P56" s="253">
        <f t="shared" si="4"/>
        <v>14.700000000000001</v>
      </c>
      <c r="Q56" s="211">
        <f t="shared" si="5"/>
        <v>-1.6000000000000014</v>
      </c>
      <c r="R56" s="211">
        <f t="shared" si="6"/>
        <v>0.30000000000000426</v>
      </c>
      <c r="S56" s="212">
        <f t="shared" si="7"/>
        <v>1.7000000000000002</v>
      </c>
      <c r="T56" s="212">
        <f t="shared" si="8"/>
        <v>0</v>
      </c>
      <c r="U56" s="212">
        <f t="shared" si="9"/>
        <v>0.7000000000000002</v>
      </c>
      <c r="V56" s="212">
        <f t="shared" si="10"/>
        <v>-1.0999999999999996</v>
      </c>
    </row>
    <row r="57" spans="1:22" ht="12">
      <c r="A57" s="210" t="s">
        <v>28</v>
      </c>
      <c r="B57" s="246">
        <v>32.9</v>
      </c>
      <c r="C57" s="211">
        <f t="shared" si="1"/>
        <v>60.1</v>
      </c>
      <c r="D57" s="211">
        <v>28.499999999999996</v>
      </c>
      <c r="E57" s="211">
        <v>2.8</v>
      </c>
      <c r="F57" s="211">
        <v>1.6</v>
      </c>
      <c r="G57" s="211">
        <v>2.5</v>
      </c>
      <c r="H57" s="247">
        <v>4.5</v>
      </c>
      <c r="I57" s="246">
        <v>34.1</v>
      </c>
      <c r="J57" s="211">
        <f t="shared" si="2"/>
        <v>58.2</v>
      </c>
      <c r="K57" s="211">
        <f t="shared" si="3"/>
        <v>28.7</v>
      </c>
      <c r="L57" s="211">
        <v>4.1</v>
      </c>
      <c r="M57" s="211">
        <v>1.3</v>
      </c>
      <c r="N57" s="211">
        <v>2.7</v>
      </c>
      <c r="O57" s="247">
        <v>5</v>
      </c>
      <c r="P57" s="253">
        <f t="shared" si="4"/>
        <v>13.1</v>
      </c>
      <c r="Q57" s="211">
        <f t="shared" si="5"/>
        <v>-1.8999999999999986</v>
      </c>
      <c r="R57" s="211">
        <f t="shared" si="6"/>
        <v>0.20000000000000284</v>
      </c>
      <c r="S57" s="212">
        <f t="shared" si="7"/>
        <v>1.2999999999999998</v>
      </c>
      <c r="T57" s="212">
        <f t="shared" si="8"/>
        <v>-0.30000000000000004</v>
      </c>
      <c r="U57" s="212">
        <f t="shared" si="9"/>
        <v>0.20000000000000018</v>
      </c>
      <c r="V57" s="212">
        <f t="shared" si="10"/>
        <v>0.5</v>
      </c>
    </row>
    <row r="58" spans="1:22" ht="12">
      <c r="A58" s="210" t="s">
        <v>29</v>
      </c>
      <c r="B58" s="246">
        <v>26.5</v>
      </c>
      <c r="C58" s="211">
        <f t="shared" si="1"/>
        <v>65.9</v>
      </c>
      <c r="D58" s="211">
        <v>23.3</v>
      </c>
      <c r="E58" s="211">
        <v>1.8</v>
      </c>
      <c r="F58" s="211">
        <v>1.4</v>
      </c>
      <c r="G58" s="211">
        <v>2.5</v>
      </c>
      <c r="H58" s="247">
        <v>5.1</v>
      </c>
      <c r="I58" s="246">
        <v>26.9</v>
      </c>
      <c r="J58" s="211">
        <f t="shared" si="2"/>
        <v>64.1</v>
      </c>
      <c r="K58" s="211">
        <f t="shared" si="3"/>
        <v>22.9</v>
      </c>
      <c r="L58" s="211">
        <v>2.8</v>
      </c>
      <c r="M58" s="211">
        <v>1.2</v>
      </c>
      <c r="N58" s="211">
        <v>2.9</v>
      </c>
      <c r="O58" s="247">
        <v>6.1</v>
      </c>
      <c r="P58" s="253">
        <f t="shared" si="4"/>
        <v>13</v>
      </c>
      <c r="Q58" s="211">
        <f t="shared" si="5"/>
        <v>-1.8000000000000114</v>
      </c>
      <c r="R58" s="211">
        <f t="shared" si="6"/>
        <v>-0.40000000000000213</v>
      </c>
      <c r="S58" s="212">
        <f t="shared" si="7"/>
        <v>0.9999999999999998</v>
      </c>
      <c r="T58" s="212">
        <f t="shared" si="8"/>
        <v>-0.19999999999999996</v>
      </c>
      <c r="U58" s="212">
        <f t="shared" si="9"/>
        <v>0.3999999999999999</v>
      </c>
      <c r="V58" s="212">
        <f t="shared" si="10"/>
        <v>1</v>
      </c>
    </row>
    <row r="59" spans="1:22" ht="12">
      <c r="A59" s="210" t="s">
        <v>8</v>
      </c>
      <c r="B59" s="246">
        <v>32.9</v>
      </c>
      <c r="C59" s="211">
        <f t="shared" si="1"/>
        <v>60.800000000000004</v>
      </c>
      <c r="D59" s="211">
        <v>29.599999999999998</v>
      </c>
      <c r="E59" s="211">
        <v>3</v>
      </c>
      <c r="F59" s="211">
        <v>0.3</v>
      </c>
      <c r="G59" s="211">
        <v>3.1</v>
      </c>
      <c r="H59" s="247">
        <v>3.2</v>
      </c>
      <c r="I59" s="246">
        <v>35.6</v>
      </c>
      <c r="J59" s="211">
        <f t="shared" si="2"/>
        <v>58.50000000000001</v>
      </c>
      <c r="K59" s="211">
        <f t="shared" si="3"/>
        <v>29.8</v>
      </c>
      <c r="L59" s="211">
        <v>5.5</v>
      </c>
      <c r="M59" s="211">
        <v>0.3</v>
      </c>
      <c r="N59" s="211">
        <v>2.8</v>
      </c>
      <c r="O59" s="247">
        <v>3.1</v>
      </c>
      <c r="P59" s="253">
        <f t="shared" si="4"/>
        <v>11.7</v>
      </c>
      <c r="Q59" s="211">
        <f t="shared" si="5"/>
        <v>-2.299999999999997</v>
      </c>
      <c r="R59" s="211">
        <f t="shared" si="6"/>
        <v>0.20000000000000284</v>
      </c>
      <c r="S59" s="212">
        <f t="shared" si="7"/>
        <v>2.5</v>
      </c>
      <c r="T59" s="212">
        <f t="shared" si="8"/>
        <v>0</v>
      </c>
      <c r="U59" s="212">
        <f t="shared" si="9"/>
        <v>-0.30000000000000027</v>
      </c>
      <c r="V59" s="212">
        <f t="shared" si="10"/>
        <v>-0.10000000000000009</v>
      </c>
    </row>
    <row r="60" spans="1:22" ht="12">
      <c r="A60" s="210" t="s">
        <v>22</v>
      </c>
      <c r="B60" s="246">
        <v>31.7</v>
      </c>
      <c r="C60" s="211">
        <f t="shared" si="1"/>
        <v>63.4</v>
      </c>
      <c r="D60" s="211">
        <v>29.299999999999997</v>
      </c>
      <c r="E60" s="211">
        <v>1.6</v>
      </c>
      <c r="F60" s="211">
        <v>0.8</v>
      </c>
      <c r="G60" s="211">
        <v>1.9</v>
      </c>
      <c r="H60" s="247">
        <v>3</v>
      </c>
      <c r="I60" s="246">
        <v>32.9</v>
      </c>
      <c r="J60" s="211">
        <f t="shared" si="2"/>
        <v>61.199999999999996</v>
      </c>
      <c r="K60" s="211">
        <f t="shared" si="3"/>
        <v>28.8</v>
      </c>
      <c r="L60" s="211">
        <v>3.4</v>
      </c>
      <c r="M60" s="211">
        <v>0.7</v>
      </c>
      <c r="N60" s="211">
        <v>2.1</v>
      </c>
      <c r="O60" s="247">
        <v>3.8</v>
      </c>
      <c r="P60" s="253">
        <f t="shared" si="4"/>
        <v>10</v>
      </c>
      <c r="Q60" s="211">
        <f t="shared" si="5"/>
        <v>-2.200000000000003</v>
      </c>
      <c r="R60" s="211">
        <f t="shared" si="6"/>
        <v>-0.49999999999999645</v>
      </c>
      <c r="S60" s="212">
        <f t="shared" si="7"/>
        <v>1.7999999999999998</v>
      </c>
      <c r="T60" s="212">
        <f t="shared" si="8"/>
        <v>-0.10000000000000009</v>
      </c>
      <c r="U60" s="212">
        <f t="shared" si="9"/>
        <v>0.20000000000000018</v>
      </c>
      <c r="V60" s="212">
        <f t="shared" si="10"/>
        <v>0.7999999999999998</v>
      </c>
    </row>
    <row r="61" spans="1:22" ht="12">
      <c r="A61" s="210" t="s">
        <v>11</v>
      </c>
      <c r="B61" s="246">
        <v>38.3</v>
      </c>
      <c r="C61" s="211">
        <f t="shared" si="1"/>
        <v>53.900000000000006</v>
      </c>
      <c r="D61" s="211">
        <v>35.9</v>
      </c>
      <c r="E61" s="211">
        <v>1.6</v>
      </c>
      <c r="F61" s="211">
        <v>0.8</v>
      </c>
      <c r="G61" s="211">
        <v>2.8</v>
      </c>
      <c r="H61" s="247">
        <v>5</v>
      </c>
      <c r="I61" s="246">
        <v>40.1</v>
      </c>
      <c r="J61" s="211">
        <f t="shared" si="2"/>
        <v>52.9</v>
      </c>
      <c r="K61" s="211">
        <f t="shared" si="3"/>
        <v>37.1</v>
      </c>
      <c r="L61" s="211">
        <v>2.3</v>
      </c>
      <c r="M61" s="211">
        <v>0.7</v>
      </c>
      <c r="N61" s="211">
        <v>2.6</v>
      </c>
      <c r="O61" s="247">
        <v>4.4</v>
      </c>
      <c r="P61" s="253">
        <f t="shared" si="4"/>
        <v>10</v>
      </c>
      <c r="Q61" s="211">
        <f t="shared" si="5"/>
        <v>-1.000000000000007</v>
      </c>
      <c r="R61" s="211">
        <f t="shared" si="6"/>
        <v>1.2000000000000028</v>
      </c>
      <c r="S61" s="212">
        <f t="shared" si="7"/>
        <v>0.6999999999999997</v>
      </c>
      <c r="T61" s="212">
        <f t="shared" si="8"/>
        <v>-0.10000000000000009</v>
      </c>
      <c r="U61" s="212">
        <f t="shared" si="9"/>
        <v>-0.19999999999999973</v>
      </c>
      <c r="V61" s="212">
        <f t="shared" si="10"/>
        <v>-0.5999999999999996</v>
      </c>
    </row>
    <row r="62" spans="1:22" ht="12">
      <c r="A62" s="210" t="s">
        <v>12</v>
      </c>
      <c r="B62" s="246">
        <v>38</v>
      </c>
      <c r="C62" s="211">
        <f t="shared" si="1"/>
        <v>54.300000000000004</v>
      </c>
      <c r="D62" s="211">
        <v>35.800000000000004</v>
      </c>
      <c r="E62" s="211">
        <v>1.4</v>
      </c>
      <c r="F62" s="211">
        <v>0.8</v>
      </c>
      <c r="G62" s="211">
        <v>2.8</v>
      </c>
      <c r="H62" s="247">
        <v>4.9</v>
      </c>
      <c r="I62" s="246">
        <v>39.8</v>
      </c>
      <c r="J62" s="211">
        <f t="shared" si="2"/>
        <v>53.300000000000004</v>
      </c>
      <c r="K62" s="211">
        <f t="shared" si="3"/>
        <v>36.8</v>
      </c>
      <c r="L62" s="211">
        <v>2.2</v>
      </c>
      <c r="M62" s="211">
        <v>0.8</v>
      </c>
      <c r="N62" s="211">
        <v>2.6</v>
      </c>
      <c r="O62" s="247">
        <v>4.3</v>
      </c>
      <c r="P62" s="253">
        <f t="shared" si="4"/>
        <v>9.899999999999999</v>
      </c>
      <c r="Q62" s="211">
        <f t="shared" si="5"/>
        <v>-1</v>
      </c>
      <c r="R62" s="211">
        <f t="shared" si="6"/>
        <v>0.9999999999999929</v>
      </c>
      <c r="S62" s="212">
        <f t="shared" si="7"/>
        <v>0.8000000000000003</v>
      </c>
      <c r="T62" s="212">
        <f t="shared" si="8"/>
        <v>0</v>
      </c>
      <c r="U62" s="212">
        <f t="shared" si="9"/>
        <v>-0.19999999999999973</v>
      </c>
      <c r="V62" s="212">
        <f t="shared" si="10"/>
        <v>-0.6000000000000005</v>
      </c>
    </row>
    <row r="63" spans="1:22" ht="12">
      <c r="A63" s="210" t="s">
        <v>16</v>
      </c>
      <c r="B63" s="246">
        <v>30.4</v>
      </c>
      <c r="C63" s="211">
        <f t="shared" si="1"/>
        <v>63.50000000000001</v>
      </c>
      <c r="D63" s="211">
        <v>27.799999999999997</v>
      </c>
      <c r="E63" s="211">
        <v>2.1</v>
      </c>
      <c r="F63" s="211">
        <v>0.5</v>
      </c>
      <c r="G63" s="211">
        <v>1.8</v>
      </c>
      <c r="H63" s="247">
        <v>4.3</v>
      </c>
      <c r="I63" s="246">
        <v>29.8</v>
      </c>
      <c r="J63" s="211">
        <f t="shared" si="2"/>
        <v>62.9</v>
      </c>
      <c r="K63" s="211">
        <f t="shared" si="3"/>
        <v>27.4</v>
      </c>
      <c r="L63" s="211">
        <v>2.1</v>
      </c>
      <c r="M63" s="211">
        <v>0.3</v>
      </c>
      <c r="N63" s="211">
        <v>1.6</v>
      </c>
      <c r="O63" s="247">
        <v>5.7</v>
      </c>
      <c r="P63" s="253">
        <f t="shared" si="4"/>
        <v>9.7</v>
      </c>
      <c r="Q63" s="211">
        <f t="shared" si="5"/>
        <v>-0.6000000000000085</v>
      </c>
      <c r="R63" s="211">
        <f t="shared" si="6"/>
        <v>-0.3999999999999986</v>
      </c>
      <c r="S63" s="212">
        <f t="shared" si="7"/>
        <v>0</v>
      </c>
      <c r="T63" s="212">
        <f t="shared" si="8"/>
        <v>-0.2</v>
      </c>
      <c r="U63" s="212">
        <f t="shared" si="9"/>
        <v>-0.19999999999999996</v>
      </c>
      <c r="V63" s="212">
        <f t="shared" si="10"/>
        <v>1.4000000000000004</v>
      </c>
    </row>
    <row r="64" spans="1:22" ht="12">
      <c r="A64" s="210" t="s">
        <v>24</v>
      </c>
      <c r="B64" s="246">
        <v>33.1</v>
      </c>
      <c r="C64" s="211">
        <f t="shared" si="1"/>
        <v>60.50000000000001</v>
      </c>
      <c r="D64" s="211">
        <v>30.8</v>
      </c>
      <c r="E64" s="211">
        <v>2</v>
      </c>
      <c r="F64" s="211">
        <v>0.3</v>
      </c>
      <c r="G64" s="211">
        <v>2</v>
      </c>
      <c r="H64" s="247">
        <v>4.4</v>
      </c>
      <c r="I64" s="246">
        <v>36.2</v>
      </c>
      <c r="J64" s="211">
        <f t="shared" si="2"/>
        <v>58.3</v>
      </c>
      <c r="K64" s="211">
        <f t="shared" si="3"/>
        <v>32.00000000000001</v>
      </c>
      <c r="L64" s="211">
        <v>3.9</v>
      </c>
      <c r="M64" s="211">
        <v>0.3</v>
      </c>
      <c r="N64" s="211">
        <v>1.7</v>
      </c>
      <c r="O64" s="247">
        <v>3.8</v>
      </c>
      <c r="P64" s="253">
        <f t="shared" si="4"/>
        <v>9.7</v>
      </c>
      <c r="Q64" s="211">
        <f t="shared" si="5"/>
        <v>-2.20000000000001</v>
      </c>
      <c r="R64" s="211">
        <f t="shared" si="6"/>
        <v>1.2000000000000064</v>
      </c>
      <c r="S64" s="212">
        <f t="shared" si="7"/>
        <v>1.9</v>
      </c>
      <c r="T64" s="212">
        <f t="shared" si="8"/>
        <v>0</v>
      </c>
      <c r="U64" s="212">
        <f t="shared" si="9"/>
        <v>-0.30000000000000004</v>
      </c>
      <c r="V64" s="212">
        <f t="shared" si="10"/>
        <v>-0.6000000000000005</v>
      </c>
    </row>
    <row r="65" spans="1:22" ht="12">
      <c r="A65" s="210" t="s">
        <v>15</v>
      </c>
      <c r="B65" s="246">
        <v>31.8</v>
      </c>
      <c r="C65" s="211">
        <f t="shared" si="1"/>
        <v>60.4</v>
      </c>
      <c r="D65" s="211">
        <v>30.400000000000002</v>
      </c>
      <c r="E65" s="211">
        <v>0.7</v>
      </c>
      <c r="F65" s="211">
        <v>0.7</v>
      </c>
      <c r="G65" s="211">
        <v>3.2</v>
      </c>
      <c r="H65" s="247">
        <v>4.6</v>
      </c>
      <c r="I65" s="246">
        <v>32.4</v>
      </c>
      <c r="J65" s="211">
        <f t="shared" si="2"/>
        <v>59.6</v>
      </c>
      <c r="K65" s="211">
        <f t="shared" si="3"/>
        <v>30.8</v>
      </c>
      <c r="L65" s="211">
        <v>0.7</v>
      </c>
      <c r="M65" s="211">
        <v>0.9</v>
      </c>
      <c r="N65" s="211">
        <v>3.3</v>
      </c>
      <c r="O65" s="247">
        <v>4.7</v>
      </c>
      <c r="P65" s="253">
        <f t="shared" si="4"/>
        <v>9.600000000000001</v>
      </c>
      <c r="Q65" s="211">
        <f t="shared" si="5"/>
        <v>-0.7999999999999972</v>
      </c>
      <c r="R65" s="211">
        <f t="shared" si="6"/>
        <v>0.3999999999999986</v>
      </c>
      <c r="S65" s="212">
        <f t="shared" si="7"/>
        <v>0</v>
      </c>
      <c r="T65" s="212">
        <f t="shared" si="8"/>
        <v>0.20000000000000007</v>
      </c>
      <c r="U65" s="212">
        <f t="shared" si="9"/>
        <v>0.09999999999999964</v>
      </c>
      <c r="V65" s="212">
        <f t="shared" si="10"/>
        <v>0.10000000000000053</v>
      </c>
    </row>
    <row r="66" spans="1:22" ht="12">
      <c r="A66" s="210" t="s">
        <v>18</v>
      </c>
      <c r="B66" s="246">
        <v>35</v>
      </c>
      <c r="C66" s="211">
        <f t="shared" si="1"/>
        <v>60.300000000000004</v>
      </c>
      <c r="D66" s="211">
        <v>31.799999999999997</v>
      </c>
      <c r="E66" s="211">
        <v>2.1</v>
      </c>
      <c r="F66" s="211">
        <v>1.1</v>
      </c>
      <c r="G66" s="211">
        <v>0.9</v>
      </c>
      <c r="H66" s="247">
        <v>3.8</v>
      </c>
      <c r="I66" s="246">
        <v>34.8</v>
      </c>
      <c r="J66" s="211">
        <f t="shared" si="2"/>
        <v>59.99999999999999</v>
      </c>
      <c r="K66" s="211">
        <f t="shared" si="3"/>
        <v>30.7</v>
      </c>
      <c r="L66" s="211">
        <v>2.4</v>
      </c>
      <c r="M66" s="211">
        <v>1.7</v>
      </c>
      <c r="N66" s="211">
        <v>1</v>
      </c>
      <c r="O66" s="247">
        <v>4.2</v>
      </c>
      <c r="P66" s="253">
        <f t="shared" si="4"/>
        <v>9.3</v>
      </c>
      <c r="Q66" s="211">
        <f t="shared" si="5"/>
        <v>-0.30000000000001137</v>
      </c>
      <c r="R66" s="211">
        <f t="shared" si="6"/>
        <v>-1.0999999999999979</v>
      </c>
      <c r="S66" s="212">
        <f t="shared" si="7"/>
        <v>0.2999999999999998</v>
      </c>
      <c r="T66" s="212">
        <f t="shared" si="8"/>
        <v>0.5999999999999999</v>
      </c>
      <c r="U66" s="212">
        <f t="shared" si="9"/>
        <v>0.09999999999999998</v>
      </c>
      <c r="V66" s="212">
        <f t="shared" si="10"/>
        <v>0.40000000000000036</v>
      </c>
    </row>
    <row r="67" spans="1:22" ht="12">
      <c r="A67" s="210" t="s">
        <v>13</v>
      </c>
      <c r="B67" s="246">
        <v>42.5</v>
      </c>
      <c r="C67" s="211">
        <f t="shared" si="1"/>
        <v>53</v>
      </c>
      <c r="D67" s="211">
        <v>38.9</v>
      </c>
      <c r="E67" s="211">
        <v>3.4</v>
      </c>
      <c r="F67" s="211">
        <v>0.2</v>
      </c>
      <c r="G67" s="211">
        <v>0.8</v>
      </c>
      <c r="H67" s="247">
        <v>3.7</v>
      </c>
      <c r="I67" s="246">
        <v>42.8</v>
      </c>
      <c r="J67" s="211">
        <f t="shared" si="2"/>
        <v>52.300000000000004</v>
      </c>
      <c r="K67" s="211">
        <f t="shared" si="3"/>
        <v>38.599999999999994</v>
      </c>
      <c r="L67" s="211">
        <v>4</v>
      </c>
      <c r="M67" s="211">
        <v>0.2</v>
      </c>
      <c r="N67" s="211">
        <v>0.9</v>
      </c>
      <c r="O67" s="247">
        <v>4</v>
      </c>
      <c r="P67" s="253">
        <f t="shared" si="4"/>
        <v>9.100000000000001</v>
      </c>
      <c r="Q67" s="211">
        <f t="shared" si="5"/>
        <v>-0.6999999999999957</v>
      </c>
      <c r="R67" s="211">
        <f t="shared" si="6"/>
        <v>-0.30000000000000426</v>
      </c>
      <c r="S67" s="212">
        <f t="shared" si="7"/>
        <v>0.6000000000000001</v>
      </c>
      <c r="T67" s="212">
        <f t="shared" si="8"/>
        <v>0</v>
      </c>
      <c r="U67" s="212">
        <f t="shared" si="9"/>
        <v>0.09999999999999998</v>
      </c>
      <c r="V67" s="212">
        <f t="shared" si="10"/>
        <v>0.2999999999999998</v>
      </c>
    </row>
    <row r="68" spans="1:22" ht="12">
      <c r="A68" s="210" t="s">
        <v>21</v>
      </c>
      <c r="B68" s="246">
        <v>28.7</v>
      </c>
      <c r="C68" s="211">
        <f t="shared" si="1"/>
        <v>66.4</v>
      </c>
      <c r="D68" s="211">
        <v>25.9</v>
      </c>
      <c r="E68" s="211">
        <v>1.6</v>
      </c>
      <c r="F68" s="211">
        <v>1.2</v>
      </c>
      <c r="G68" s="211">
        <v>2.5</v>
      </c>
      <c r="H68" s="247">
        <v>2.4</v>
      </c>
      <c r="I68" s="246">
        <v>29.4</v>
      </c>
      <c r="J68" s="211">
        <f t="shared" si="2"/>
        <v>64.9</v>
      </c>
      <c r="K68" s="211">
        <f t="shared" si="3"/>
        <v>26.2</v>
      </c>
      <c r="L68" s="211">
        <v>2.2</v>
      </c>
      <c r="M68" s="211">
        <v>1</v>
      </c>
      <c r="N68" s="211">
        <v>3</v>
      </c>
      <c r="O68" s="247">
        <v>2.7</v>
      </c>
      <c r="P68" s="253">
        <f t="shared" si="4"/>
        <v>8.9</v>
      </c>
      <c r="Q68" s="211">
        <f t="shared" si="5"/>
        <v>-1.5</v>
      </c>
      <c r="R68" s="211">
        <f t="shared" si="6"/>
        <v>0.3000000000000007</v>
      </c>
      <c r="S68" s="212">
        <f t="shared" si="7"/>
        <v>0.6000000000000001</v>
      </c>
      <c r="T68" s="212">
        <f t="shared" si="8"/>
        <v>-0.19999999999999996</v>
      </c>
      <c r="U68" s="212">
        <f t="shared" si="9"/>
        <v>0.5</v>
      </c>
      <c r="V68" s="212">
        <f t="shared" si="10"/>
        <v>0.30000000000000027</v>
      </c>
    </row>
    <row r="69" spans="1:22" ht="12">
      <c r="A69" s="210" t="s">
        <v>6</v>
      </c>
      <c r="B69" s="246">
        <v>30.1</v>
      </c>
      <c r="C69" s="211">
        <f t="shared" si="1"/>
        <v>64.3</v>
      </c>
      <c r="D69" s="211">
        <v>27.6</v>
      </c>
      <c r="E69" s="211">
        <v>1.3</v>
      </c>
      <c r="F69" s="211">
        <v>1.2</v>
      </c>
      <c r="G69" s="211">
        <v>2.1</v>
      </c>
      <c r="H69" s="247">
        <v>3.5</v>
      </c>
      <c r="I69" s="246">
        <v>31.3</v>
      </c>
      <c r="J69" s="211">
        <f t="shared" si="2"/>
        <v>62.9</v>
      </c>
      <c r="K69" s="211">
        <f t="shared" si="3"/>
        <v>28.200000000000003</v>
      </c>
      <c r="L69" s="211">
        <v>1.9</v>
      </c>
      <c r="M69" s="211">
        <v>1.2</v>
      </c>
      <c r="N69" s="211">
        <v>2.1</v>
      </c>
      <c r="O69" s="247">
        <v>3.7</v>
      </c>
      <c r="P69" s="253">
        <f t="shared" si="4"/>
        <v>8.899999999999999</v>
      </c>
      <c r="Q69" s="211">
        <f t="shared" si="5"/>
        <v>-1.3999999999999986</v>
      </c>
      <c r="R69" s="211">
        <f t="shared" si="6"/>
        <v>0.6000000000000014</v>
      </c>
      <c r="S69" s="212">
        <f t="shared" si="7"/>
        <v>0.5999999999999999</v>
      </c>
      <c r="T69" s="212">
        <f t="shared" si="8"/>
        <v>0</v>
      </c>
      <c r="U69" s="212">
        <f t="shared" si="9"/>
        <v>0</v>
      </c>
      <c r="V69" s="212">
        <f t="shared" si="10"/>
        <v>0.20000000000000018</v>
      </c>
    </row>
    <row r="70" spans="1:24" ht="12">
      <c r="A70" s="210" t="s">
        <v>7</v>
      </c>
      <c r="B70" s="246">
        <v>27.8</v>
      </c>
      <c r="C70" s="211">
        <f t="shared" si="1"/>
        <v>68.6</v>
      </c>
      <c r="D70" s="211">
        <v>24.5</v>
      </c>
      <c r="E70" s="211">
        <v>2.8</v>
      </c>
      <c r="F70" s="211">
        <v>0.5</v>
      </c>
      <c r="G70" s="211">
        <v>0.6</v>
      </c>
      <c r="H70" s="247">
        <v>3</v>
      </c>
      <c r="I70" s="246">
        <v>29.1</v>
      </c>
      <c r="J70" s="211">
        <f t="shared" si="2"/>
        <v>65.3</v>
      </c>
      <c r="K70" s="211">
        <f t="shared" si="3"/>
        <v>26</v>
      </c>
      <c r="L70" s="211">
        <v>3.1</v>
      </c>
      <c r="M70" s="211"/>
      <c r="N70" s="211">
        <v>0.6</v>
      </c>
      <c r="O70" s="247">
        <v>5</v>
      </c>
      <c r="P70" s="253">
        <f t="shared" si="4"/>
        <v>8.7</v>
      </c>
      <c r="Q70" s="211">
        <f aca="true" t="shared" si="11" ref="Q70:Q81">J70-C70</f>
        <v>-3.299999999999997</v>
      </c>
      <c r="R70" s="211">
        <f aca="true" t="shared" si="12" ref="R70:R81">K70-D70</f>
        <v>1.5</v>
      </c>
      <c r="S70" s="212">
        <f aca="true" t="shared" si="13" ref="S70:S81">L70-E70</f>
        <v>0.30000000000000027</v>
      </c>
      <c r="T70" s="212"/>
      <c r="U70" s="212">
        <f aca="true" t="shared" si="14" ref="U70:U81">N70-G70</f>
        <v>0</v>
      </c>
      <c r="V70" s="212">
        <f aca="true" t="shared" si="15" ref="V70:V81">O70-H70</f>
        <v>2</v>
      </c>
      <c r="X70" s="196" t="s">
        <v>164</v>
      </c>
    </row>
    <row r="71" spans="1:22" ht="12">
      <c r="A71" s="210" t="s">
        <v>17</v>
      </c>
      <c r="B71" s="246">
        <v>29.7</v>
      </c>
      <c r="C71" s="211">
        <f t="shared" si="1"/>
        <v>65.3</v>
      </c>
      <c r="D71" s="211">
        <v>28.6</v>
      </c>
      <c r="E71" s="211">
        <v>0.4</v>
      </c>
      <c r="F71" s="211">
        <v>0.7</v>
      </c>
      <c r="G71" s="211">
        <v>0.5</v>
      </c>
      <c r="H71" s="247">
        <v>4.5</v>
      </c>
      <c r="I71" s="246">
        <v>29.7</v>
      </c>
      <c r="J71" s="211">
        <f t="shared" si="2"/>
        <v>63.7</v>
      </c>
      <c r="K71" s="211">
        <f t="shared" si="3"/>
        <v>28.299999999999997</v>
      </c>
      <c r="L71" s="211">
        <v>0.6</v>
      </c>
      <c r="M71" s="211">
        <v>0.8</v>
      </c>
      <c r="N71" s="211">
        <v>0.5</v>
      </c>
      <c r="O71" s="247">
        <v>6.1</v>
      </c>
      <c r="P71" s="253">
        <f t="shared" si="4"/>
        <v>8</v>
      </c>
      <c r="Q71" s="211">
        <f t="shared" si="11"/>
        <v>-1.5999999999999943</v>
      </c>
      <c r="R71" s="211">
        <f t="shared" si="12"/>
        <v>-0.30000000000000426</v>
      </c>
      <c r="S71" s="212">
        <f t="shared" si="13"/>
        <v>0.19999999999999996</v>
      </c>
      <c r="T71" s="212">
        <f aca="true" t="shared" si="16" ref="T71:T76">M71-F71</f>
        <v>0.10000000000000009</v>
      </c>
      <c r="U71" s="212">
        <f t="shared" si="14"/>
        <v>0</v>
      </c>
      <c r="V71" s="212">
        <f t="shared" si="15"/>
        <v>1.5999999999999996</v>
      </c>
    </row>
    <row r="72" spans="1:22" ht="12">
      <c r="A72" s="210" t="s">
        <v>3</v>
      </c>
      <c r="B72" s="246">
        <v>40</v>
      </c>
      <c r="C72" s="211">
        <f t="shared" si="1"/>
        <v>54.9</v>
      </c>
      <c r="D72" s="211">
        <v>37.800000000000004</v>
      </c>
      <c r="E72" s="211">
        <v>1.3</v>
      </c>
      <c r="F72" s="211">
        <v>0.9</v>
      </c>
      <c r="G72" s="211">
        <v>2</v>
      </c>
      <c r="H72" s="247">
        <v>3.1</v>
      </c>
      <c r="I72" s="246">
        <v>40.8</v>
      </c>
      <c r="J72" s="211">
        <f t="shared" si="2"/>
        <v>54.50000000000001</v>
      </c>
      <c r="K72" s="211">
        <f t="shared" si="3"/>
        <v>38</v>
      </c>
      <c r="L72" s="211">
        <v>1.9</v>
      </c>
      <c r="M72" s="211">
        <v>0.9</v>
      </c>
      <c r="N72" s="211">
        <v>1.8</v>
      </c>
      <c r="O72" s="247">
        <v>2.9</v>
      </c>
      <c r="P72" s="253">
        <f t="shared" si="4"/>
        <v>7.5</v>
      </c>
      <c r="Q72" s="211">
        <f t="shared" si="11"/>
        <v>-0.3999999999999915</v>
      </c>
      <c r="R72" s="211">
        <f t="shared" si="12"/>
        <v>0.19999999999999574</v>
      </c>
      <c r="S72" s="212">
        <f t="shared" si="13"/>
        <v>0.5999999999999999</v>
      </c>
      <c r="T72" s="212">
        <f t="shared" si="16"/>
        <v>0</v>
      </c>
      <c r="U72" s="212">
        <f t="shared" si="14"/>
        <v>-0.19999999999999996</v>
      </c>
      <c r="V72" s="212">
        <f t="shared" si="15"/>
        <v>-0.20000000000000018</v>
      </c>
    </row>
    <row r="73" spans="1:22" ht="12">
      <c r="A73" s="210" t="s">
        <v>40</v>
      </c>
      <c r="B73" s="246">
        <v>29.4</v>
      </c>
      <c r="C73" s="211">
        <f t="shared" si="1"/>
        <v>66.8</v>
      </c>
      <c r="D73" s="211">
        <v>27.9</v>
      </c>
      <c r="E73" s="211">
        <v>0.8</v>
      </c>
      <c r="F73" s="211">
        <v>0.7</v>
      </c>
      <c r="G73" s="211">
        <v>1.6</v>
      </c>
      <c r="H73" s="247">
        <v>2.2</v>
      </c>
      <c r="I73" s="246">
        <v>30.2</v>
      </c>
      <c r="J73" s="211">
        <f t="shared" si="2"/>
        <v>65.7</v>
      </c>
      <c r="K73" s="211">
        <f t="shared" si="3"/>
        <v>27.7</v>
      </c>
      <c r="L73" s="211">
        <v>1.9</v>
      </c>
      <c r="M73" s="211">
        <v>0.6</v>
      </c>
      <c r="N73" s="211">
        <v>1.6</v>
      </c>
      <c r="O73" s="247">
        <v>2.5</v>
      </c>
      <c r="P73" s="253">
        <f t="shared" si="4"/>
        <v>6.6</v>
      </c>
      <c r="Q73" s="211">
        <f t="shared" si="11"/>
        <v>-1.0999999999999943</v>
      </c>
      <c r="R73" s="211">
        <f t="shared" si="12"/>
        <v>-0.1999999999999993</v>
      </c>
      <c r="S73" s="212">
        <f t="shared" si="13"/>
        <v>1.0999999999999999</v>
      </c>
      <c r="T73" s="212">
        <f t="shared" si="16"/>
        <v>-0.09999999999999998</v>
      </c>
      <c r="U73" s="212">
        <f t="shared" si="14"/>
        <v>0</v>
      </c>
      <c r="V73" s="212">
        <f t="shared" si="15"/>
        <v>0.2999999999999998</v>
      </c>
    </row>
    <row r="74" spans="1:22" ht="12">
      <c r="A74" s="210" t="s">
        <v>4</v>
      </c>
      <c r="B74" s="246">
        <v>36.8</v>
      </c>
      <c r="C74" s="211">
        <f t="shared" si="1"/>
        <v>60.300000000000004</v>
      </c>
      <c r="D74" s="211">
        <v>34.6</v>
      </c>
      <c r="E74" s="211">
        <v>1.8</v>
      </c>
      <c r="F74" s="211">
        <v>0.4</v>
      </c>
      <c r="G74" s="211">
        <v>0.3</v>
      </c>
      <c r="H74" s="247">
        <v>2.6</v>
      </c>
      <c r="I74" s="246">
        <v>38.6</v>
      </c>
      <c r="J74" s="211">
        <f t="shared" si="2"/>
        <v>57.6</v>
      </c>
      <c r="K74" s="211">
        <f t="shared" si="3"/>
        <v>36.1</v>
      </c>
      <c r="L74" s="211">
        <v>2.1</v>
      </c>
      <c r="M74" s="211">
        <v>0.4</v>
      </c>
      <c r="N74" s="211">
        <v>0.4</v>
      </c>
      <c r="O74" s="247">
        <v>3.4</v>
      </c>
      <c r="P74" s="253">
        <f t="shared" si="4"/>
        <v>6.3</v>
      </c>
      <c r="Q74" s="211">
        <f t="shared" si="11"/>
        <v>-2.700000000000003</v>
      </c>
      <c r="R74" s="211">
        <f t="shared" si="12"/>
        <v>1.5</v>
      </c>
      <c r="S74" s="212">
        <f t="shared" si="13"/>
        <v>0.30000000000000004</v>
      </c>
      <c r="T74" s="212">
        <f t="shared" si="16"/>
        <v>0</v>
      </c>
      <c r="U74" s="212">
        <f t="shared" si="14"/>
        <v>0.10000000000000003</v>
      </c>
      <c r="V74" s="212">
        <f t="shared" si="15"/>
        <v>0.7999999999999998</v>
      </c>
    </row>
    <row r="75" spans="1:22" ht="12">
      <c r="A75" s="210" t="s">
        <v>27</v>
      </c>
      <c r="B75" s="246">
        <v>35.7</v>
      </c>
      <c r="C75" s="211">
        <f t="shared" si="1"/>
        <v>59.89999999999999</v>
      </c>
      <c r="D75" s="211">
        <v>34.6</v>
      </c>
      <c r="E75" s="211">
        <v>0.9</v>
      </c>
      <c r="F75" s="211">
        <v>0.2</v>
      </c>
      <c r="G75" s="211">
        <v>0.7</v>
      </c>
      <c r="H75" s="247">
        <v>3.7</v>
      </c>
      <c r="I75" s="246">
        <v>36.7</v>
      </c>
      <c r="J75" s="211">
        <f t="shared" si="2"/>
        <v>58.49999999999999</v>
      </c>
      <c r="K75" s="211">
        <f t="shared" si="3"/>
        <v>35.3</v>
      </c>
      <c r="L75" s="211">
        <v>1.2</v>
      </c>
      <c r="M75" s="211">
        <v>0.2</v>
      </c>
      <c r="N75" s="211">
        <v>0.6</v>
      </c>
      <c r="O75" s="247">
        <v>4.2</v>
      </c>
      <c r="P75" s="253">
        <f t="shared" si="4"/>
        <v>6.2</v>
      </c>
      <c r="Q75" s="211">
        <f t="shared" si="11"/>
        <v>-1.3999999999999986</v>
      </c>
      <c r="R75" s="211">
        <f t="shared" si="12"/>
        <v>0.6999999999999957</v>
      </c>
      <c r="S75" s="212">
        <f t="shared" si="13"/>
        <v>0.29999999999999993</v>
      </c>
      <c r="T75" s="212">
        <f t="shared" si="16"/>
        <v>0</v>
      </c>
      <c r="U75" s="212">
        <f t="shared" si="14"/>
        <v>-0.09999999999999998</v>
      </c>
      <c r="V75" s="212">
        <f t="shared" si="15"/>
        <v>0.5</v>
      </c>
    </row>
    <row r="76" spans="1:22" ht="12">
      <c r="A76" s="210" t="s">
        <v>19</v>
      </c>
      <c r="B76" s="246">
        <v>37</v>
      </c>
      <c r="C76" s="211">
        <f t="shared" si="1"/>
        <v>60.4</v>
      </c>
      <c r="D76" s="211">
        <v>35.4</v>
      </c>
      <c r="E76" s="211">
        <v>1.5</v>
      </c>
      <c r="F76" s="211">
        <v>0.1</v>
      </c>
      <c r="G76" s="211">
        <v>0.4</v>
      </c>
      <c r="H76" s="247">
        <v>2.2</v>
      </c>
      <c r="I76" s="246">
        <v>37.6</v>
      </c>
      <c r="J76" s="211">
        <f t="shared" si="2"/>
        <v>59</v>
      </c>
      <c r="K76" s="211">
        <f t="shared" si="3"/>
        <v>35.3</v>
      </c>
      <c r="L76" s="211">
        <v>2.2</v>
      </c>
      <c r="M76" s="211">
        <v>0.1</v>
      </c>
      <c r="N76" s="211">
        <v>0.5</v>
      </c>
      <c r="O76" s="247">
        <v>2.9</v>
      </c>
      <c r="P76" s="253">
        <f t="shared" si="4"/>
        <v>5.7</v>
      </c>
      <c r="Q76" s="211">
        <f t="shared" si="11"/>
        <v>-1.3999999999999986</v>
      </c>
      <c r="R76" s="211">
        <f t="shared" si="12"/>
        <v>-0.10000000000000142</v>
      </c>
      <c r="S76" s="212">
        <f t="shared" si="13"/>
        <v>0.7000000000000002</v>
      </c>
      <c r="T76" s="212">
        <f t="shared" si="16"/>
        <v>0</v>
      </c>
      <c r="U76" s="212">
        <f t="shared" si="14"/>
        <v>0.09999999999999998</v>
      </c>
      <c r="V76" s="212">
        <f t="shared" si="15"/>
        <v>0.6999999999999997</v>
      </c>
    </row>
    <row r="77" spans="1:22" ht="12">
      <c r="A77" s="210" t="s">
        <v>25</v>
      </c>
      <c r="B77" s="246">
        <v>38.6</v>
      </c>
      <c r="C77" s="211">
        <f t="shared" si="1"/>
        <v>57.6</v>
      </c>
      <c r="D77" s="211">
        <v>38.2</v>
      </c>
      <c r="E77" s="211">
        <v>0.4</v>
      </c>
      <c r="F77" s="211"/>
      <c r="G77" s="211">
        <v>1.4</v>
      </c>
      <c r="H77" s="247">
        <v>2.4</v>
      </c>
      <c r="I77" s="246">
        <v>39.6</v>
      </c>
      <c r="J77" s="211">
        <f t="shared" si="2"/>
        <v>55.99999999999999</v>
      </c>
      <c r="K77" s="211">
        <f t="shared" si="3"/>
        <v>38.800000000000004</v>
      </c>
      <c r="L77" s="211">
        <v>0.8</v>
      </c>
      <c r="M77" s="211"/>
      <c r="N77" s="211">
        <v>1.2</v>
      </c>
      <c r="O77" s="247">
        <v>3.2</v>
      </c>
      <c r="P77" s="253">
        <f t="shared" si="4"/>
        <v>5.2</v>
      </c>
      <c r="Q77" s="211">
        <f t="shared" si="11"/>
        <v>-1.6000000000000085</v>
      </c>
      <c r="R77" s="211">
        <f t="shared" si="12"/>
        <v>0.6000000000000014</v>
      </c>
      <c r="S77" s="212">
        <f t="shared" si="13"/>
        <v>0.4</v>
      </c>
      <c r="T77" s="212"/>
      <c r="U77" s="212">
        <f t="shared" si="14"/>
        <v>-0.19999999999999996</v>
      </c>
      <c r="V77" s="212">
        <f t="shared" si="15"/>
        <v>0.8000000000000003</v>
      </c>
    </row>
    <row r="78" spans="1:22" ht="12">
      <c r="A78" s="210" t="s">
        <v>26</v>
      </c>
      <c r="B78" s="246">
        <v>35.3</v>
      </c>
      <c r="C78" s="211">
        <f t="shared" si="1"/>
        <v>61.2</v>
      </c>
      <c r="D78" s="211">
        <v>34.49999999999999</v>
      </c>
      <c r="E78" s="211">
        <v>0.6</v>
      </c>
      <c r="F78" s="211">
        <v>0.2</v>
      </c>
      <c r="G78" s="211">
        <v>0.8</v>
      </c>
      <c r="H78" s="247">
        <v>2.7</v>
      </c>
      <c r="I78" s="246">
        <v>36.1</v>
      </c>
      <c r="J78" s="211">
        <f t="shared" si="2"/>
        <v>59.800000000000004</v>
      </c>
      <c r="K78" s="211">
        <f t="shared" si="3"/>
        <v>35.1</v>
      </c>
      <c r="L78" s="211">
        <v>0.9</v>
      </c>
      <c r="M78" s="211">
        <v>0.1</v>
      </c>
      <c r="N78" s="211">
        <v>0.8</v>
      </c>
      <c r="O78" s="247">
        <v>3.3</v>
      </c>
      <c r="P78" s="253">
        <f t="shared" si="4"/>
        <v>5.1</v>
      </c>
      <c r="Q78" s="211">
        <f t="shared" si="11"/>
        <v>-1.3999999999999986</v>
      </c>
      <c r="R78" s="211">
        <f t="shared" si="12"/>
        <v>0.6000000000000085</v>
      </c>
      <c r="S78" s="212">
        <f t="shared" si="13"/>
        <v>0.30000000000000004</v>
      </c>
      <c r="T78" s="212">
        <f>M78-F78</f>
        <v>-0.1</v>
      </c>
      <c r="U78" s="212">
        <f t="shared" si="14"/>
        <v>0</v>
      </c>
      <c r="V78" s="212">
        <f t="shared" si="15"/>
        <v>0.5999999999999996</v>
      </c>
    </row>
    <row r="79" spans="1:22" ht="12">
      <c r="A79" s="210" t="s">
        <v>20</v>
      </c>
      <c r="B79" s="246">
        <v>32.8</v>
      </c>
      <c r="C79" s="211">
        <f t="shared" si="1"/>
        <v>63.7</v>
      </c>
      <c r="D79" s="211">
        <v>32.099999999999994</v>
      </c>
      <c r="E79" s="211">
        <v>0.7</v>
      </c>
      <c r="F79" s="211"/>
      <c r="G79" s="211">
        <v>1.2</v>
      </c>
      <c r="H79" s="247">
        <v>2.3</v>
      </c>
      <c r="I79" s="246">
        <v>32.6</v>
      </c>
      <c r="J79" s="211">
        <f t="shared" si="2"/>
        <v>63.9</v>
      </c>
      <c r="K79" s="211">
        <f t="shared" si="3"/>
        <v>31.6</v>
      </c>
      <c r="L79" s="211">
        <v>1</v>
      </c>
      <c r="M79" s="211"/>
      <c r="N79" s="211">
        <v>0.5</v>
      </c>
      <c r="O79" s="247">
        <v>3</v>
      </c>
      <c r="P79" s="253">
        <f t="shared" si="4"/>
        <v>4.5</v>
      </c>
      <c r="Q79" s="211">
        <f t="shared" si="11"/>
        <v>0.19999999999999574</v>
      </c>
      <c r="R79" s="211">
        <f t="shared" si="12"/>
        <v>-0.4999999999999929</v>
      </c>
      <c r="S79" s="212">
        <f t="shared" si="13"/>
        <v>0.30000000000000004</v>
      </c>
      <c r="T79" s="212"/>
      <c r="U79" s="212">
        <f t="shared" si="14"/>
        <v>-0.7</v>
      </c>
      <c r="V79" s="212">
        <f t="shared" si="15"/>
        <v>0.7000000000000002</v>
      </c>
    </row>
    <row r="80" spans="1:22" ht="12">
      <c r="A80" s="210" t="s">
        <v>23</v>
      </c>
      <c r="B80" s="246">
        <v>38.6</v>
      </c>
      <c r="C80" s="211">
        <f t="shared" si="1"/>
        <v>58.9</v>
      </c>
      <c r="D80" s="211">
        <v>37.3</v>
      </c>
      <c r="E80" s="211">
        <v>1.1</v>
      </c>
      <c r="F80" s="211">
        <v>0.2</v>
      </c>
      <c r="G80" s="211">
        <v>0.6</v>
      </c>
      <c r="H80" s="247">
        <v>1.9</v>
      </c>
      <c r="I80" s="246">
        <v>39.4</v>
      </c>
      <c r="J80" s="211">
        <f t="shared" si="2"/>
        <v>58.2</v>
      </c>
      <c r="K80" s="211">
        <f t="shared" si="3"/>
        <v>37.9</v>
      </c>
      <c r="L80" s="211">
        <v>1.2</v>
      </c>
      <c r="M80" s="211">
        <v>0.3</v>
      </c>
      <c r="N80" s="211">
        <v>0.5</v>
      </c>
      <c r="O80" s="247">
        <v>1.9</v>
      </c>
      <c r="P80" s="253">
        <f t="shared" si="4"/>
        <v>3.9</v>
      </c>
      <c r="Q80" s="211">
        <f t="shared" si="11"/>
        <v>-0.6999999999999957</v>
      </c>
      <c r="R80" s="211">
        <f t="shared" si="12"/>
        <v>0.6000000000000014</v>
      </c>
      <c r="S80" s="212">
        <f t="shared" si="13"/>
        <v>0.09999999999999987</v>
      </c>
      <c r="T80" s="212">
        <f>M80-F80</f>
        <v>0.09999999999999998</v>
      </c>
      <c r="U80" s="212">
        <f t="shared" si="14"/>
        <v>-0.09999999999999998</v>
      </c>
      <c r="V80" s="212">
        <f t="shared" si="15"/>
        <v>0</v>
      </c>
    </row>
    <row r="81" spans="1:22" ht="12">
      <c r="A81" s="210" t="s">
        <v>5</v>
      </c>
      <c r="B81" s="246">
        <v>33.7</v>
      </c>
      <c r="C81" s="211">
        <f t="shared" si="1"/>
        <v>64.69999999999999</v>
      </c>
      <c r="D81" s="211">
        <v>33.2</v>
      </c>
      <c r="E81" s="211">
        <v>0.4</v>
      </c>
      <c r="F81" s="211">
        <v>0.1</v>
      </c>
      <c r="G81" s="211">
        <v>0.2</v>
      </c>
      <c r="H81" s="247">
        <v>1.4</v>
      </c>
      <c r="I81" s="246">
        <v>34.3</v>
      </c>
      <c r="J81" s="211">
        <f t="shared" si="2"/>
        <v>64</v>
      </c>
      <c r="K81" s="211">
        <f t="shared" si="3"/>
        <v>33.699999999999996</v>
      </c>
      <c r="L81" s="211">
        <v>0.5</v>
      </c>
      <c r="M81" s="211">
        <v>0.1</v>
      </c>
      <c r="N81" s="211">
        <v>0.2</v>
      </c>
      <c r="O81" s="247">
        <v>1.5</v>
      </c>
      <c r="P81" s="253">
        <f t="shared" si="4"/>
        <v>2.3</v>
      </c>
      <c r="Q81" s="211">
        <f t="shared" si="11"/>
        <v>-0.6999999999999886</v>
      </c>
      <c r="R81" s="211">
        <f t="shared" si="12"/>
        <v>0.4999999999999929</v>
      </c>
      <c r="S81" s="212">
        <f t="shared" si="13"/>
        <v>0.09999999999999998</v>
      </c>
      <c r="T81" s="212">
        <f>M81-F81</f>
        <v>0</v>
      </c>
      <c r="U81" s="212">
        <f t="shared" si="14"/>
        <v>0</v>
      </c>
      <c r="V81" s="212">
        <f t="shared" si="15"/>
        <v>0.10000000000000009</v>
      </c>
    </row>
    <row r="82" spans="1:22" ht="12">
      <c r="A82" s="210"/>
      <c r="B82" s="246"/>
      <c r="C82" s="211"/>
      <c r="D82" s="211"/>
      <c r="E82" s="211"/>
      <c r="F82" s="211"/>
      <c r="G82" s="211"/>
      <c r="H82" s="247"/>
      <c r="I82" s="246"/>
      <c r="J82" s="211"/>
      <c r="K82" s="211"/>
      <c r="L82" s="211"/>
      <c r="M82" s="211"/>
      <c r="N82" s="211"/>
      <c r="O82" s="247"/>
      <c r="P82" s="253"/>
      <c r="Q82" s="211"/>
      <c r="R82" s="211"/>
      <c r="S82" s="212"/>
      <c r="T82" s="212"/>
      <c r="U82" s="212"/>
      <c r="V82" s="212"/>
    </row>
    <row r="83" spans="1:22" ht="12">
      <c r="A83" s="210" t="s">
        <v>30</v>
      </c>
      <c r="B83" s="246">
        <v>30</v>
      </c>
      <c r="C83" s="211">
        <f>100-SUM(D83:H83)</f>
        <v>64.4</v>
      </c>
      <c r="D83" s="211">
        <v>28.2</v>
      </c>
      <c r="E83" s="211">
        <v>1.1</v>
      </c>
      <c r="F83" s="211">
        <v>0.7</v>
      </c>
      <c r="G83" s="211">
        <v>3</v>
      </c>
      <c r="H83" s="247">
        <v>2.6</v>
      </c>
      <c r="I83" s="246">
        <v>30</v>
      </c>
      <c r="J83" s="211">
        <f>100-SUM(K83:O83)</f>
        <v>64.4</v>
      </c>
      <c r="K83" s="211">
        <f>I83-L83-M83</f>
        <v>27.9</v>
      </c>
      <c r="L83" s="211">
        <v>1.5</v>
      </c>
      <c r="M83" s="211">
        <v>0.6</v>
      </c>
      <c r="N83" s="211">
        <v>3</v>
      </c>
      <c r="O83" s="247">
        <v>2.6</v>
      </c>
      <c r="P83" s="253">
        <f>SUM(L83:O83)</f>
        <v>7.699999999999999</v>
      </c>
      <c r="Q83" s="211">
        <f aca="true" t="shared" si="17" ref="Q83:V83">J83-C83</f>
        <v>0</v>
      </c>
      <c r="R83" s="211">
        <f t="shared" si="17"/>
        <v>-0.3000000000000007</v>
      </c>
      <c r="S83" s="212">
        <f t="shared" si="17"/>
        <v>0.3999999999999999</v>
      </c>
      <c r="T83" s="212">
        <f t="shared" si="17"/>
        <v>-0.09999999999999998</v>
      </c>
      <c r="U83" s="212">
        <f t="shared" si="17"/>
        <v>0</v>
      </c>
      <c r="V83" s="212">
        <f t="shared" si="17"/>
        <v>0</v>
      </c>
    </row>
    <row r="84" spans="1:22" ht="12">
      <c r="A84" s="210"/>
      <c r="B84" s="246"/>
      <c r="C84" s="211"/>
      <c r="D84" s="211"/>
      <c r="E84" s="211"/>
      <c r="F84" s="211"/>
      <c r="G84" s="211"/>
      <c r="H84" s="247"/>
      <c r="I84" s="246"/>
      <c r="J84" s="211"/>
      <c r="K84" s="211"/>
      <c r="L84" s="211"/>
      <c r="M84" s="211"/>
      <c r="N84" s="211"/>
      <c r="O84" s="247"/>
      <c r="P84" s="253"/>
      <c r="Q84" s="211"/>
      <c r="R84" s="211"/>
      <c r="S84" s="212"/>
      <c r="T84" s="212"/>
      <c r="U84" s="212"/>
      <c r="V84" s="212"/>
    </row>
    <row r="85" spans="1:22" ht="12">
      <c r="A85" s="210" t="s">
        <v>32</v>
      </c>
      <c r="B85" s="246">
        <v>24.4</v>
      </c>
      <c r="C85" s="211">
        <f>100-SUM(D85:H85)</f>
        <v>67.4</v>
      </c>
      <c r="D85" s="211">
        <v>20.5</v>
      </c>
      <c r="E85" s="211">
        <v>3</v>
      </c>
      <c r="F85" s="211">
        <v>0.9</v>
      </c>
      <c r="G85" s="211">
        <v>5.1</v>
      </c>
      <c r="H85" s="247">
        <v>3.1</v>
      </c>
      <c r="I85" s="246">
        <v>25.1</v>
      </c>
      <c r="J85" s="211">
        <f>100-SUM(K85:O85)</f>
        <v>65.69999999999999</v>
      </c>
      <c r="K85" s="211">
        <f>I85-L85-M85</f>
        <v>20.700000000000003</v>
      </c>
      <c r="L85" s="211">
        <v>3.5</v>
      </c>
      <c r="M85" s="211">
        <v>0.9</v>
      </c>
      <c r="N85" s="211">
        <v>5.6</v>
      </c>
      <c r="O85" s="247">
        <v>3.6</v>
      </c>
      <c r="P85" s="253">
        <f>SUM(L85:O85)</f>
        <v>13.6</v>
      </c>
      <c r="Q85" s="211">
        <f aca="true" t="shared" si="18" ref="Q85:V87">J85-C85</f>
        <v>-1.700000000000017</v>
      </c>
      <c r="R85" s="211">
        <f t="shared" si="18"/>
        <v>0.20000000000000284</v>
      </c>
      <c r="S85" s="212">
        <f t="shared" si="18"/>
        <v>0.5</v>
      </c>
      <c r="T85" s="212">
        <f t="shared" si="18"/>
        <v>0</v>
      </c>
      <c r="U85" s="212">
        <f t="shared" si="18"/>
        <v>0.5</v>
      </c>
      <c r="V85" s="212">
        <f t="shared" si="18"/>
        <v>0.5</v>
      </c>
    </row>
    <row r="86" spans="1:22" ht="12">
      <c r="A86" s="210" t="s">
        <v>118</v>
      </c>
      <c r="B86" s="246">
        <v>19.7</v>
      </c>
      <c r="C86" s="211">
        <f>100-SUM(D86:H86)</f>
        <v>74.9</v>
      </c>
      <c r="D86" s="211">
        <v>16.7</v>
      </c>
      <c r="E86" s="211">
        <v>2.4</v>
      </c>
      <c r="F86" s="211">
        <v>0.6</v>
      </c>
      <c r="G86" s="211">
        <v>2.4</v>
      </c>
      <c r="H86" s="247">
        <v>3</v>
      </c>
      <c r="I86" s="246">
        <v>21.5</v>
      </c>
      <c r="J86" s="211">
        <f>100-SUM(K86:O86)</f>
        <v>70.9</v>
      </c>
      <c r="K86" s="211">
        <f>I86-L86-M86</f>
        <v>18.200000000000003</v>
      </c>
      <c r="L86" s="211">
        <v>2.4</v>
      </c>
      <c r="M86" s="211">
        <v>0.9</v>
      </c>
      <c r="N86" s="211">
        <v>3.6</v>
      </c>
      <c r="O86" s="247">
        <v>4</v>
      </c>
      <c r="P86" s="253">
        <f>SUM(L86:O86)</f>
        <v>10.9</v>
      </c>
      <c r="Q86" s="211">
        <f t="shared" si="18"/>
        <v>-4</v>
      </c>
      <c r="R86" s="211">
        <f t="shared" si="18"/>
        <v>1.5000000000000036</v>
      </c>
      <c r="S86" s="212">
        <f t="shared" si="18"/>
        <v>0</v>
      </c>
      <c r="T86" s="212">
        <f t="shared" si="18"/>
        <v>0.30000000000000004</v>
      </c>
      <c r="U86" s="212">
        <f t="shared" si="18"/>
        <v>1.2000000000000002</v>
      </c>
      <c r="V86" s="212">
        <f t="shared" si="18"/>
        <v>1</v>
      </c>
    </row>
    <row r="87" spans="1:22" ht="12">
      <c r="A87" s="210" t="s">
        <v>31</v>
      </c>
      <c r="B87" s="246">
        <v>29.5</v>
      </c>
      <c r="C87" s="211">
        <f>100-SUM(D87:H87)</f>
        <v>65.6</v>
      </c>
      <c r="D87" s="211">
        <v>27.099999999999998</v>
      </c>
      <c r="E87" s="211">
        <v>1.6</v>
      </c>
      <c r="F87" s="211">
        <v>0.8</v>
      </c>
      <c r="G87" s="211">
        <v>2.1</v>
      </c>
      <c r="H87" s="247">
        <v>2.8</v>
      </c>
      <c r="I87" s="246">
        <v>30</v>
      </c>
      <c r="J87" s="211">
        <f>100-SUM(K87:O87)</f>
        <v>64.6</v>
      </c>
      <c r="K87" s="211">
        <f>I87-L87-M87</f>
        <v>27.3</v>
      </c>
      <c r="L87" s="211">
        <v>2</v>
      </c>
      <c r="M87" s="211">
        <v>0.7</v>
      </c>
      <c r="N87" s="211">
        <v>2.4</v>
      </c>
      <c r="O87" s="247">
        <v>3</v>
      </c>
      <c r="P87" s="253">
        <f>SUM(L87:O87)</f>
        <v>8.1</v>
      </c>
      <c r="Q87" s="211">
        <f t="shared" si="18"/>
        <v>-1</v>
      </c>
      <c r="R87" s="211">
        <f t="shared" si="18"/>
        <v>0.20000000000000284</v>
      </c>
      <c r="S87" s="212">
        <f t="shared" si="18"/>
        <v>0.3999999999999999</v>
      </c>
      <c r="T87" s="212">
        <f t="shared" si="18"/>
        <v>-0.10000000000000009</v>
      </c>
      <c r="U87" s="212">
        <f t="shared" si="18"/>
        <v>0.2999999999999998</v>
      </c>
      <c r="V87" s="212">
        <f t="shared" si="18"/>
        <v>0.20000000000000018</v>
      </c>
    </row>
    <row r="88" spans="1:22" ht="12">
      <c r="A88" s="210"/>
      <c r="B88" s="246"/>
      <c r="C88" s="211"/>
      <c r="D88" s="211"/>
      <c r="E88" s="211"/>
      <c r="F88" s="211"/>
      <c r="G88" s="211"/>
      <c r="H88" s="247"/>
      <c r="I88" s="246"/>
      <c r="J88" s="211"/>
      <c r="K88" s="211"/>
      <c r="L88" s="211"/>
      <c r="M88" s="211"/>
      <c r="N88" s="211"/>
      <c r="O88" s="247"/>
      <c r="P88" s="253"/>
      <c r="Q88" s="211"/>
      <c r="R88" s="211"/>
      <c r="S88" s="212"/>
      <c r="T88" s="212"/>
      <c r="U88" s="212"/>
      <c r="V88" s="212"/>
    </row>
    <row r="89" spans="1:22" ht="12">
      <c r="A89" s="210" t="s">
        <v>33</v>
      </c>
      <c r="B89" s="246">
        <v>40.6</v>
      </c>
      <c r="C89" s="211">
        <f>100-SUM(D89:H89)</f>
        <v>48.4</v>
      </c>
      <c r="D89" s="211">
        <v>36.900000000000006</v>
      </c>
      <c r="E89" s="211">
        <v>3.4</v>
      </c>
      <c r="F89" s="211">
        <v>0.3</v>
      </c>
      <c r="G89" s="211">
        <v>1.1</v>
      </c>
      <c r="H89" s="247">
        <v>9.9</v>
      </c>
      <c r="I89" s="246">
        <v>41.6</v>
      </c>
      <c r="J89" s="211">
        <f>100-SUM(K89:O89)</f>
        <v>47.599999999999994</v>
      </c>
      <c r="K89" s="211">
        <f>I89-L89-M89</f>
        <v>37</v>
      </c>
      <c r="L89" s="211">
        <v>4.5</v>
      </c>
      <c r="M89" s="211">
        <v>0.1</v>
      </c>
      <c r="N89" s="211">
        <v>1</v>
      </c>
      <c r="O89" s="247">
        <v>9.8</v>
      </c>
      <c r="P89" s="253">
        <f>SUM(L89:O89)</f>
        <v>15.4</v>
      </c>
      <c r="Q89" s="211">
        <f aca="true" t="shared" si="19" ref="Q89:V91">J89-C89</f>
        <v>-0.8000000000000043</v>
      </c>
      <c r="R89" s="211">
        <f t="shared" si="19"/>
        <v>0.09999999999999432</v>
      </c>
      <c r="S89" s="212">
        <f t="shared" si="19"/>
        <v>1.1</v>
      </c>
      <c r="T89" s="212">
        <f t="shared" si="19"/>
        <v>-0.19999999999999998</v>
      </c>
      <c r="U89" s="212">
        <f t="shared" si="19"/>
        <v>-0.10000000000000009</v>
      </c>
      <c r="V89" s="212">
        <f t="shared" si="19"/>
        <v>-0.09999999999999964</v>
      </c>
    </row>
    <row r="90" spans="1:22" ht="12">
      <c r="A90" s="210" t="s">
        <v>35</v>
      </c>
      <c r="B90" s="246">
        <v>45.6</v>
      </c>
      <c r="C90" s="211">
        <f>100-SUM(D90:H90)</f>
        <v>46.699999999999996</v>
      </c>
      <c r="D90" s="211">
        <v>42.5</v>
      </c>
      <c r="E90" s="211">
        <v>3</v>
      </c>
      <c r="F90" s="211">
        <v>0.1</v>
      </c>
      <c r="G90" s="211">
        <v>0.5</v>
      </c>
      <c r="H90" s="247">
        <v>7.2</v>
      </c>
      <c r="I90" s="246">
        <v>49.2</v>
      </c>
      <c r="J90" s="211">
        <f>100-SUM(K90:O90)</f>
        <v>42.599999999999994</v>
      </c>
      <c r="K90" s="211">
        <f>I90-L90-M90</f>
        <v>42.800000000000004</v>
      </c>
      <c r="L90" s="211">
        <v>6.3</v>
      </c>
      <c r="M90" s="211">
        <v>0.1</v>
      </c>
      <c r="N90" s="211">
        <v>1.2</v>
      </c>
      <c r="O90" s="247">
        <v>7</v>
      </c>
      <c r="P90" s="253">
        <f>SUM(L90:O90)</f>
        <v>14.6</v>
      </c>
      <c r="Q90" s="211">
        <f t="shared" si="19"/>
        <v>-4.100000000000001</v>
      </c>
      <c r="R90" s="211">
        <f t="shared" si="19"/>
        <v>0.30000000000000426</v>
      </c>
      <c r="S90" s="212">
        <f t="shared" si="19"/>
        <v>3.3</v>
      </c>
      <c r="T90" s="212">
        <f t="shared" si="19"/>
        <v>0</v>
      </c>
      <c r="U90" s="212">
        <f t="shared" si="19"/>
        <v>0.7</v>
      </c>
      <c r="V90" s="212">
        <f t="shared" si="19"/>
        <v>-0.20000000000000018</v>
      </c>
    </row>
    <row r="91" spans="1:22" ht="12">
      <c r="A91" s="213" t="s">
        <v>34</v>
      </c>
      <c r="B91" s="248">
        <v>39.9</v>
      </c>
      <c r="C91" s="214">
        <f>100-SUM(D91:H91)</f>
        <v>51.800000000000004</v>
      </c>
      <c r="D91" s="214">
        <v>35.49999999999999</v>
      </c>
      <c r="E91" s="214">
        <v>4.2</v>
      </c>
      <c r="F91" s="214">
        <v>0.2</v>
      </c>
      <c r="G91" s="214">
        <v>2.5</v>
      </c>
      <c r="H91" s="249">
        <v>5.8</v>
      </c>
      <c r="I91" s="248">
        <v>43</v>
      </c>
      <c r="J91" s="214">
        <f>100-SUM(K91:O91)</f>
        <v>50.4</v>
      </c>
      <c r="K91" s="214">
        <f>I91-L91-M91</f>
        <v>36.699999999999996</v>
      </c>
      <c r="L91" s="214">
        <v>6.1</v>
      </c>
      <c r="M91" s="214">
        <v>0.2</v>
      </c>
      <c r="N91" s="214">
        <v>2.1</v>
      </c>
      <c r="O91" s="249">
        <v>4.5</v>
      </c>
      <c r="P91" s="254">
        <f>SUM(L91:O91)</f>
        <v>12.9</v>
      </c>
      <c r="Q91" s="214">
        <f t="shared" si="19"/>
        <v>-1.4000000000000057</v>
      </c>
      <c r="R91" s="214">
        <f t="shared" si="19"/>
        <v>1.2000000000000028</v>
      </c>
      <c r="S91" s="215">
        <f t="shared" si="19"/>
        <v>1.8999999999999995</v>
      </c>
      <c r="T91" s="215">
        <f t="shared" si="19"/>
        <v>0</v>
      </c>
      <c r="U91" s="215">
        <f t="shared" si="19"/>
        <v>-0.3999999999999999</v>
      </c>
      <c r="V91" s="215">
        <f t="shared" si="19"/>
        <v>-1.2999999999999998</v>
      </c>
    </row>
    <row r="92" ht="12">
      <c r="A92" s="196" t="s">
        <v>144</v>
      </c>
    </row>
    <row r="93" ht="12"/>
    <row r="94" ht="18">
      <c r="A94" s="239" t="s">
        <v>159</v>
      </c>
    </row>
    <row r="95" ht="12"/>
    <row r="96" ht="20.25">
      <c r="A96" s="256" t="s">
        <v>169</v>
      </c>
    </row>
    <row r="97" ht="12.75">
      <c r="A97" s="238" t="s">
        <v>143</v>
      </c>
    </row>
    <row r="98" ht="12">
      <c r="A98" s="196" t="s">
        <v>153</v>
      </c>
    </row>
    <row r="99" ht="12">
      <c r="A99" s="196" t="s">
        <v>144</v>
      </c>
    </row>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8">
      <c r="A144" s="239" t="s">
        <v>160</v>
      </c>
    </row>
    <row r="145" ht="15.75">
      <c r="A145" s="203" t="s">
        <v>168</v>
      </c>
    </row>
    <row r="146" ht="12.75">
      <c r="A146" s="204" t="s">
        <v>109</v>
      </c>
    </row>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7" ht="15">
      <c r="A207" s="196" t="s">
        <v>153</v>
      </c>
    </row>
    <row r="208" ht="15">
      <c r="A208" s="196" t="s">
        <v>144</v>
      </c>
    </row>
  </sheetData>
  <mergeCells count="6">
    <mergeCell ref="Q50:V50"/>
    <mergeCell ref="B4:C4"/>
    <mergeCell ref="E4:F4"/>
    <mergeCell ref="H4:I4"/>
    <mergeCell ref="B50:H50"/>
    <mergeCell ref="I50:O50"/>
  </mergeCells>
  <printOptions/>
  <pageMargins left="0.75" right="0.75" top="1" bottom="1" header="0.5" footer="0.5"/>
  <pageSetup fitToHeight="0" fitToWidth="0"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topLeftCell="A31">
      <selection activeCell="H31" sqref="H31:H32"/>
    </sheetView>
  </sheetViews>
  <sheetFormatPr defaultColWidth="9.140625" defaultRowHeight="15"/>
  <cols>
    <col min="1" max="1" width="9.140625" style="3" customWidth="1"/>
    <col min="2" max="10" width="6.00390625" style="3" customWidth="1"/>
    <col min="11" max="11" width="12.7109375" style="3" customWidth="1"/>
    <col min="12" max="16384" width="9.140625" style="3" customWidth="1"/>
  </cols>
  <sheetData>
    <row r="1" ht="15.75">
      <c r="A1" s="26" t="s">
        <v>126</v>
      </c>
    </row>
    <row r="2" ht="12.75">
      <c r="A2" s="27" t="s">
        <v>42</v>
      </c>
    </row>
    <row r="3" ht="15.75">
      <c r="A3" s="26" t="s">
        <v>127</v>
      </c>
    </row>
    <row r="4" ht="12.75">
      <c r="A4" s="27" t="s">
        <v>109</v>
      </c>
    </row>
    <row r="5" spans="1:11" ht="12" customHeight="1">
      <c r="A5" s="2"/>
      <c r="B5" s="259" t="s">
        <v>0</v>
      </c>
      <c r="C5" s="260"/>
      <c r="D5" s="260"/>
      <c r="E5" s="259" t="s">
        <v>120</v>
      </c>
      <c r="F5" s="260"/>
      <c r="G5" s="260"/>
      <c r="H5" s="262" t="s">
        <v>47</v>
      </c>
      <c r="I5" s="263"/>
      <c r="J5" s="263"/>
      <c r="K5" s="273" t="s">
        <v>128</v>
      </c>
    </row>
    <row r="6" spans="1:11" ht="12">
      <c r="A6" s="5"/>
      <c r="B6" s="18" t="s">
        <v>36</v>
      </c>
      <c r="C6" s="6" t="s">
        <v>37</v>
      </c>
      <c r="D6" s="6" t="s">
        <v>38</v>
      </c>
      <c r="E6" s="18" t="s">
        <v>36</v>
      </c>
      <c r="F6" s="6" t="s">
        <v>37</v>
      </c>
      <c r="G6" s="6" t="s">
        <v>38</v>
      </c>
      <c r="H6" s="18" t="s">
        <v>36</v>
      </c>
      <c r="I6" s="6" t="s">
        <v>37</v>
      </c>
      <c r="J6" s="6" t="s">
        <v>38</v>
      </c>
      <c r="K6" s="274"/>
    </row>
    <row r="7" spans="1:11" ht="12">
      <c r="A7" s="4" t="s">
        <v>39</v>
      </c>
      <c r="B7" s="19">
        <v>6.3</v>
      </c>
      <c r="C7" s="8">
        <v>6</v>
      </c>
      <c r="D7" s="8">
        <v>6.5</v>
      </c>
      <c r="E7" s="19">
        <v>6.3</v>
      </c>
      <c r="F7" s="8">
        <v>6.2</v>
      </c>
      <c r="G7" s="8">
        <v>6.4</v>
      </c>
      <c r="H7" s="24">
        <f>E7-B7</f>
        <v>0</v>
      </c>
      <c r="I7" s="7">
        <f aca="true" t="shared" si="0" ref="I7:J7">F7-C7</f>
        <v>0.20000000000000018</v>
      </c>
      <c r="J7" s="7">
        <f t="shared" si="0"/>
        <v>-0.09999999999999964</v>
      </c>
      <c r="K7" s="7">
        <f>G7-F7</f>
        <v>0.20000000000000018</v>
      </c>
    </row>
    <row r="8" spans="1:11" ht="12">
      <c r="A8" s="10"/>
      <c r="B8" s="20"/>
      <c r="C8" s="11"/>
      <c r="D8" s="11"/>
      <c r="E8" s="20"/>
      <c r="F8" s="11"/>
      <c r="G8" s="11"/>
      <c r="H8" s="25"/>
      <c r="I8" s="38"/>
      <c r="J8" s="38"/>
      <c r="K8" s="38"/>
    </row>
    <row r="9" spans="1:11" ht="12">
      <c r="A9" s="13" t="s">
        <v>9</v>
      </c>
      <c r="B9" s="21">
        <v>16.1</v>
      </c>
      <c r="C9" s="14">
        <v>13.4</v>
      </c>
      <c r="D9" s="14">
        <v>19.4</v>
      </c>
      <c r="E9" s="21">
        <v>16.2</v>
      </c>
      <c r="F9" s="14">
        <v>13.9</v>
      </c>
      <c r="G9" s="14">
        <v>19</v>
      </c>
      <c r="H9" s="22">
        <f aca="true" t="shared" si="1" ref="H9:H36">E9-B9</f>
        <v>0.09999999999999787</v>
      </c>
      <c r="I9" s="15">
        <f aca="true" t="shared" si="2" ref="I9:I36">F9-C9</f>
        <v>0.5</v>
      </c>
      <c r="J9" s="15">
        <f aca="true" t="shared" si="3" ref="J9:J36">G9-D9</f>
        <v>-0.3999999999999986</v>
      </c>
      <c r="K9" s="15">
        <f aca="true" t="shared" si="4" ref="K9:K36">G9-F9</f>
        <v>5.1</v>
      </c>
    </row>
    <row r="10" spans="1:11" ht="12">
      <c r="A10" s="13" t="s">
        <v>10</v>
      </c>
      <c r="B10" s="21">
        <v>13.4</v>
      </c>
      <c r="C10" s="14">
        <v>12</v>
      </c>
      <c r="D10" s="14">
        <v>15</v>
      </c>
      <c r="E10" s="21">
        <v>14.1</v>
      </c>
      <c r="F10" s="14">
        <v>13.3</v>
      </c>
      <c r="G10" s="14">
        <v>15.1</v>
      </c>
      <c r="H10" s="22">
        <f t="shared" si="1"/>
        <v>0.6999999999999993</v>
      </c>
      <c r="I10" s="15">
        <f t="shared" si="2"/>
        <v>1.3000000000000007</v>
      </c>
      <c r="J10" s="15">
        <f t="shared" si="3"/>
        <v>0.09999999999999964</v>
      </c>
      <c r="K10" s="15">
        <f t="shared" si="4"/>
        <v>1.799999999999999</v>
      </c>
    </row>
    <row r="11" spans="1:11" ht="12">
      <c r="A11" s="13" t="s">
        <v>17</v>
      </c>
      <c r="B11" s="21">
        <v>6.3</v>
      </c>
      <c r="C11" s="14">
        <v>7.3</v>
      </c>
      <c r="D11" s="14">
        <v>5.2</v>
      </c>
      <c r="E11" s="21">
        <v>8.5</v>
      </c>
      <c r="F11" s="14">
        <v>9.6</v>
      </c>
      <c r="G11" s="14">
        <v>7.3</v>
      </c>
      <c r="H11" s="22">
        <f t="shared" si="1"/>
        <v>2.2</v>
      </c>
      <c r="I11" s="15">
        <f t="shared" si="2"/>
        <v>2.3</v>
      </c>
      <c r="J11" s="15">
        <f t="shared" si="3"/>
        <v>2.0999999999999996</v>
      </c>
      <c r="K11" s="15">
        <f t="shared" si="4"/>
        <v>-2.3</v>
      </c>
    </row>
    <row r="12" spans="1:11" ht="12">
      <c r="A12" s="13" t="s">
        <v>16</v>
      </c>
      <c r="B12" s="21">
        <v>6</v>
      </c>
      <c r="C12" s="14">
        <v>6.7</v>
      </c>
      <c r="D12" s="14">
        <v>5.3</v>
      </c>
      <c r="E12" s="21">
        <v>7.9</v>
      </c>
      <c r="F12" s="14">
        <v>8.9</v>
      </c>
      <c r="G12" s="14">
        <v>6.9</v>
      </c>
      <c r="H12" s="22">
        <f t="shared" si="1"/>
        <v>1.9000000000000004</v>
      </c>
      <c r="I12" s="15">
        <f t="shared" si="2"/>
        <v>2.2</v>
      </c>
      <c r="J12" s="15">
        <f t="shared" si="3"/>
        <v>1.6000000000000005</v>
      </c>
      <c r="K12" s="15">
        <f t="shared" si="4"/>
        <v>-2</v>
      </c>
    </row>
    <row r="13" spans="1:11" ht="12">
      <c r="A13" s="13" t="s">
        <v>29</v>
      </c>
      <c r="B13" s="21">
        <v>6.6</v>
      </c>
      <c r="C13" s="14">
        <v>6.6</v>
      </c>
      <c r="D13" s="14">
        <v>6.7</v>
      </c>
      <c r="E13" s="21">
        <v>7.9</v>
      </c>
      <c r="F13" s="14">
        <v>8</v>
      </c>
      <c r="G13" s="14">
        <v>7.8</v>
      </c>
      <c r="H13" s="22">
        <f t="shared" si="1"/>
        <v>1.3000000000000007</v>
      </c>
      <c r="I13" s="15">
        <f t="shared" si="2"/>
        <v>1.4000000000000004</v>
      </c>
      <c r="J13" s="15">
        <f t="shared" si="3"/>
        <v>1.0999999999999996</v>
      </c>
      <c r="K13" s="15">
        <f t="shared" si="4"/>
        <v>-0.20000000000000018</v>
      </c>
    </row>
    <row r="14" spans="1:11" ht="12">
      <c r="A14" s="13" t="s">
        <v>28</v>
      </c>
      <c r="B14" s="21">
        <v>6.4</v>
      </c>
      <c r="C14" s="14">
        <v>6.7</v>
      </c>
      <c r="D14" s="14">
        <v>6</v>
      </c>
      <c r="E14" s="21">
        <v>7.1</v>
      </c>
      <c r="F14" s="14">
        <v>7.2</v>
      </c>
      <c r="G14" s="14">
        <v>7</v>
      </c>
      <c r="H14" s="22">
        <f t="shared" si="1"/>
        <v>0.6999999999999993</v>
      </c>
      <c r="I14" s="15">
        <f t="shared" si="2"/>
        <v>0.5</v>
      </c>
      <c r="J14" s="15">
        <f t="shared" si="3"/>
        <v>1</v>
      </c>
      <c r="K14" s="15">
        <f t="shared" si="4"/>
        <v>-0.20000000000000018</v>
      </c>
    </row>
    <row r="15" spans="1:11" ht="12">
      <c r="A15" s="13" t="s">
        <v>11</v>
      </c>
      <c r="B15" s="21">
        <v>7.8</v>
      </c>
      <c r="C15" s="14">
        <v>8</v>
      </c>
      <c r="D15" s="14">
        <v>7.7</v>
      </c>
      <c r="E15" s="21">
        <v>6.9</v>
      </c>
      <c r="F15" s="14">
        <v>7.1</v>
      </c>
      <c r="G15" s="14">
        <v>6.7</v>
      </c>
      <c r="H15" s="22">
        <f t="shared" si="1"/>
        <v>-0.8999999999999995</v>
      </c>
      <c r="I15" s="15">
        <f t="shared" si="2"/>
        <v>-0.9000000000000004</v>
      </c>
      <c r="J15" s="15">
        <f t="shared" si="3"/>
        <v>-1</v>
      </c>
      <c r="K15" s="15">
        <f t="shared" si="4"/>
        <v>-0.39999999999999947</v>
      </c>
    </row>
    <row r="16" spans="1:11" ht="12">
      <c r="A16" s="13" t="s">
        <v>14</v>
      </c>
      <c r="B16" s="21">
        <v>8.6</v>
      </c>
      <c r="C16" s="14">
        <v>7.8</v>
      </c>
      <c r="D16" s="14">
        <v>9.6</v>
      </c>
      <c r="E16" s="21">
        <v>6.9</v>
      </c>
      <c r="F16" s="14">
        <v>6.8</v>
      </c>
      <c r="G16" s="14">
        <v>7.1</v>
      </c>
      <c r="H16" s="22">
        <f t="shared" si="1"/>
        <v>-1.6999999999999993</v>
      </c>
      <c r="I16" s="15">
        <f t="shared" si="2"/>
        <v>-1</v>
      </c>
      <c r="J16" s="15">
        <f t="shared" si="3"/>
        <v>-2.5</v>
      </c>
      <c r="K16" s="15">
        <f t="shared" si="4"/>
        <v>0.2999999999999998</v>
      </c>
    </row>
    <row r="17" spans="1:11" ht="12">
      <c r="A17" s="13" t="s">
        <v>15</v>
      </c>
      <c r="B17" s="21">
        <v>6.6</v>
      </c>
      <c r="C17" s="14">
        <v>5.9</v>
      </c>
      <c r="D17" s="14">
        <v>7.3</v>
      </c>
      <c r="E17" s="21">
        <v>6.8</v>
      </c>
      <c r="F17" s="14">
        <v>6.7</v>
      </c>
      <c r="G17" s="14">
        <v>6.9</v>
      </c>
      <c r="H17" s="22">
        <f t="shared" si="1"/>
        <v>0.20000000000000018</v>
      </c>
      <c r="I17" s="15">
        <f t="shared" si="2"/>
        <v>0.7999999999999998</v>
      </c>
      <c r="J17" s="15">
        <f t="shared" si="3"/>
        <v>-0.39999999999999947</v>
      </c>
      <c r="K17" s="15">
        <f t="shared" si="4"/>
        <v>0.20000000000000018</v>
      </c>
    </row>
    <row r="18" spans="1:11" ht="12">
      <c r="A18" s="13" t="s">
        <v>12</v>
      </c>
      <c r="B18" s="21">
        <v>7.6</v>
      </c>
      <c r="C18" s="14">
        <v>7.7</v>
      </c>
      <c r="D18" s="14">
        <v>7.4</v>
      </c>
      <c r="E18" s="21">
        <v>6.8</v>
      </c>
      <c r="F18" s="14">
        <v>7.1</v>
      </c>
      <c r="G18" s="14">
        <v>6.6</v>
      </c>
      <c r="H18" s="22">
        <f t="shared" si="1"/>
        <v>-0.7999999999999998</v>
      </c>
      <c r="I18" s="15">
        <f t="shared" si="2"/>
        <v>-0.6000000000000005</v>
      </c>
      <c r="J18" s="15">
        <f t="shared" si="3"/>
        <v>-0.8000000000000007</v>
      </c>
      <c r="K18" s="15">
        <f t="shared" si="4"/>
        <v>-0.5</v>
      </c>
    </row>
    <row r="19" spans="1:11" ht="12">
      <c r="A19" s="13" t="s">
        <v>7</v>
      </c>
      <c r="B19" s="21">
        <v>4</v>
      </c>
      <c r="C19" s="14">
        <v>3.6</v>
      </c>
      <c r="D19" s="14">
        <v>4.3</v>
      </c>
      <c r="E19" s="21">
        <v>6.7</v>
      </c>
      <c r="F19" s="14">
        <v>6.4</v>
      </c>
      <c r="G19" s="14">
        <v>7</v>
      </c>
      <c r="H19" s="22">
        <f t="shared" si="1"/>
        <v>2.7</v>
      </c>
      <c r="I19" s="15">
        <f t="shared" si="2"/>
        <v>2.8000000000000003</v>
      </c>
      <c r="J19" s="15">
        <f t="shared" si="3"/>
        <v>2.7</v>
      </c>
      <c r="K19" s="15">
        <f t="shared" si="4"/>
        <v>0.5999999999999996</v>
      </c>
    </row>
    <row r="20" spans="1:11" ht="12">
      <c r="A20" s="13" t="s">
        <v>13</v>
      </c>
      <c r="B20" s="21">
        <v>6.1</v>
      </c>
      <c r="C20" s="14">
        <v>6.2</v>
      </c>
      <c r="D20" s="14">
        <v>5.9</v>
      </c>
      <c r="E20" s="21">
        <v>6.6</v>
      </c>
      <c r="F20" s="14">
        <v>6.5</v>
      </c>
      <c r="G20" s="14">
        <v>6.7</v>
      </c>
      <c r="H20" s="22">
        <f t="shared" si="1"/>
        <v>0.5</v>
      </c>
      <c r="I20" s="15">
        <f t="shared" si="2"/>
        <v>0.2999999999999998</v>
      </c>
      <c r="J20" s="15">
        <f t="shared" si="3"/>
        <v>0.7999999999999998</v>
      </c>
      <c r="K20" s="15">
        <f t="shared" si="4"/>
        <v>0.20000000000000018</v>
      </c>
    </row>
    <row r="21" spans="1:11" ht="12">
      <c r="A21" s="13" t="s">
        <v>27</v>
      </c>
      <c r="B21" s="21">
        <v>5.6</v>
      </c>
      <c r="C21" s="14">
        <v>5.4</v>
      </c>
      <c r="D21" s="14">
        <v>5.8</v>
      </c>
      <c r="E21" s="21">
        <v>6.4</v>
      </c>
      <c r="F21" s="14">
        <v>6.4</v>
      </c>
      <c r="G21" s="14">
        <v>6.5</v>
      </c>
      <c r="H21" s="22">
        <f t="shared" si="1"/>
        <v>0.8000000000000007</v>
      </c>
      <c r="I21" s="15">
        <f t="shared" si="2"/>
        <v>1</v>
      </c>
      <c r="J21" s="15">
        <f t="shared" si="3"/>
        <v>0.7000000000000002</v>
      </c>
      <c r="K21" s="15">
        <f t="shared" si="4"/>
        <v>0.09999999999999964</v>
      </c>
    </row>
    <row r="22" spans="1:11" ht="12">
      <c r="A22" s="13" t="s">
        <v>18</v>
      </c>
      <c r="B22" s="21">
        <v>5.5</v>
      </c>
      <c r="C22" s="14">
        <v>5.4</v>
      </c>
      <c r="D22" s="14">
        <v>5.5</v>
      </c>
      <c r="E22" s="21">
        <v>6</v>
      </c>
      <c r="F22" s="14">
        <v>6.4</v>
      </c>
      <c r="G22" s="14">
        <v>5.6</v>
      </c>
      <c r="H22" s="22">
        <f t="shared" si="1"/>
        <v>0.5</v>
      </c>
      <c r="I22" s="15">
        <f t="shared" si="2"/>
        <v>1</v>
      </c>
      <c r="J22" s="15">
        <f t="shared" si="3"/>
        <v>0.09999999999999964</v>
      </c>
      <c r="K22" s="15">
        <f t="shared" si="4"/>
        <v>-0.8000000000000007</v>
      </c>
    </row>
    <row r="23" spans="1:11" ht="12">
      <c r="A23" s="13" t="s">
        <v>24</v>
      </c>
      <c r="B23" s="21">
        <v>6.4</v>
      </c>
      <c r="C23" s="14">
        <v>5.8</v>
      </c>
      <c r="D23" s="14">
        <v>7</v>
      </c>
      <c r="E23" s="21">
        <v>5.5</v>
      </c>
      <c r="F23" s="14">
        <v>5.5</v>
      </c>
      <c r="G23" s="14">
        <v>5.6</v>
      </c>
      <c r="H23" s="22">
        <f t="shared" si="1"/>
        <v>-0.9000000000000004</v>
      </c>
      <c r="I23" s="15">
        <f t="shared" si="2"/>
        <v>-0.2999999999999998</v>
      </c>
      <c r="J23" s="15">
        <f t="shared" si="3"/>
        <v>-1.4000000000000004</v>
      </c>
      <c r="K23" s="15">
        <f t="shared" si="4"/>
        <v>0.09999999999999964</v>
      </c>
    </row>
    <row r="24" spans="1:11" ht="12">
      <c r="A24" s="13" t="s">
        <v>25</v>
      </c>
      <c r="B24" s="21">
        <v>3.9</v>
      </c>
      <c r="C24" s="14">
        <v>4.5</v>
      </c>
      <c r="D24" s="14">
        <v>3.1</v>
      </c>
      <c r="E24" s="21">
        <v>5.3</v>
      </c>
      <c r="F24" s="14">
        <v>5.4</v>
      </c>
      <c r="G24" s="14">
        <v>5.1</v>
      </c>
      <c r="H24" s="22">
        <f t="shared" si="1"/>
        <v>1.4</v>
      </c>
      <c r="I24" s="15">
        <f t="shared" si="2"/>
        <v>0.9000000000000004</v>
      </c>
      <c r="J24" s="15">
        <f t="shared" si="3"/>
        <v>1.9999999999999996</v>
      </c>
      <c r="K24" s="15">
        <f t="shared" si="4"/>
        <v>-0.3000000000000007</v>
      </c>
    </row>
    <row r="25" spans="1:11" ht="12">
      <c r="A25" s="13" t="s">
        <v>4</v>
      </c>
      <c r="B25" s="21">
        <v>4</v>
      </c>
      <c r="C25" s="14">
        <v>4.4</v>
      </c>
      <c r="D25" s="14">
        <v>3.6</v>
      </c>
      <c r="E25" s="21">
        <v>5.3</v>
      </c>
      <c r="F25" s="14">
        <v>5.4</v>
      </c>
      <c r="G25" s="14">
        <v>5.3</v>
      </c>
      <c r="H25" s="22">
        <f t="shared" si="1"/>
        <v>1.2999999999999998</v>
      </c>
      <c r="I25" s="15">
        <f t="shared" si="2"/>
        <v>1</v>
      </c>
      <c r="J25" s="15">
        <f t="shared" si="3"/>
        <v>1.6999999999999997</v>
      </c>
      <c r="K25" s="15">
        <f t="shared" si="4"/>
        <v>-0.10000000000000053</v>
      </c>
    </row>
    <row r="26" spans="1:11" ht="12">
      <c r="A26" s="13" t="s">
        <v>22</v>
      </c>
      <c r="B26" s="21">
        <v>4.2</v>
      </c>
      <c r="C26" s="14">
        <v>4.3</v>
      </c>
      <c r="D26" s="14">
        <v>4.1</v>
      </c>
      <c r="E26" s="21">
        <v>5.3</v>
      </c>
      <c r="F26" s="14">
        <v>5.5</v>
      </c>
      <c r="G26" s="14">
        <v>5</v>
      </c>
      <c r="H26" s="22">
        <f t="shared" si="1"/>
        <v>1.0999999999999996</v>
      </c>
      <c r="I26" s="15">
        <f t="shared" si="2"/>
        <v>1.2000000000000002</v>
      </c>
      <c r="J26" s="15">
        <f t="shared" si="3"/>
        <v>0.9000000000000004</v>
      </c>
      <c r="K26" s="15">
        <f t="shared" si="4"/>
        <v>-0.5</v>
      </c>
    </row>
    <row r="27" spans="1:11" ht="12">
      <c r="A27" s="13" t="s">
        <v>26</v>
      </c>
      <c r="B27" s="21">
        <v>4.1</v>
      </c>
      <c r="C27" s="14">
        <v>3.8</v>
      </c>
      <c r="D27" s="14">
        <v>4.5</v>
      </c>
      <c r="E27" s="21">
        <v>5.1</v>
      </c>
      <c r="F27" s="14">
        <v>4.4</v>
      </c>
      <c r="G27" s="14">
        <v>5.9</v>
      </c>
      <c r="H27" s="22">
        <f t="shared" si="1"/>
        <v>1</v>
      </c>
      <c r="I27" s="15">
        <f t="shared" si="2"/>
        <v>0.6000000000000005</v>
      </c>
      <c r="J27" s="15">
        <f t="shared" si="3"/>
        <v>1.4000000000000004</v>
      </c>
      <c r="K27" s="15">
        <f t="shared" si="4"/>
        <v>1.5</v>
      </c>
    </row>
    <row r="28" spans="1:11" ht="12">
      <c r="A28" s="13" t="s">
        <v>6</v>
      </c>
      <c r="B28" s="21">
        <v>4.9</v>
      </c>
      <c r="C28" s="14">
        <v>4.7</v>
      </c>
      <c r="D28" s="14">
        <v>5.1</v>
      </c>
      <c r="E28" s="21">
        <v>5.1</v>
      </c>
      <c r="F28" s="14">
        <v>4.6</v>
      </c>
      <c r="G28" s="14">
        <v>5.7</v>
      </c>
      <c r="H28" s="22">
        <f t="shared" si="1"/>
        <v>0.1999999999999993</v>
      </c>
      <c r="I28" s="15">
        <f t="shared" si="2"/>
        <v>-0.10000000000000053</v>
      </c>
      <c r="J28" s="15">
        <f t="shared" si="3"/>
        <v>0.6000000000000005</v>
      </c>
      <c r="K28" s="15">
        <f t="shared" si="4"/>
        <v>1.1000000000000005</v>
      </c>
    </row>
    <row r="29" spans="1:11" ht="12">
      <c r="A29" s="13" t="s">
        <v>3</v>
      </c>
      <c r="B29" s="21">
        <v>4.9</v>
      </c>
      <c r="C29" s="14">
        <v>5.4</v>
      </c>
      <c r="D29" s="14">
        <v>4.4</v>
      </c>
      <c r="E29" s="21">
        <v>4.7</v>
      </c>
      <c r="F29" s="14">
        <v>4.9</v>
      </c>
      <c r="G29" s="14">
        <v>4.5</v>
      </c>
      <c r="H29" s="22">
        <f t="shared" si="1"/>
        <v>-0.20000000000000018</v>
      </c>
      <c r="I29" s="15">
        <f t="shared" si="2"/>
        <v>-0.5</v>
      </c>
      <c r="J29" s="15">
        <f t="shared" si="3"/>
        <v>0.09999999999999964</v>
      </c>
      <c r="K29" s="15">
        <f t="shared" si="4"/>
        <v>-0.40000000000000036</v>
      </c>
    </row>
    <row r="30" spans="1:11" ht="12">
      <c r="A30" s="13" t="s">
        <v>19</v>
      </c>
      <c r="B30" s="21">
        <v>3.3</v>
      </c>
      <c r="C30" s="14">
        <v>3.2</v>
      </c>
      <c r="D30" s="14">
        <v>3.5</v>
      </c>
      <c r="E30" s="21">
        <v>4.5</v>
      </c>
      <c r="F30" s="14">
        <v>4.2</v>
      </c>
      <c r="G30" s="14">
        <v>4.8</v>
      </c>
      <c r="H30" s="22">
        <f t="shared" si="1"/>
        <v>1.2000000000000002</v>
      </c>
      <c r="I30" s="15">
        <f t="shared" si="2"/>
        <v>1</v>
      </c>
      <c r="J30" s="15">
        <f t="shared" si="3"/>
        <v>1.2999999999999998</v>
      </c>
      <c r="K30" s="15">
        <f t="shared" si="4"/>
        <v>0.5999999999999996</v>
      </c>
    </row>
    <row r="31" spans="1:11" ht="12">
      <c r="A31" s="13" t="s">
        <v>20</v>
      </c>
      <c r="B31" s="21">
        <v>3.4</v>
      </c>
      <c r="C31" s="14">
        <v>3.3</v>
      </c>
      <c r="D31" s="14">
        <v>3.6</v>
      </c>
      <c r="E31" s="21">
        <v>4.4</v>
      </c>
      <c r="F31" s="14">
        <v>4.1</v>
      </c>
      <c r="G31" s="14">
        <v>4.9</v>
      </c>
      <c r="H31" s="22">
        <f t="shared" si="1"/>
        <v>1.0000000000000004</v>
      </c>
      <c r="I31" s="15">
        <f t="shared" si="2"/>
        <v>0.7999999999999998</v>
      </c>
      <c r="J31" s="15">
        <f t="shared" si="3"/>
        <v>1.3000000000000003</v>
      </c>
      <c r="K31" s="15">
        <f t="shared" si="4"/>
        <v>0.8000000000000007</v>
      </c>
    </row>
    <row r="32" spans="1:11" ht="12">
      <c r="A32" s="13" t="s">
        <v>8</v>
      </c>
      <c r="B32" s="21">
        <v>4.6</v>
      </c>
      <c r="C32" s="14">
        <v>4.8</v>
      </c>
      <c r="D32" s="14">
        <v>4.3</v>
      </c>
      <c r="E32" s="21">
        <v>4.4</v>
      </c>
      <c r="F32" s="14">
        <v>4.5</v>
      </c>
      <c r="G32" s="14">
        <v>4.2</v>
      </c>
      <c r="H32" s="22">
        <f t="shared" si="1"/>
        <v>-0.1999999999999993</v>
      </c>
      <c r="I32" s="15">
        <f t="shared" si="2"/>
        <v>-0.2999999999999998</v>
      </c>
      <c r="J32" s="15">
        <f t="shared" si="3"/>
        <v>-0.09999999999999964</v>
      </c>
      <c r="K32" s="15">
        <f t="shared" si="4"/>
        <v>-0.2999999999999998</v>
      </c>
    </row>
    <row r="33" spans="1:11" ht="12">
      <c r="A33" s="13" t="s">
        <v>21</v>
      </c>
      <c r="B33" s="21">
        <v>3.2</v>
      </c>
      <c r="C33" s="14">
        <v>3.3</v>
      </c>
      <c r="D33" s="14">
        <v>3.1</v>
      </c>
      <c r="E33" s="21">
        <v>3.6</v>
      </c>
      <c r="F33" s="14">
        <v>3.7</v>
      </c>
      <c r="G33" s="14">
        <v>3.6</v>
      </c>
      <c r="H33" s="22">
        <f t="shared" si="1"/>
        <v>0.3999999999999999</v>
      </c>
      <c r="I33" s="15">
        <f t="shared" si="2"/>
        <v>0.40000000000000036</v>
      </c>
      <c r="J33" s="15">
        <f t="shared" si="3"/>
        <v>0.5</v>
      </c>
      <c r="K33" s="15">
        <f t="shared" si="4"/>
        <v>-0.10000000000000009</v>
      </c>
    </row>
    <row r="34" spans="1:11" ht="12">
      <c r="A34" s="13" t="s">
        <v>40</v>
      </c>
      <c r="B34" s="21">
        <v>3.1</v>
      </c>
      <c r="C34" s="14">
        <v>3.5</v>
      </c>
      <c r="D34" s="14">
        <v>2.7</v>
      </c>
      <c r="E34" s="21">
        <v>3.4</v>
      </c>
      <c r="F34" s="14">
        <v>3.7</v>
      </c>
      <c r="G34" s="14">
        <v>3.1</v>
      </c>
      <c r="H34" s="22">
        <f t="shared" si="1"/>
        <v>0.2999999999999998</v>
      </c>
      <c r="I34" s="15">
        <f t="shared" si="2"/>
        <v>0.20000000000000018</v>
      </c>
      <c r="J34" s="15">
        <f t="shared" si="3"/>
        <v>0.3999999999999999</v>
      </c>
      <c r="K34" s="15">
        <f t="shared" si="4"/>
        <v>-0.6000000000000001</v>
      </c>
    </row>
    <row r="35" spans="1:11" ht="12">
      <c r="A35" s="13" t="s">
        <v>23</v>
      </c>
      <c r="B35" s="21">
        <v>3</v>
      </c>
      <c r="C35" s="14">
        <v>2.8</v>
      </c>
      <c r="D35" s="14">
        <v>3.2</v>
      </c>
      <c r="E35" s="21">
        <v>3</v>
      </c>
      <c r="F35" s="14">
        <v>2.9</v>
      </c>
      <c r="G35" s="14">
        <v>3.1</v>
      </c>
      <c r="H35" s="22">
        <f t="shared" si="1"/>
        <v>0</v>
      </c>
      <c r="I35" s="15">
        <f t="shared" si="2"/>
        <v>0.10000000000000009</v>
      </c>
      <c r="J35" s="15">
        <f t="shared" si="3"/>
        <v>-0.10000000000000009</v>
      </c>
      <c r="K35" s="15">
        <f t="shared" si="4"/>
        <v>0.20000000000000018</v>
      </c>
    </row>
    <row r="36" spans="1:11" ht="12">
      <c r="A36" s="13" t="s">
        <v>5</v>
      </c>
      <c r="B36" s="21">
        <v>2</v>
      </c>
      <c r="C36" s="14">
        <v>1.8</v>
      </c>
      <c r="D36" s="14">
        <v>2.3</v>
      </c>
      <c r="E36" s="21">
        <v>2.3</v>
      </c>
      <c r="F36" s="14">
        <v>2.1</v>
      </c>
      <c r="G36" s="14">
        <v>2.5</v>
      </c>
      <c r="H36" s="22">
        <f t="shared" si="1"/>
        <v>0.2999999999999998</v>
      </c>
      <c r="I36" s="15">
        <f t="shared" si="2"/>
        <v>0.30000000000000004</v>
      </c>
      <c r="J36" s="15">
        <f t="shared" si="3"/>
        <v>0.20000000000000018</v>
      </c>
      <c r="K36" s="15">
        <f t="shared" si="4"/>
        <v>0.3999999999999999</v>
      </c>
    </row>
    <row r="37" spans="1:11" ht="12">
      <c r="A37" s="13"/>
      <c r="B37" s="21"/>
      <c r="C37" s="14"/>
      <c r="D37" s="14"/>
      <c r="E37" s="21"/>
      <c r="F37" s="14"/>
      <c r="G37" s="14"/>
      <c r="H37" s="22"/>
      <c r="I37" s="15"/>
      <c r="J37" s="15"/>
      <c r="K37" s="15"/>
    </row>
    <row r="38" spans="1:11" ht="12">
      <c r="A38" s="13" t="s">
        <v>30</v>
      </c>
      <c r="B38" s="21">
        <v>3.6</v>
      </c>
      <c r="C38" s="14">
        <v>3.8</v>
      </c>
      <c r="D38" s="14">
        <v>3.4</v>
      </c>
      <c r="E38" s="21">
        <v>3.6</v>
      </c>
      <c r="F38" s="14">
        <v>3.8</v>
      </c>
      <c r="G38" s="14">
        <v>3.5</v>
      </c>
      <c r="H38" s="22">
        <f aca="true" t="shared" si="5" ref="H38">E38-B38</f>
        <v>0</v>
      </c>
      <c r="I38" s="15">
        <f aca="true" t="shared" si="6" ref="I38">F38-C38</f>
        <v>0</v>
      </c>
      <c r="J38" s="15">
        <f aca="true" t="shared" si="7" ref="J38">G38-D38</f>
        <v>0.10000000000000009</v>
      </c>
      <c r="K38" s="15">
        <f aca="true" t="shared" si="8" ref="K38:K46">G38-F38</f>
        <v>-0.2999999999999998</v>
      </c>
    </row>
    <row r="39" spans="1:11" ht="12">
      <c r="A39" s="13"/>
      <c r="B39" s="21"/>
      <c r="C39" s="14"/>
      <c r="D39" s="14"/>
      <c r="E39" s="21"/>
      <c r="F39" s="14"/>
      <c r="G39" s="14"/>
      <c r="H39" s="22"/>
      <c r="I39" s="15"/>
      <c r="J39" s="15"/>
      <c r="K39" s="15"/>
    </row>
    <row r="40" spans="1:11" ht="12">
      <c r="A40" s="13" t="s">
        <v>118</v>
      </c>
      <c r="B40" s="21">
        <v>3.6</v>
      </c>
      <c r="C40" s="14">
        <v>3.7</v>
      </c>
      <c r="D40" s="14">
        <v>3.5</v>
      </c>
      <c r="E40" s="21">
        <v>4.9</v>
      </c>
      <c r="F40" s="14">
        <v>5</v>
      </c>
      <c r="G40" s="14">
        <v>4.8</v>
      </c>
      <c r="H40" s="22">
        <f aca="true" t="shared" si="9" ref="H40:J42">E40-B40</f>
        <v>1.3000000000000003</v>
      </c>
      <c r="I40" s="15">
        <f t="shared" si="9"/>
        <v>1.2999999999999998</v>
      </c>
      <c r="J40" s="15">
        <f t="shared" si="9"/>
        <v>1.2999999999999998</v>
      </c>
      <c r="K40" s="15">
        <f t="shared" si="8"/>
        <v>-0.20000000000000018</v>
      </c>
    </row>
    <row r="41" spans="1:11" ht="12">
      <c r="A41" s="13" t="s">
        <v>32</v>
      </c>
      <c r="B41" s="22">
        <v>3.9</v>
      </c>
      <c r="C41" s="15">
        <v>3.8</v>
      </c>
      <c r="D41" s="15">
        <v>4</v>
      </c>
      <c r="E41" s="22">
        <v>4.6</v>
      </c>
      <c r="F41" s="15">
        <v>4.9</v>
      </c>
      <c r="G41" s="15">
        <v>4.3</v>
      </c>
      <c r="H41" s="22">
        <f t="shared" si="9"/>
        <v>0.6999999999999997</v>
      </c>
      <c r="I41" s="15">
        <f t="shared" si="9"/>
        <v>1.1000000000000005</v>
      </c>
      <c r="J41" s="15">
        <f t="shared" si="9"/>
        <v>0.2999999999999998</v>
      </c>
      <c r="K41" s="15">
        <f t="shared" si="8"/>
        <v>-0.6000000000000005</v>
      </c>
    </row>
    <row r="42" spans="1:11" ht="12">
      <c r="A42" s="13" t="s">
        <v>31</v>
      </c>
      <c r="B42" s="22">
        <v>3.9</v>
      </c>
      <c r="C42" s="15">
        <v>4.2</v>
      </c>
      <c r="D42" s="15">
        <v>3.4</v>
      </c>
      <c r="E42" s="22">
        <v>4.1</v>
      </c>
      <c r="F42" s="15">
        <v>4.3</v>
      </c>
      <c r="G42" s="15">
        <v>3.9</v>
      </c>
      <c r="H42" s="22">
        <f t="shared" si="9"/>
        <v>0.19999999999999973</v>
      </c>
      <c r="I42" s="15">
        <f t="shared" si="9"/>
        <v>0.09999999999999964</v>
      </c>
      <c r="J42" s="15">
        <f t="shared" si="9"/>
        <v>0.5</v>
      </c>
      <c r="K42" s="15">
        <f t="shared" si="8"/>
        <v>-0.3999999999999999</v>
      </c>
    </row>
    <row r="43" spans="1:11" ht="12">
      <c r="A43" s="13"/>
      <c r="B43" s="22"/>
      <c r="C43" s="15"/>
      <c r="D43" s="15"/>
      <c r="E43" s="22"/>
      <c r="F43" s="15"/>
      <c r="G43" s="15"/>
      <c r="H43" s="22"/>
      <c r="I43" s="15"/>
      <c r="J43" s="15"/>
      <c r="K43" s="15"/>
    </row>
    <row r="44" spans="1:11" ht="12">
      <c r="A44" s="13" t="s">
        <v>33</v>
      </c>
      <c r="B44" s="22">
        <v>15.6</v>
      </c>
      <c r="C44" s="15">
        <v>15.6</v>
      </c>
      <c r="D44" s="15">
        <v>15.7</v>
      </c>
      <c r="E44" s="22">
        <v>15.5</v>
      </c>
      <c r="F44" s="15">
        <v>15.6</v>
      </c>
      <c r="G44" s="15">
        <v>15.4</v>
      </c>
      <c r="H44" s="22">
        <f aca="true" t="shared" si="10" ref="H44:J46">E44-B44</f>
        <v>-0.09999999999999964</v>
      </c>
      <c r="I44" s="15">
        <f t="shared" si="10"/>
        <v>0</v>
      </c>
      <c r="J44" s="15">
        <f t="shared" si="10"/>
        <v>-0.29999999999999893</v>
      </c>
      <c r="K44" s="15">
        <f t="shared" si="8"/>
        <v>-0.1999999999999993</v>
      </c>
    </row>
    <row r="45" spans="1:11" ht="12">
      <c r="A45" s="16" t="s">
        <v>35</v>
      </c>
      <c r="B45" s="23">
        <v>12.6</v>
      </c>
      <c r="C45" s="17">
        <v>11.4</v>
      </c>
      <c r="D45" s="17">
        <v>14.8</v>
      </c>
      <c r="E45" s="23">
        <v>12.3</v>
      </c>
      <c r="F45" s="17">
        <v>12.4</v>
      </c>
      <c r="G45" s="17">
        <v>12.2</v>
      </c>
      <c r="H45" s="22">
        <f t="shared" si="10"/>
        <v>-0.29999999999999893</v>
      </c>
      <c r="I45" s="15">
        <f t="shared" si="10"/>
        <v>1</v>
      </c>
      <c r="J45" s="15">
        <f t="shared" si="10"/>
        <v>-2.6000000000000014</v>
      </c>
      <c r="K45" s="15">
        <f t="shared" si="8"/>
        <v>-0.20000000000000107</v>
      </c>
    </row>
    <row r="46" spans="1:11" ht="15" customHeight="1">
      <c r="A46" s="13" t="s">
        <v>34</v>
      </c>
      <c r="B46" s="22">
        <v>9</v>
      </c>
      <c r="C46" s="15">
        <v>8.4</v>
      </c>
      <c r="D46" s="15">
        <v>9.7</v>
      </c>
      <c r="E46" s="22">
        <v>7.1</v>
      </c>
      <c r="F46" s="15">
        <v>6.9</v>
      </c>
      <c r="G46" s="15">
        <v>7.3</v>
      </c>
      <c r="H46" s="22">
        <f t="shared" si="10"/>
        <v>-1.9000000000000004</v>
      </c>
      <c r="I46" s="15">
        <f t="shared" si="10"/>
        <v>-1.5</v>
      </c>
      <c r="J46" s="15">
        <f t="shared" si="10"/>
        <v>-2.3999999999999995</v>
      </c>
      <c r="K46" s="15">
        <f t="shared" si="8"/>
        <v>0.39999999999999947</v>
      </c>
    </row>
    <row r="47" ht="12">
      <c r="A47" s="3" t="s">
        <v>155</v>
      </c>
    </row>
    <row r="48" ht="12">
      <c r="A48" s="28" t="s">
        <v>48</v>
      </c>
    </row>
    <row r="124" ht="12.75" customHeight="1"/>
  </sheetData>
  <autoFilter ref="A8:K8">
    <sortState ref="A9:K48">
      <sortCondition descending="1" sortBy="value" ref="E9:E48"/>
    </sortState>
  </autoFilter>
  <mergeCells count="4">
    <mergeCell ref="B5:D5"/>
    <mergeCell ref="E5:G5"/>
    <mergeCell ref="H5:J5"/>
    <mergeCell ref="K5:K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election activeCell="C4" sqref="C4"/>
    </sheetView>
  </sheetViews>
  <sheetFormatPr defaultColWidth="9.140625" defaultRowHeight="15"/>
  <cols>
    <col min="1" max="16384" width="9.140625" style="3" customWidth="1"/>
  </cols>
  <sheetData>
    <row r="1" ht="15.75">
      <c r="A1" s="26" t="s">
        <v>129</v>
      </c>
    </row>
    <row r="2" ht="12.75">
      <c r="A2" s="27" t="s">
        <v>43</v>
      </c>
    </row>
    <row r="4" spans="1:4" ht="156">
      <c r="A4" s="52" t="s">
        <v>115</v>
      </c>
      <c r="B4" s="53" t="s">
        <v>54</v>
      </c>
      <c r="C4" s="54" t="s">
        <v>55</v>
      </c>
      <c r="D4" s="54" t="s">
        <v>112</v>
      </c>
    </row>
    <row r="5" spans="1:4" ht="12">
      <c r="A5" s="4" t="s">
        <v>39</v>
      </c>
      <c r="B5" s="19">
        <v>8.2</v>
      </c>
      <c r="C5" s="8">
        <v>1.5</v>
      </c>
      <c r="D5" s="8">
        <f>B5+C5</f>
        <v>9.7</v>
      </c>
    </row>
    <row r="6" spans="1:4" ht="12">
      <c r="A6" s="10"/>
      <c r="B6" s="20"/>
      <c r="C6" s="11"/>
      <c r="D6" s="11"/>
    </row>
    <row r="7" spans="1:4" ht="12">
      <c r="A7" s="13" t="s">
        <v>14</v>
      </c>
      <c r="B7" s="21">
        <v>17.3</v>
      </c>
      <c r="C7" s="14">
        <v>0.7</v>
      </c>
      <c r="D7" s="14">
        <f aca="true" t="shared" si="0" ref="D7:D34">B7+C7</f>
        <v>18</v>
      </c>
    </row>
    <row r="8" spans="1:4" ht="12">
      <c r="A8" s="13" t="s">
        <v>8</v>
      </c>
      <c r="B8" s="21">
        <v>15.5</v>
      </c>
      <c r="C8" s="14">
        <v>0.9</v>
      </c>
      <c r="D8" s="14">
        <f t="shared" si="0"/>
        <v>16.4</v>
      </c>
    </row>
    <row r="9" spans="1:4" ht="12">
      <c r="A9" s="13" t="s">
        <v>28</v>
      </c>
      <c r="B9" s="21">
        <v>12</v>
      </c>
      <c r="C9" s="14">
        <v>3.7</v>
      </c>
      <c r="D9" s="14">
        <f t="shared" si="0"/>
        <v>15.7</v>
      </c>
    </row>
    <row r="10" spans="1:4" ht="12">
      <c r="A10" s="13" t="s">
        <v>29</v>
      </c>
      <c r="B10" s="21">
        <v>10.5</v>
      </c>
      <c r="C10" s="14">
        <v>4.3</v>
      </c>
      <c r="D10" s="14">
        <f t="shared" si="0"/>
        <v>14.8</v>
      </c>
    </row>
    <row r="11" spans="1:4" ht="12">
      <c r="A11" s="13" t="s">
        <v>10</v>
      </c>
      <c r="B11" s="21">
        <v>11.1</v>
      </c>
      <c r="C11" s="14">
        <v>1.8</v>
      </c>
      <c r="D11" s="14">
        <f t="shared" si="0"/>
        <v>12.9</v>
      </c>
    </row>
    <row r="12" spans="1:4" ht="12">
      <c r="A12" s="13" t="s">
        <v>22</v>
      </c>
      <c r="B12" s="21">
        <v>10.3</v>
      </c>
      <c r="C12" s="14">
        <v>2</v>
      </c>
      <c r="D12" s="14">
        <f t="shared" si="0"/>
        <v>12.3</v>
      </c>
    </row>
    <row r="13" spans="1:4" ht="12">
      <c r="A13" s="13" t="s">
        <v>24</v>
      </c>
      <c r="B13" s="21">
        <v>10.9</v>
      </c>
      <c r="C13" s="14">
        <v>0.8</v>
      </c>
      <c r="D13" s="14">
        <f t="shared" si="0"/>
        <v>11.700000000000001</v>
      </c>
    </row>
    <row r="14" spans="1:4" ht="12">
      <c r="A14" s="13" t="s">
        <v>18</v>
      </c>
      <c r="B14" s="21">
        <v>6.8</v>
      </c>
      <c r="C14" s="14">
        <v>4.8</v>
      </c>
      <c r="D14" s="14">
        <f t="shared" si="0"/>
        <v>11.6</v>
      </c>
    </row>
    <row r="15" spans="1:4" ht="12">
      <c r="A15" s="13" t="s">
        <v>21</v>
      </c>
      <c r="B15" s="21">
        <v>7.5</v>
      </c>
      <c r="C15" s="14">
        <v>3.3</v>
      </c>
      <c r="D15" s="14">
        <f t="shared" si="0"/>
        <v>10.8</v>
      </c>
    </row>
    <row r="16" spans="1:4" ht="12">
      <c r="A16" s="13" t="s">
        <v>136</v>
      </c>
      <c r="B16" s="21">
        <v>10.6</v>
      </c>
      <c r="C16" s="14"/>
      <c r="D16" s="14">
        <f t="shared" si="0"/>
        <v>10.6</v>
      </c>
    </row>
    <row r="17" spans="1:4" ht="12">
      <c r="A17" s="13" t="s">
        <v>6</v>
      </c>
      <c r="B17" s="21">
        <v>6</v>
      </c>
      <c r="C17" s="14">
        <v>3.8</v>
      </c>
      <c r="D17" s="14">
        <f t="shared" si="0"/>
        <v>9.8</v>
      </c>
    </row>
    <row r="18" spans="1:4" ht="12">
      <c r="A18" s="13" t="s">
        <v>13</v>
      </c>
      <c r="B18" s="21">
        <v>9.4</v>
      </c>
      <c r="C18" s="14">
        <v>0.4</v>
      </c>
      <c r="D18" s="14">
        <f t="shared" si="0"/>
        <v>9.8</v>
      </c>
    </row>
    <row r="19" spans="1:4" ht="12">
      <c r="A19" s="13" t="s">
        <v>40</v>
      </c>
      <c r="B19" s="21">
        <v>6.2</v>
      </c>
      <c r="C19" s="14">
        <v>2.1</v>
      </c>
      <c r="D19" s="14">
        <f t="shared" si="0"/>
        <v>8.3</v>
      </c>
    </row>
    <row r="20" spans="1:4" ht="12">
      <c r="A20" s="13" t="s">
        <v>16</v>
      </c>
      <c r="B20" s="21">
        <v>7.2</v>
      </c>
      <c r="C20" s="14">
        <v>1.1</v>
      </c>
      <c r="D20" s="14">
        <f t="shared" si="0"/>
        <v>8.3</v>
      </c>
    </row>
    <row r="21" spans="1:4" ht="12">
      <c r="A21" s="13" t="s">
        <v>11</v>
      </c>
      <c r="B21" s="21">
        <v>5.8</v>
      </c>
      <c r="C21" s="14">
        <v>1.9</v>
      </c>
      <c r="D21" s="14">
        <f t="shared" si="0"/>
        <v>7.699999999999999</v>
      </c>
    </row>
    <row r="22" spans="1:4" ht="12">
      <c r="A22" s="13" t="s">
        <v>12</v>
      </c>
      <c r="B22" s="21">
        <v>5.6</v>
      </c>
      <c r="C22" s="14">
        <v>1.9</v>
      </c>
      <c r="D22" s="14">
        <f t="shared" si="0"/>
        <v>7.5</v>
      </c>
    </row>
    <row r="23" spans="1:4" ht="12">
      <c r="A23" s="13" t="s">
        <v>3</v>
      </c>
      <c r="B23" s="21">
        <v>4.6</v>
      </c>
      <c r="C23" s="14">
        <v>2.2</v>
      </c>
      <c r="D23" s="14">
        <f t="shared" si="0"/>
        <v>6.8</v>
      </c>
    </row>
    <row r="24" spans="1:4" ht="12">
      <c r="A24" s="13" t="s">
        <v>4</v>
      </c>
      <c r="B24" s="21">
        <v>5.6</v>
      </c>
      <c r="C24" s="14">
        <v>1.1</v>
      </c>
      <c r="D24" s="14">
        <f t="shared" si="0"/>
        <v>6.699999999999999</v>
      </c>
    </row>
    <row r="25" spans="1:4" ht="12">
      <c r="A25" s="13" t="s">
        <v>19</v>
      </c>
      <c r="B25" s="21">
        <v>6</v>
      </c>
      <c r="C25" s="14">
        <v>0.4</v>
      </c>
      <c r="D25" s="14">
        <f t="shared" si="0"/>
        <v>6.4</v>
      </c>
    </row>
    <row r="26" spans="1:4" ht="12">
      <c r="A26" s="13" t="s">
        <v>9</v>
      </c>
      <c r="B26" s="21">
        <v>3.9</v>
      </c>
      <c r="C26" s="14">
        <v>2</v>
      </c>
      <c r="D26" s="14">
        <f t="shared" si="0"/>
        <v>5.9</v>
      </c>
    </row>
    <row r="27" spans="1:4" ht="12">
      <c r="A27" s="13" t="s">
        <v>15</v>
      </c>
      <c r="B27" s="21">
        <v>2.3</v>
      </c>
      <c r="C27" s="14">
        <v>2.9</v>
      </c>
      <c r="D27" s="14">
        <f t="shared" si="0"/>
        <v>5.199999999999999</v>
      </c>
    </row>
    <row r="28" spans="1:4" ht="12">
      <c r="A28" s="13" t="s">
        <v>17</v>
      </c>
      <c r="B28" s="21">
        <v>2</v>
      </c>
      <c r="C28" s="14">
        <v>2.7</v>
      </c>
      <c r="D28" s="14">
        <f t="shared" si="0"/>
        <v>4.7</v>
      </c>
    </row>
    <row r="29" spans="1:4" ht="12">
      <c r="A29" s="13" t="s">
        <v>23</v>
      </c>
      <c r="B29" s="21">
        <v>3.2</v>
      </c>
      <c r="C29" s="14">
        <v>0.7</v>
      </c>
      <c r="D29" s="14">
        <f t="shared" si="0"/>
        <v>3.9000000000000004</v>
      </c>
    </row>
    <row r="30" spans="1:4" ht="12">
      <c r="A30" s="13" t="s">
        <v>27</v>
      </c>
      <c r="B30" s="21">
        <v>3.2</v>
      </c>
      <c r="C30" s="14">
        <v>0.7</v>
      </c>
      <c r="D30" s="14">
        <f t="shared" si="0"/>
        <v>3.9000000000000004</v>
      </c>
    </row>
    <row r="31" spans="1:4" ht="12">
      <c r="A31" s="13" t="s">
        <v>134</v>
      </c>
      <c r="B31" s="21">
        <v>3</v>
      </c>
      <c r="C31" s="14"/>
      <c r="D31" s="14">
        <f t="shared" si="0"/>
        <v>3</v>
      </c>
    </row>
    <row r="32" spans="1:4" ht="12">
      <c r="A32" s="13" t="s">
        <v>26</v>
      </c>
      <c r="B32" s="21">
        <v>2.6</v>
      </c>
      <c r="C32" s="14">
        <v>0.4</v>
      </c>
      <c r="D32" s="14">
        <f t="shared" si="0"/>
        <v>3</v>
      </c>
    </row>
    <row r="33" spans="1:4" ht="12">
      <c r="A33" s="13" t="s">
        <v>135</v>
      </c>
      <c r="B33" s="21">
        <v>2</v>
      </c>
      <c r="C33" s="14"/>
      <c r="D33" s="14">
        <f t="shared" si="0"/>
        <v>2</v>
      </c>
    </row>
    <row r="34" spans="1:4" ht="12">
      <c r="A34" s="13" t="s">
        <v>5</v>
      </c>
      <c r="B34" s="21">
        <v>1.5</v>
      </c>
      <c r="C34" s="14">
        <v>0.4</v>
      </c>
      <c r="D34" s="14">
        <f t="shared" si="0"/>
        <v>1.9</v>
      </c>
    </row>
    <row r="35" spans="1:4" ht="12">
      <c r="A35" s="13"/>
      <c r="B35" s="21"/>
      <c r="C35" s="14"/>
      <c r="D35" s="14"/>
    </row>
    <row r="36" spans="1:4" ht="12">
      <c r="A36" s="13" t="s">
        <v>30</v>
      </c>
      <c r="B36" s="21">
        <v>5.1</v>
      </c>
      <c r="C36" s="14">
        <v>2.1</v>
      </c>
      <c r="D36" s="14">
        <f aca="true" t="shared" si="1" ref="D36">B36+C36</f>
        <v>7.199999999999999</v>
      </c>
    </row>
    <row r="37" spans="1:4" ht="12">
      <c r="A37" s="13"/>
      <c r="B37" s="21"/>
      <c r="C37" s="14"/>
      <c r="D37" s="14"/>
    </row>
    <row r="38" spans="1:4" ht="12">
      <c r="A38" s="13" t="s">
        <v>32</v>
      </c>
      <c r="B38" s="21">
        <v>14.1</v>
      </c>
      <c r="C38" s="14">
        <v>3.4</v>
      </c>
      <c r="D38" s="14">
        <f>B38+C38</f>
        <v>17.5</v>
      </c>
    </row>
    <row r="39" spans="1:4" ht="12">
      <c r="A39" s="13" t="s">
        <v>118</v>
      </c>
      <c r="B39" s="21">
        <v>11.2</v>
      </c>
      <c r="C39" s="14">
        <v>4.2</v>
      </c>
      <c r="D39" s="14">
        <f>B39+C39</f>
        <v>15.399999999999999</v>
      </c>
    </row>
    <row r="40" spans="1:4" ht="12">
      <c r="A40" s="13" t="s">
        <v>31</v>
      </c>
      <c r="B40" s="21">
        <v>6.6</v>
      </c>
      <c r="C40" s="14">
        <v>2.3</v>
      </c>
      <c r="D40" s="14">
        <f>B40+C40</f>
        <v>8.899999999999999</v>
      </c>
    </row>
    <row r="41" spans="1:4" ht="12">
      <c r="A41" s="13"/>
      <c r="B41" s="21"/>
      <c r="C41" s="14"/>
      <c r="D41" s="14"/>
    </row>
    <row r="42" spans="1:4" ht="12">
      <c r="A42" s="13" t="s">
        <v>34</v>
      </c>
      <c r="B42" s="21">
        <v>14.2</v>
      </c>
      <c r="C42" s="14">
        <v>0.4</v>
      </c>
      <c r="D42" s="14">
        <f>B42+C42</f>
        <v>14.6</v>
      </c>
    </row>
    <row r="43" spans="1:4" ht="12">
      <c r="A43" s="13" t="s">
        <v>35</v>
      </c>
      <c r="B43" s="21">
        <v>12.7</v>
      </c>
      <c r="C43" s="14">
        <v>0.2</v>
      </c>
      <c r="D43" s="14">
        <f>B43+C43</f>
        <v>12.899999999999999</v>
      </c>
    </row>
    <row r="44" spans="1:4" ht="12">
      <c r="A44" s="16" t="s">
        <v>33</v>
      </c>
      <c r="B44" s="50">
        <v>10.7</v>
      </c>
      <c r="C44" s="51">
        <v>0.4</v>
      </c>
      <c r="D44" s="51">
        <f>B44+C44</f>
        <v>11.1</v>
      </c>
    </row>
    <row r="45" ht="15" customHeight="1"/>
    <row r="46" ht="15" customHeight="1">
      <c r="A46" s="35" t="s">
        <v>156</v>
      </c>
    </row>
    <row r="47" ht="12">
      <c r="A47" s="28" t="s">
        <v>53</v>
      </c>
    </row>
    <row r="59" ht="46.5" customHeight="1"/>
  </sheetData>
  <autoFilter ref="A41:D41">
    <sortState ref="A42:D47">
      <sortCondition descending="1" sortBy="value" ref="D42:D47"/>
    </sortState>
  </autoFilter>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9"/>
  <sheetViews>
    <sheetView workbookViewId="0" topLeftCell="A1">
      <selection activeCell="A16" sqref="A16:J16"/>
    </sheetView>
  </sheetViews>
  <sheetFormatPr defaultColWidth="9.140625" defaultRowHeight="15"/>
  <cols>
    <col min="1" max="1" width="9.140625" style="3" customWidth="1"/>
    <col min="2" max="11" width="6.00390625" style="3" customWidth="1"/>
    <col min="12" max="15" width="6.421875" style="3" customWidth="1"/>
    <col min="16" max="21" width="9.140625" style="3" customWidth="1"/>
    <col min="22" max="22" width="13.00390625" style="3" customWidth="1"/>
    <col min="23" max="16384" width="9.140625" style="3" customWidth="1"/>
  </cols>
  <sheetData>
    <row r="1" ht="15">
      <c r="A1" s="117" t="s">
        <v>130</v>
      </c>
    </row>
    <row r="2" ht="15">
      <c r="A2" s="35" t="s">
        <v>42</v>
      </c>
    </row>
    <row r="3" ht="15">
      <c r="A3" s="117" t="s">
        <v>131</v>
      </c>
    </row>
    <row r="4" ht="15">
      <c r="A4" s="35" t="s">
        <v>109</v>
      </c>
    </row>
    <row r="5" spans="1:11" ht="12" customHeight="1">
      <c r="A5" s="1"/>
      <c r="B5" s="259" t="s">
        <v>0</v>
      </c>
      <c r="C5" s="260"/>
      <c r="D5" s="260"/>
      <c r="E5" s="259" t="s">
        <v>120</v>
      </c>
      <c r="F5" s="260"/>
      <c r="G5" s="260"/>
      <c r="H5" s="262" t="s">
        <v>47</v>
      </c>
      <c r="I5" s="263"/>
      <c r="J5" s="263"/>
      <c r="K5" s="85"/>
    </row>
    <row r="6" spans="1:11" ht="15">
      <c r="A6" s="55"/>
      <c r="B6" s="18" t="s">
        <v>36</v>
      </c>
      <c r="C6" s="6" t="s">
        <v>37</v>
      </c>
      <c r="D6" s="6" t="s">
        <v>38</v>
      </c>
      <c r="E6" s="18" t="s">
        <v>36</v>
      </c>
      <c r="F6" s="6" t="s">
        <v>37</v>
      </c>
      <c r="G6" s="6" t="s">
        <v>38</v>
      </c>
      <c r="H6" s="18" t="s">
        <v>36</v>
      </c>
      <c r="I6" s="6" t="s">
        <v>37</v>
      </c>
      <c r="J6" s="6" t="s">
        <v>38</v>
      </c>
      <c r="K6" s="85"/>
    </row>
    <row r="7" spans="1:11" ht="15">
      <c r="A7" s="42" t="s">
        <v>39</v>
      </c>
      <c r="B7" s="49">
        <v>3.9</v>
      </c>
      <c r="C7" s="48">
        <v>3.0999999999999996</v>
      </c>
      <c r="D7" s="48">
        <v>4.6</v>
      </c>
      <c r="E7" s="49">
        <v>5.3999999999999995</v>
      </c>
      <c r="F7" s="48">
        <v>4.5</v>
      </c>
      <c r="G7" s="48">
        <v>6.4</v>
      </c>
      <c r="H7" s="36">
        <f aca="true" t="shared" si="0" ref="H7:J7">E7-B7</f>
        <v>1.4999999999999996</v>
      </c>
      <c r="I7" s="7">
        <f t="shared" si="0"/>
        <v>1.4000000000000004</v>
      </c>
      <c r="J7" s="7">
        <f t="shared" si="0"/>
        <v>1.8000000000000007</v>
      </c>
      <c r="K7" s="85"/>
    </row>
    <row r="8" spans="1:11" ht="15">
      <c r="A8" s="86"/>
      <c r="B8" s="87"/>
      <c r="C8" s="88"/>
      <c r="D8" s="88"/>
      <c r="E8" s="87"/>
      <c r="F8" s="88"/>
      <c r="G8" s="88"/>
      <c r="H8" s="89"/>
      <c r="I8" s="85"/>
      <c r="J8" s="85"/>
      <c r="K8" s="85"/>
    </row>
    <row r="9" spans="1:11" ht="15">
      <c r="A9" s="43" t="s">
        <v>14</v>
      </c>
      <c r="B9" s="56">
        <v>10.1</v>
      </c>
      <c r="C9" s="57">
        <v>7.5</v>
      </c>
      <c r="D9" s="57">
        <v>13.2</v>
      </c>
      <c r="E9" s="56">
        <v>12.9</v>
      </c>
      <c r="F9" s="57">
        <v>10.2</v>
      </c>
      <c r="G9" s="57">
        <v>16.400000000000002</v>
      </c>
      <c r="H9" s="39">
        <f aca="true" t="shared" si="1" ref="H9:J12">IF(OR(E9=":",B9=":"),":",E9-B9)</f>
        <v>2.8000000000000007</v>
      </c>
      <c r="I9" s="39">
        <f t="shared" si="1"/>
        <v>2.6999999999999993</v>
      </c>
      <c r="J9" s="39">
        <f t="shared" si="1"/>
        <v>3.200000000000003</v>
      </c>
      <c r="K9" s="85"/>
    </row>
    <row r="10" spans="1:11" ht="15">
      <c r="A10" s="43" t="s">
        <v>8</v>
      </c>
      <c r="B10" s="56">
        <v>4.7</v>
      </c>
      <c r="C10" s="57">
        <v>4.1</v>
      </c>
      <c r="D10" s="57">
        <v>5.3</v>
      </c>
      <c r="E10" s="56">
        <v>8.4</v>
      </c>
      <c r="F10" s="57">
        <v>6.800000000000001</v>
      </c>
      <c r="G10" s="57">
        <v>10.1</v>
      </c>
      <c r="H10" s="39">
        <f t="shared" si="1"/>
        <v>3.7</v>
      </c>
      <c r="I10" s="39">
        <f t="shared" si="1"/>
        <v>2.700000000000001</v>
      </c>
      <c r="J10" s="39">
        <f t="shared" si="1"/>
        <v>4.8</v>
      </c>
      <c r="K10" s="85"/>
    </row>
    <row r="11" spans="1:11" ht="15">
      <c r="A11" s="13" t="s">
        <v>28</v>
      </c>
      <c r="B11" s="258">
        <v>6.199999999999999</v>
      </c>
      <c r="C11" s="15">
        <v>6.199999999999999</v>
      </c>
      <c r="D11" s="14">
        <v>6.2</v>
      </c>
      <c r="E11" s="258">
        <v>7.5</v>
      </c>
      <c r="F11" s="14">
        <v>7.4</v>
      </c>
      <c r="G11" s="14">
        <v>7.6</v>
      </c>
      <c r="H11" s="39">
        <f t="shared" si="1"/>
        <v>1.3000000000000007</v>
      </c>
      <c r="I11" s="39">
        <f t="shared" si="1"/>
        <v>1.200000000000001</v>
      </c>
      <c r="J11" s="39">
        <f t="shared" si="1"/>
        <v>1.3999999999999995</v>
      </c>
      <c r="K11" s="85"/>
    </row>
    <row r="12" spans="1:11" ht="15">
      <c r="A12" s="13" t="s">
        <v>10</v>
      </c>
      <c r="B12" s="21">
        <v>4</v>
      </c>
      <c r="C12" s="14">
        <v>2.8</v>
      </c>
      <c r="D12" s="14">
        <v>5.4</v>
      </c>
      <c r="E12" s="21">
        <v>7.4</v>
      </c>
      <c r="F12" s="14">
        <v>5.6</v>
      </c>
      <c r="G12" s="14">
        <v>9.4</v>
      </c>
      <c r="H12" s="39">
        <f t="shared" si="1"/>
        <v>3.4000000000000004</v>
      </c>
      <c r="I12" s="39">
        <f t="shared" si="1"/>
        <v>2.8</v>
      </c>
      <c r="J12" s="39">
        <f t="shared" si="1"/>
        <v>4</v>
      </c>
      <c r="K12" s="85"/>
    </row>
    <row r="13" spans="1:11" ht="15">
      <c r="A13" s="13" t="s">
        <v>13</v>
      </c>
      <c r="B13" s="21">
        <v>5.8999999999999995</v>
      </c>
      <c r="C13" s="14" t="s">
        <v>104</v>
      </c>
      <c r="D13" s="14" t="s">
        <v>104</v>
      </c>
      <c r="E13" s="21">
        <v>6.8</v>
      </c>
      <c r="F13" s="14"/>
      <c r="G13" s="14"/>
      <c r="H13" s="39">
        <f aca="true" t="shared" si="2" ref="H13:H36">IF(OR(E13=":",B13=":"),":",E13-B13)</f>
        <v>0.9000000000000004</v>
      </c>
      <c r="I13" s="39"/>
      <c r="J13" s="39"/>
      <c r="K13" s="85"/>
    </row>
    <row r="14" spans="1:11" ht="15">
      <c r="A14" s="13" t="s">
        <v>24</v>
      </c>
      <c r="B14" s="21">
        <v>3.4</v>
      </c>
      <c r="C14" s="14">
        <v>3.1999999999999997</v>
      </c>
      <c r="D14" s="14">
        <v>3.5</v>
      </c>
      <c r="E14" s="21">
        <v>6.2</v>
      </c>
      <c r="F14" s="14">
        <v>5.6000000000000005</v>
      </c>
      <c r="G14" s="14">
        <v>6.8</v>
      </c>
      <c r="H14" s="39">
        <f t="shared" si="2"/>
        <v>2.8000000000000003</v>
      </c>
      <c r="I14" s="39">
        <f aca="true" t="shared" si="3" ref="I14:I22">IF(OR(F14=":",C14=":"),":",F14-C14)</f>
        <v>2.400000000000001</v>
      </c>
      <c r="J14" s="39">
        <f aca="true" t="shared" si="4" ref="J14:J22">IF(OR(G14=":",D14=":"),":",G14-D14)</f>
        <v>3.3</v>
      </c>
      <c r="K14" s="85"/>
    </row>
    <row r="15" spans="1:11" ht="15">
      <c r="A15" s="13" t="s">
        <v>18</v>
      </c>
      <c r="B15" s="21">
        <v>4.7</v>
      </c>
      <c r="C15" s="14">
        <v>4</v>
      </c>
      <c r="D15" s="14">
        <v>5.4</v>
      </c>
      <c r="E15" s="21">
        <v>5.8</v>
      </c>
      <c r="F15" s="14">
        <v>5</v>
      </c>
      <c r="G15" s="14">
        <v>6.800000000000001</v>
      </c>
      <c r="H15" s="39">
        <f t="shared" si="2"/>
        <v>1.0999999999999996</v>
      </c>
      <c r="I15" s="39">
        <f t="shared" si="3"/>
        <v>1</v>
      </c>
      <c r="J15" s="39">
        <f t="shared" si="4"/>
        <v>1.4000000000000004</v>
      </c>
      <c r="K15" s="85"/>
    </row>
    <row r="16" spans="1:11" ht="15">
      <c r="A16" s="13" t="s">
        <v>22</v>
      </c>
      <c r="B16" s="21">
        <v>3.5</v>
      </c>
      <c r="C16" s="14">
        <v>3.4000000000000004</v>
      </c>
      <c r="D16" s="14">
        <v>3.5999999999999996</v>
      </c>
      <c r="E16" s="21">
        <v>5.7</v>
      </c>
      <c r="F16" s="14">
        <v>5.300000000000001</v>
      </c>
      <c r="G16" s="14">
        <v>6.2</v>
      </c>
      <c r="H16" s="39">
        <f t="shared" si="2"/>
        <v>2.2</v>
      </c>
      <c r="I16" s="39">
        <f t="shared" si="3"/>
        <v>1.9000000000000004</v>
      </c>
      <c r="J16" s="39">
        <f t="shared" si="4"/>
        <v>2.6000000000000005</v>
      </c>
      <c r="K16" s="85"/>
    </row>
    <row r="17" spans="1:11" ht="15">
      <c r="A17" s="13" t="s">
        <v>29</v>
      </c>
      <c r="B17" s="21">
        <v>4.2</v>
      </c>
      <c r="C17" s="14">
        <v>3.9000000000000004</v>
      </c>
      <c r="D17" s="14">
        <v>4.4</v>
      </c>
      <c r="E17" s="21">
        <v>5.2</v>
      </c>
      <c r="F17" s="14">
        <v>4.5</v>
      </c>
      <c r="G17" s="14">
        <v>5.9</v>
      </c>
      <c r="H17" s="39">
        <f t="shared" si="2"/>
        <v>1</v>
      </c>
      <c r="I17" s="39">
        <f t="shared" si="3"/>
        <v>0.5999999999999996</v>
      </c>
      <c r="J17" s="39">
        <f t="shared" si="4"/>
        <v>1.5</v>
      </c>
      <c r="K17" s="85"/>
    </row>
    <row r="18" spans="1:11" ht="15">
      <c r="A18" s="13" t="s">
        <v>11</v>
      </c>
      <c r="B18" s="21">
        <v>3.7</v>
      </c>
      <c r="C18" s="14">
        <v>3.4</v>
      </c>
      <c r="D18" s="14">
        <v>3.9000000000000004</v>
      </c>
      <c r="E18" s="21">
        <v>4.9</v>
      </c>
      <c r="F18" s="14">
        <v>4.5</v>
      </c>
      <c r="G18" s="14">
        <v>5.2</v>
      </c>
      <c r="H18" s="39">
        <f t="shared" si="2"/>
        <v>1.2000000000000002</v>
      </c>
      <c r="I18" s="39">
        <f t="shared" si="3"/>
        <v>1.1</v>
      </c>
      <c r="J18" s="39">
        <f t="shared" si="4"/>
        <v>1.2999999999999998</v>
      </c>
      <c r="K18" s="85"/>
    </row>
    <row r="19" spans="1:11" ht="15">
      <c r="A19" s="13" t="s">
        <v>12</v>
      </c>
      <c r="B19" s="21">
        <v>3.4000000000000004</v>
      </c>
      <c r="C19" s="14">
        <v>3.2</v>
      </c>
      <c r="D19" s="14">
        <v>3.5</v>
      </c>
      <c r="E19" s="21">
        <v>4.7</v>
      </c>
      <c r="F19" s="14">
        <v>4.300000000000001</v>
      </c>
      <c r="G19" s="14">
        <v>5.3</v>
      </c>
      <c r="H19" s="39">
        <f t="shared" si="2"/>
        <v>1.2999999999999998</v>
      </c>
      <c r="I19" s="39">
        <f t="shared" si="3"/>
        <v>1.1000000000000005</v>
      </c>
      <c r="J19" s="39">
        <f t="shared" si="4"/>
        <v>1.7999999999999998</v>
      </c>
      <c r="K19" s="85"/>
    </row>
    <row r="20" spans="1:11" ht="15">
      <c r="A20" s="13" t="s">
        <v>3</v>
      </c>
      <c r="B20" s="21">
        <v>3.6</v>
      </c>
      <c r="C20" s="14">
        <v>3.3</v>
      </c>
      <c r="D20" s="14">
        <v>3.8</v>
      </c>
      <c r="E20" s="21">
        <v>4.5</v>
      </c>
      <c r="F20" s="14">
        <v>4.1</v>
      </c>
      <c r="G20" s="14">
        <v>5</v>
      </c>
      <c r="H20" s="39">
        <f t="shared" si="2"/>
        <v>0.8999999999999999</v>
      </c>
      <c r="I20" s="39">
        <f t="shared" si="3"/>
        <v>0.7999999999999998</v>
      </c>
      <c r="J20" s="39">
        <f t="shared" si="4"/>
        <v>1.2000000000000002</v>
      </c>
      <c r="K20" s="85"/>
    </row>
    <row r="21" spans="1:11" ht="15">
      <c r="A21" s="13" t="s">
        <v>6</v>
      </c>
      <c r="B21" s="21">
        <v>3.4000000000000004</v>
      </c>
      <c r="C21" s="14">
        <v>3.3</v>
      </c>
      <c r="D21" s="14">
        <v>3.5</v>
      </c>
      <c r="E21" s="21">
        <v>4.3</v>
      </c>
      <c r="F21" s="14">
        <v>3.9</v>
      </c>
      <c r="G21" s="14">
        <v>4.6</v>
      </c>
      <c r="H21" s="39">
        <f t="shared" si="2"/>
        <v>0.8999999999999995</v>
      </c>
      <c r="I21" s="39">
        <f t="shared" si="3"/>
        <v>0.6000000000000001</v>
      </c>
      <c r="J21" s="39">
        <f t="shared" si="4"/>
        <v>1.0999999999999996</v>
      </c>
      <c r="K21" s="85"/>
    </row>
    <row r="22" spans="1:11" ht="15">
      <c r="A22" s="13" t="s">
        <v>21</v>
      </c>
      <c r="B22" s="21">
        <v>3.8000000000000003</v>
      </c>
      <c r="C22" s="14">
        <v>3.3</v>
      </c>
      <c r="D22" s="14">
        <v>4.300000000000001</v>
      </c>
      <c r="E22" s="21">
        <v>4.3</v>
      </c>
      <c r="F22" s="14">
        <v>3.9</v>
      </c>
      <c r="G22" s="14">
        <v>4.800000000000001</v>
      </c>
      <c r="H22" s="39">
        <f t="shared" si="2"/>
        <v>0.49999999999999956</v>
      </c>
      <c r="I22" s="39">
        <f t="shared" si="3"/>
        <v>0.6000000000000001</v>
      </c>
      <c r="J22" s="39">
        <f t="shared" si="4"/>
        <v>0.5</v>
      </c>
      <c r="K22" s="85"/>
    </row>
    <row r="23" spans="1:11" ht="15">
      <c r="A23" s="13" t="s">
        <v>136</v>
      </c>
      <c r="B23" s="21">
        <v>3.8</v>
      </c>
      <c r="C23" s="14" t="s">
        <v>104</v>
      </c>
      <c r="D23" s="14" t="s">
        <v>104</v>
      </c>
      <c r="E23" s="21">
        <v>4.2</v>
      </c>
      <c r="F23" s="14"/>
      <c r="G23" s="14"/>
      <c r="H23" s="39">
        <f t="shared" si="2"/>
        <v>0.40000000000000036</v>
      </c>
      <c r="I23" s="39"/>
      <c r="J23" s="39"/>
      <c r="K23" s="85"/>
    </row>
    <row r="24" spans="1:11" ht="15">
      <c r="A24" s="13" t="s">
        <v>9</v>
      </c>
      <c r="B24" s="21">
        <v>3</v>
      </c>
      <c r="C24" s="14">
        <v>1.9</v>
      </c>
      <c r="D24" s="14">
        <v>4.2</v>
      </c>
      <c r="E24" s="21">
        <v>4.1</v>
      </c>
      <c r="F24" s="14">
        <v>2.9000000000000004</v>
      </c>
      <c r="G24" s="14">
        <v>5.4</v>
      </c>
      <c r="H24" s="39">
        <f t="shared" si="2"/>
        <v>1.0999999999999996</v>
      </c>
      <c r="I24" s="39">
        <f aca="true" t="shared" si="5" ref="I24:J27">IF(OR(F24=":",C24=":"),":",F24-C24)</f>
        <v>1.0000000000000004</v>
      </c>
      <c r="J24" s="39">
        <f t="shared" si="5"/>
        <v>1.2000000000000002</v>
      </c>
      <c r="K24" s="85"/>
    </row>
    <row r="25" spans="1:11" ht="15">
      <c r="A25" s="13" t="s">
        <v>4</v>
      </c>
      <c r="B25" s="21">
        <v>3.4</v>
      </c>
      <c r="C25" s="14">
        <v>3.1</v>
      </c>
      <c r="D25" s="14">
        <v>3.8</v>
      </c>
      <c r="E25" s="21">
        <v>4</v>
      </c>
      <c r="F25" s="14">
        <v>3.8</v>
      </c>
      <c r="G25" s="14">
        <v>4.3</v>
      </c>
      <c r="H25" s="39">
        <f t="shared" si="2"/>
        <v>0.6000000000000001</v>
      </c>
      <c r="I25" s="39">
        <f t="shared" si="5"/>
        <v>0.6999999999999997</v>
      </c>
      <c r="J25" s="39">
        <f t="shared" si="5"/>
        <v>0.5</v>
      </c>
      <c r="K25" s="85"/>
    </row>
    <row r="26" spans="1:11" ht="15">
      <c r="A26" s="13" t="s">
        <v>19</v>
      </c>
      <c r="B26" s="21">
        <v>2.4</v>
      </c>
      <c r="C26" s="14">
        <v>1.9000000000000001</v>
      </c>
      <c r="D26" s="14">
        <v>2.9</v>
      </c>
      <c r="E26" s="21">
        <v>3.6</v>
      </c>
      <c r="F26" s="14">
        <v>3</v>
      </c>
      <c r="G26" s="14">
        <v>4.3999999999999995</v>
      </c>
      <c r="H26" s="39">
        <f t="shared" si="2"/>
        <v>1.2000000000000002</v>
      </c>
      <c r="I26" s="39">
        <f t="shared" si="5"/>
        <v>1.0999999999999999</v>
      </c>
      <c r="J26" s="39">
        <f t="shared" si="5"/>
        <v>1.4999999999999996</v>
      </c>
      <c r="K26" s="85"/>
    </row>
    <row r="27" spans="1:11" ht="15">
      <c r="A27" s="13" t="s">
        <v>40</v>
      </c>
      <c r="B27" s="21">
        <v>2.1</v>
      </c>
      <c r="C27" s="14">
        <v>2</v>
      </c>
      <c r="D27" s="14">
        <v>2.2</v>
      </c>
      <c r="E27" s="21">
        <v>3.5</v>
      </c>
      <c r="F27" s="14">
        <v>3.0999999999999996</v>
      </c>
      <c r="G27" s="14">
        <v>3.8</v>
      </c>
      <c r="H27" s="39">
        <f t="shared" si="2"/>
        <v>1.4</v>
      </c>
      <c r="I27" s="39">
        <f t="shared" si="5"/>
        <v>1.0999999999999996</v>
      </c>
      <c r="J27" s="39">
        <f t="shared" si="5"/>
        <v>1.5999999999999996</v>
      </c>
      <c r="K27" s="85"/>
    </row>
    <row r="28" spans="1:11" ht="15">
      <c r="A28" s="13" t="s">
        <v>16</v>
      </c>
      <c r="B28" s="153">
        <v>3.5999999999999996</v>
      </c>
      <c r="C28" s="150" t="s">
        <v>104</v>
      </c>
      <c r="D28" s="149">
        <v>3.9</v>
      </c>
      <c r="E28" s="153">
        <v>3.3</v>
      </c>
      <c r="F28" s="14"/>
      <c r="G28" s="14"/>
      <c r="H28" s="39">
        <f t="shared" si="2"/>
        <v>-0.2999999999999998</v>
      </c>
      <c r="I28" s="39"/>
      <c r="J28" s="39"/>
      <c r="K28" s="85"/>
    </row>
    <row r="29" spans="1:11" ht="15">
      <c r="A29" s="13" t="s">
        <v>15</v>
      </c>
      <c r="B29" s="21">
        <v>2.1</v>
      </c>
      <c r="C29" s="14">
        <v>1.8</v>
      </c>
      <c r="D29" s="14">
        <v>2.3</v>
      </c>
      <c r="E29" s="21">
        <v>2.4000000000000004</v>
      </c>
      <c r="F29" s="14">
        <v>2.1</v>
      </c>
      <c r="G29" s="14">
        <v>2.9000000000000004</v>
      </c>
      <c r="H29" s="39">
        <f t="shared" si="2"/>
        <v>0.30000000000000027</v>
      </c>
      <c r="I29" s="39">
        <f>IF(OR(F29=":",C29=":"),":",F29-C29)</f>
        <v>0.30000000000000004</v>
      </c>
      <c r="J29" s="39">
        <f>IF(OR(G29=":",D29=":"),":",G29-D29)</f>
        <v>0.6000000000000005</v>
      </c>
      <c r="K29" s="85"/>
    </row>
    <row r="30" spans="1:11" ht="15">
      <c r="A30" s="13" t="s">
        <v>23</v>
      </c>
      <c r="B30" s="21">
        <v>2.2</v>
      </c>
      <c r="C30" s="14">
        <v>1.7</v>
      </c>
      <c r="D30" s="14">
        <v>2.8000000000000003</v>
      </c>
      <c r="E30" s="21">
        <v>2.4</v>
      </c>
      <c r="F30" s="14">
        <v>2</v>
      </c>
      <c r="G30" s="14">
        <v>2.9</v>
      </c>
      <c r="H30" s="39">
        <f t="shared" si="2"/>
        <v>0.19999999999999973</v>
      </c>
      <c r="I30" s="39">
        <f>IF(OR(F30=":",C30=":"),":",F30-C30)</f>
        <v>0.30000000000000004</v>
      </c>
      <c r="J30" s="39">
        <f>IF(OR(G30=":",D30=":"),":",G30-D30)</f>
        <v>0.09999999999999964</v>
      </c>
      <c r="K30" s="85"/>
    </row>
    <row r="31" spans="1:11" ht="15">
      <c r="A31" s="13" t="s">
        <v>27</v>
      </c>
      <c r="B31" s="153">
        <v>1.6</v>
      </c>
      <c r="C31" s="150" t="s">
        <v>104</v>
      </c>
      <c r="D31" s="149">
        <v>1.7000000000000002</v>
      </c>
      <c r="E31" s="153">
        <v>2.2</v>
      </c>
      <c r="F31" s="149">
        <v>1.8</v>
      </c>
      <c r="G31" s="149">
        <v>2.7</v>
      </c>
      <c r="H31" s="39">
        <f t="shared" si="2"/>
        <v>0.6000000000000001</v>
      </c>
      <c r="I31" s="39"/>
      <c r="J31" s="39">
        <f>IF(OR(G31=":",D31=":"),":",G31-D31)</f>
        <v>1</v>
      </c>
      <c r="K31" s="85"/>
    </row>
    <row r="32" spans="1:11" ht="15">
      <c r="A32" s="13" t="s">
        <v>17</v>
      </c>
      <c r="B32" s="21">
        <v>1.5</v>
      </c>
      <c r="C32" s="14" t="s">
        <v>104</v>
      </c>
      <c r="D32" s="14" t="s">
        <v>104</v>
      </c>
      <c r="E32" s="21">
        <v>1.9000000000000001</v>
      </c>
      <c r="F32" s="14">
        <v>2</v>
      </c>
      <c r="G32" s="14">
        <v>1.9000000000000001</v>
      </c>
      <c r="H32" s="39">
        <f t="shared" si="2"/>
        <v>0.40000000000000013</v>
      </c>
      <c r="I32" s="39"/>
      <c r="J32" s="39"/>
      <c r="K32" s="85"/>
    </row>
    <row r="33" spans="1:11" ht="15">
      <c r="A33" s="13" t="s">
        <v>26</v>
      </c>
      <c r="B33" s="21">
        <v>1.2</v>
      </c>
      <c r="C33" s="14">
        <v>1.1</v>
      </c>
      <c r="D33" s="14">
        <v>1.4000000000000001</v>
      </c>
      <c r="E33" s="21">
        <v>1.5999999999999999</v>
      </c>
      <c r="F33" s="14"/>
      <c r="G33" s="14">
        <v>1.9000000000000001</v>
      </c>
      <c r="H33" s="39">
        <f t="shared" si="2"/>
        <v>0.3999999999999999</v>
      </c>
      <c r="I33" s="39"/>
      <c r="J33" s="39">
        <f>IF(OR(G33=":",D33=":"),":",G33-D33)</f>
        <v>0.5</v>
      </c>
      <c r="K33" s="85"/>
    </row>
    <row r="34" spans="1:11" ht="15">
      <c r="A34" s="152" t="s">
        <v>134</v>
      </c>
      <c r="B34" s="237">
        <v>1</v>
      </c>
      <c r="C34" s="149" t="s">
        <v>104</v>
      </c>
      <c r="D34" s="151" t="s">
        <v>104</v>
      </c>
      <c r="E34" s="149">
        <v>1.4</v>
      </c>
      <c r="F34" s="149"/>
      <c r="G34" s="149"/>
      <c r="H34" s="205">
        <f t="shared" si="2"/>
        <v>0.3999999999999999</v>
      </c>
      <c r="I34" s="205"/>
      <c r="J34" s="205"/>
      <c r="K34" s="85"/>
    </row>
    <row r="35" spans="1:11" ht="15">
      <c r="A35" s="152" t="s">
        <v>135</v>
      </c>
      <c r="B35" s="237">
        <v>0.7</v>
      </c>
      <c r="C35" s="149" t="s">
        <v>104</v>
      </c>
      <c r="D35" s="151" t="s">
        <v>104</v>
      </c>
      <c r="E35" s="149">
        <v>1.3</v>
      </c>
      <c r="F35" s="149"/>
      <c r="G35" s="149"/>
      <c r="H35" s="205">
        <f t="shared" si="2"/>
        <v>0.6000000000000001</v>
      </c>
      <c r="I35" s="205"/>
      <c r="J35" s="205"/>
      <c r="K35" s="85"/>
    </row>
    <row r="36" spans="1:11" ht="13.5" customHeight="1">
      <c r="A36" s="13" t="s">
        <v>5</v>
      </c>
      <c r="B36" s="154">
        <v>0.8</v>
      </c>
      <c r="C36" s="14">
        <v>0.6000000000000001</v>
      </c>
      <c r="D36" s="155">
        <v>1</v>
      </c>
      <c r="E36" s="14">
        <v>1</v>
      </c>
      <c r="F36" s="14">
        <v>0.7</v>
      </c>
      <c r="G36" s="14">
        <v>1.3</v>
      </c>
      <c r="H36" s="39">
        <f t="shared" si="2"/>
        <v>0.19999999999999996</v>
      </c>
      <c r="I36" s="39">
        <f>IF(OR(F36=":",C36=":"),":",F36-C36)</f>
        <v>0.09999999999999987</v>
      </c>
      <c r="J36" s="39">
        <f>IF(OR(G36=":",D36=":"),":",G36-D36)</f>
        <v>0.30000000000000004</v>
      </c>
      <c r="K36" s="85"/>
    </row>
    <row r="37" spans="1:11" ht="13.5" customHeight="1">
      <c r="A37" s="13"/>
      <c r="B37" s="21"/>
      <c r="C37" s="14"/>
      <c r="D37" s="14"/>
      <c r="E37" s="21"/>
      <c r="F37" s="14"/>
      <c r="G37" s="14"/>
      <c r="H37" s="39"/>
      <c r="I37" s="39"/>
      <c r="J37" s="39"/>
      <c r="K37" s="85"/>
    </row>
    <row r="38" spans="1:11" ht="15">
      <c r="A38" s="13" t="s">
        <v>30</v>
      </c>
      <c r="B38" s="21">
        <v>2.5</v>
      </c>
      <c r="C38" s="14">
        <v>2.4</v>
      </c>
      <c r="D38" s="14">
        <v>2.7</v>
      </c>
      <c r="E38" s="21">
        <v>3</v>
      </c>
      <c r="F38" s="14">
        <v>2.9000000000000004</v>
      </c>
      <c r="G38" s="14">
        <v>3.1</v>
      </c>
      <c r="H38" s="39">
        <f aca="true" t="shared" si="6" ref="H38">IF(OR(E38=":",B38=":"),":",E38-B38)</f>
        <v>0.5</v>
      </c>
      <c r="I38" s="39">
        <f aca="true" t="shared" si="7" ref="I38">IF(OR(F38=":",C38=":"),":",F38-C38)</f>
        <v>0.5000000000000004</v>
      </c>
      <c r="J38" s="39">
        <f aca="true" t="shared" si="8" ref="J38">IF(OR(G38=":",D38=":"),":",G38-D38)</f>
        <v>0.3999999999999999</v>
      </c>
      <c r="K38" s="85"/>
    </row>
    <row r="39" spans="1:11" ht="15">
      <c r="A39" s="13"/>
      <c r="B39" s="21"/>
      <c r="C39" s="14"/>
      <c r="D39" s="14"/>
      <c r="E39" s="21"/>
      <c r="F39" s="14"/>
      <c r="G39" s="14"/>
      <c r="H39" s="39"/>
      <c r="I39" s="39"/>
      <c r="J39" s="39"/>
      <c r="K39" s="85"/>
    </row>
    <row r="40" spans="1:11" ht="15">
      <c r="A40" s="13" t="s">
        <v>32</v>
      </c>
      <c r="B40" s="21">
        <v>4.800000000000001</v>
      </c>
      <c r="C40" s="14">
        <v>4</v>
      </c>
      <c r="D40" s="14">
        <v>5.6</v>
      </c>
      <c r="E40" s="21">
        <v>5.6</v>
      </c>
      <c r="F40" s="14">
        <v>4.2</v>
      </c>
      <c r="G40" s="14">
        <v>7.1</v>
      </c>
      <c r="H40" s="39">
        <f>IF(OR(E40=":",B40=":"),":",E40-B40)</f>
        <v>0.7999999999999989</v>
      </c>
      <c r="I40" s="39">
        <f>IF(OR(F40=":",C40=":"),":",F40-C40)</f>
        <v>0.20000000000000018</v>
      </c>
      <c r="J40" s="39">
        <f>IF(OR(G40=":",D40=":"),":",G40-D40)</f>
        <v>1.5</v>
      </c>
      <c r="K40" s="85"/>
    </row>
    <row r="41" spans="1:11" ht="15">
      <c r="A41" s="13" t="s">
        <v>118</v>
      </c>
      <c r="B41" s="21">
        <v>3.5</v>
      </c>
      <c r="C41" s="14" t="s">
        <v>104</v>
      </c>
      <c r="D41" s="14">
        <v>3.8</v>
      </c>
      <c r="E41" s="21">
        <v>4.1</v>
      </c>
      <c r="F41" s="14"/>
      <c r="G41" s="14">
        <v>4.800000000000001</v>
      </c>
      <c r="H41" s="39">
        <f>IF(OR(E41=":",B41=":"),":",E41-B41)</f>
        <v>0.5999999999999996</v>
      </c>
      <c r="I41" s="39"/>
      <c r="J41" s="39">
        <f>IF(OR(G41=":",D41=":"),":",G41-D41)</f>
        <v>1.0000000000000009</v>
      </c>
      <c r="K41" s="85"/>
    </row>
    <row r="42" spans="1:11" ht="15">
      <c r="A42" s="13" t="s">
        <v>31</v>
      </c>
      <c r="B42" s="21">
        <v>3.3000000000000003</v>
      </c>
      <c r="C42" s="14">
        <v>2.9000000000000004</v>
      </c>
      <c r="D42" s="14">
        <v>3.8</v>
      </c>
      <c r="E42" s="21">
        <v>3.6</v>
      </c>
      <c r="F42" s="14">
        <v>3.6</v>
      </c>
      <c r="G42" s="14">
        <v>3.8</v>
      </c>
      <c r="H42" s="39">
        <f>IF(OR(E42=":",B42=":"),":",E42-B42)</f>
        <v>0.2999999999999998</v>
      </c>
      <c r="I42" s="39">
        <f>IF(OR(F42=":",C42=":"),":",F42-C42)</f>
        <v>0.6999999999999997</v>
      </c>
      <c r="J42" s="39">
        <f>IF(OR(G42=":",D42=":"),":",G42-D42)</f>
        <v>0</v>
      </c>
      <c r="K42" s="85"/>
    </row>
    <row r="43" spans="1:11" ht="15">
      <c r="A43" s="13"/>
      <c r="B43" s="21"/>
      <c r="C43" s="14"/>
      <c r="D43" s="14"/>
      <c r="E43" s="21"/>
      <c r="F43" s="14"/>
      <c r="G43" s="14"/>
      <c r="H43" s="39"/>
      <c r="I43" s="39"/>
      <c r="J43" s="39"/>
      <c r="K43" s="85"/>
    </row>
    <row r="44" spans="1:11" ht="15">
      <c r="A44" s="13" t="s">
        <v>35</v>
      </c>
      <c r="B44" s="22">
        <v>5.3</v>
      </c>
      <c r="C44" s="15">
        <v>3.2</v>
      </c>
      <c r="D44" s="15">
        <v>9.299999999999999</v>
      </c>
      <c r="E44" s="22">
        <v>11.2</v>
      </c>
      <c r="F44" s="15">
        <v>8.2</v>
      </c>
      <c r="G44" s="15">
        <v>17.2</v>
      </c>
      <c r="H44" s="39">
        <f aca="true" t="shared" si="9" ref="H44:J45">IF(OR(E44=":",B44=":"),":",E44-B44)</f>
        <v>5.8999999999999995</v>
      </c>
      <c r="I44" s="39">
        <f t="shared" si="9"/>
        <v>4.999999999999999</v>
      </c>
      <c r="J44" s="39">
        <f t="shared" si="9"/>
        <v>7.9</v>
      </c>
      <c r="K44" s="85"/>
    </row>
    <row r="45" spans="1:11" ht="15">
      <c r="A45" s="13" t="s">
        <v>34</v>
      </c>
      <c r="B45" s="21">
        <v>6.9</v>
      </c>
      <c r="C45" s="14">
        <v>6.1</v>
      </c>
      <c r="D45" s="14">
        <v>7.7</v>
      </c>
      <c r="E45" s="21">
        <v>9.799999999999999</v>
      </c>
      <c r="F45" s="14">
        <v>8.799999999999999</v>
      </c>
      <c r="G45" s="14">
        <v>11.100000000000001</v>
      </c>
      <c r="H45" s="39">
        <f t="shared" si="9"/>
        <v>2.8999999999999986</v>
      </c>
      <c r="I45" s="39">
        <f t="shared" si="9"/>
        <v>2.6999999999999993</v>
      </c>
      <c r="J45" s="39">
        <f t="shared" si="9"/>
        <v>3.4000000000000012</v>
      </c>
      <c r="K45" s="85"/>
    </row>
    <row r="46" spans="1:10" ht="15">
      <c r="A46" s="13" t="s">
        <v>33</v>
      </c>
      <c r="B46" s="88">
        <v>5.800000000000001</v>
      </c>
      <c r="C46" s="88">
        <v>4.9</v>
      </c>
      <c r="D46" s="88">
        <v>7.3</v>
      </c>
      <c r="E46" s="88">
        <v>7.3</v>
      </c>
      <c r="F46" s="88"/>
      <c r="G46" s="88"/>
      <c r="H46" s="39">
        <f>IF(OR(E46=":",B46=":"),":",E46-B46)</f>
        <v>1.4999999999999991</v>
      </c>
      <c r="I46" s="39"/>
      <c r="J46" s="39"/>
    </row>
    <row r="47" spans="1:10" ht="15">
      <c r="A47" s="86"/>
      <c r="H47" s="85"/>
      <c r="I47" s="85"/>
      <c r="J47" s="85"/>
    </row>
    <row r="48" spans="1:10" ht="15">
      <c r="A48" s="285" t="s">
        <v>141</v>
      </c>
      <c r="B48" s="285"/>
      <c r="C48" s="285"/>
      <c r="D48" s="285"/>
      <c r="E48" s="285"/>
      <c r="F48" s="285"/>
      <c r="G48" s="285"/>
      <c r="H48" s="285"/>
      <c r="I48" s="285"/>
      <c r="J48" s="285"/>
    </row>
    <row r="49" ht="15">
      <c r="A49" s="3" t="s">
        <v>41</v>
      </c>
    </row>
    <row r="53" ht="12"/>
    <row r="58" ht="12"/>
    <row r="103" ht="12"/>
    <row r="111" ht="12"/>
    <row r="113" s="85" customFormat="1" ht="15"/>
    <row r="114" spans="1:20" s="85" customFormat="1" ht="15">
      <c r="A114" s="109"/>
      <c r="B114" s="279" t="s">
        <v>0</v>
      </c>
      <c r="C114" s="280"/>
      <c r="D114" s="280"/>
      <c r="E114" s="280"/>
      <c r="F114" s="280"/>
      <c r="G114" s="281"/>
      <c r="H114" s="279" t="s">
        <v>120</v>
      </c>
      <c r="I114" s="280"/>
      <c r="J114" s="280"/>
      <c r="K114" s="280"/>
      <c r="L114" s="280"/>
      <c r="M114" s="281"/>
      <c r="N114" s="279" t="s">
        <v>0</v>
      </c>
      <c r="O114" s="280"/>
      <c r="P114" s="281"/>
      <c r="Q114" s="279" t="s">
        <v>120</v>
      </c>
      <c r="R114" s="280"/>
      <c r="S114" s="281"/>
      <c r="T114" s="275" t="s">
        <v>133</v>
      </c>
    </row>
    <row r="115" spans="1:20" s="85" customFormat="1" ht="59.25" customHeight="1">
      <c r="A115" s="108"/>
      <c r="B115" s="282" t="s">
        <v>55</v>
      </c>
      <c r="C115" s="283"/>
      <c r="D115" s="283"/>
      <c r="E115" s="283" t="s">
        <v>54</v>
      </c>
      <c r="F115" s="283"/>
      <c r="G115" s="284"/>
      <c r="H115" s="282" t="s">
        <v>55</v>
      </c>
      <c r="I115" s="283"/>
      <c r="J115" s="283"/>
      <c r="K115" s="283" t="s">
        <v>54</v>
      </c>
      <c r="L115" s="283"/>
      <c r="M115" s="284"/>
      <c r="N115" s="282" t="s">
        <v>132</v>
      </c>
      <c r="O115" s="283"/>
      <c r="P115" s="284"/>
      <c r="Q115" s="282" t="s">
        <v>132</v>
      </c>
      <c r="R115" s="283"/>
      <c r="S115" s="284"/>
      <c r="T115" s="276"/>
    </row>
    <row r="116" spans="1:20" s="85" customFormat="1" ht="15">
      <c r="A116" s="108"/>
      <c r="B116" s="115" t="s">
        <v>36</v>
      </c>
      <c r="C116" s="110" t="s">
        <v>37</v>
      </c>
      <c r="D116" s="116" t="s">
        <v>38</v>
      </c>
      <c r="E116" s="110" t="s">
        <v>36</v>
      </c>
      <c r="F116" s="110" t="s">
        <v>37</v>
      </c>
      <c r="G116" s="110" t="s">
        <v>38</v>
      </c>
      <c r="H116" s="115" t="s">
        <v>36</v>
      </c>
      <c r="I116" s="110" t="s">
        <v>37</v>
      </c>
      <c r="J116" s="116" t="s">
        <v>38</v>
      </c>
      <c r="K116" s="110" t="s">
        <v>36</v>
      </c>
      <c r="L116" s="110" t="s">
        <v>37</v>
      </c>
      <c r="M116" s="110" t="s">
        <v>38</v>
      </c>
      <c r="N116" s="115" t="s">
        <v>36</v>
      </c>
      <c r="O116" s="110" t="s">
        <v>37</v>
      </c>
      <c r="P116" s="110" t="s">
        <v>38</v>
      </c>
      <c r="Q116" s="115" t="s">
        <v>36</v>
      </c>
      <c r="R116" s="110" t="s">
        <v>37</v>
      </c>
      <c r="S116" s="110" t="s">
        <v>38</v>
      </c>
      <c r="T116" s="277"/>
    </row>
    <row r="117" spans="1:20" s="85" customFormat="1" ht="15">
      <c r="A117" s="111" t="s">
        <v>39</v>
      </c>
      <c r="B117" s="118">
        <v>0.9</v>
      </c>
      <c r="C117" s="119">
        <v>0.7</v>
      </c>
      <c r="D117" s="119">
        <v>1</v>
      </c>
      <c r="E117" s="119">
        <v>3</v>
      </c>
      <c r="F117" s="119">
        <v>2.4</v>
      </c>
      <c r="G117" s="120">
        <v>3.6</v>
      </c>
      <c r="H117" s="118">
        <v>0.8</v>
      </c>
      <c r="I117" s="119">
        <v>0.7</v>
      </c>
      <c r="J117" s="119">
        <v>1</v>
      </c>
      <c r="K117" s="119">
        <v>4.6</v>
      </c>
      <c r="L117" s="119">
        <v>3.8</v>
      </c>
      <c r="M117" s="120">
        <v>5.4</v>
      </c>
      <c r="N117" s="121">
        <f>IF(OR(B117=":",E117=":"),":",B117+E117)</f>
        <v>3.9</v>
      </c>
      <c r="O117" s="122">
        <f aca="true" t="shared" si="10" ref="O117:P117">IF(OR(C117=":",F117=":"),":",C117+F117)</f>
        <v>3.0999999999999996</v>
      </c>
      <c r="P117" s="123">
        <f t="shared" si="10"/>
        <v>4.6</v>
      </c>
      <c r="Q117" s="121">
        <f>IF(OR(H117=":",K117=":"),":",H117+K117)</f>
        <v>5.3999999999999995</v>
      </c>
      <c r="R117" s="122">
        <f aca="true" t="shared" si="11" ref="R117:S117">IF(OR(I117=":",L117=":"),":",I117+L117)</f>
        <v>4.5</v>
      </c>
      <c r="S117" s="123">
        <f t="shared" si="11"/>
        <v>6.4</v>
      </c>
      <c r="T117" s="124">
        <f>Q117-N117</f>
        <v>1.4999999999999996</v>
      </c>
    </row>
    <row r="118" spans="1:20" s="85" customFormat="1" ht="15">
      <c r="A118" s="114"/>
      <c r="B118" s="125"/>
      <c r="C118" s="126"/>
      <c r="D118" s="126"/>
      <c r="E118" s="126"/>
      <c r="F118" s="126"/>
      <c r="G118" s="127"/>
      <c r="H118" s="125"/>
      <c r="I118" s="126"/>
      <c r="J118" s="126"/>
      <c r="K118" s="126"/>
      <c r="L118" s="126"/>
      <c r="M118" s="127"/>
      <c r="N118" s="128"/>
      <c r="O118" s="129"/>
      <c r="P118" s="130"/>
      <c r="Q118" s="128"/>
      <c r="R118" s="129"/>
      <c r="S118" s="130"/>
      <c r="T118" s="131"/>
    </row>
    <row r="119" spans="1:20" s="85" customFormat="1" ht="15">
      <c r="A119" s="112" t="s">
        <v>3</v>
      </c>
      <c r="B119" s="132">
        <v>1.5</v>
      </c>
      <c r="C119" s="133">
        <v>1.3</v>
      </c>
      <c r="D119" s="133">
        <v>1.7</v>
      </c>
      <c r="E119" s="133">
        <v>2.1</v>
      </c>
      <c r="F119" s="133">
        <v>2</v>
      </c>
      <c r="G119" s="134">
        <v>2.1</v>
      </c>
      <c r="H119" s="132">
        <v>1.5</v>
      </c>
      <c r="I119" s="133">
        <v>1.2</v>
      </c>
      <c r="J119" s="133">
        <v>1.8</v>
      </c>
      <c r="K119" s="133">
        <v>3</v>
      </c>
      <c r="L119" s="133">
        <v>2.9</v>
      </c>
      <c r="M119" s="134">
        <v>3.2</v>
      </c>
      <c r="N119" s="135">
        <f>IF(OR(B119=":",E119=":"),":",B119+E119)</f>
        <v>3.6</v>
      </c>
      <c r="O119" s="136">
        <f aca="true" t="shared" si="12" ref="O119:O156">IF(OR(C119=":",F119=":"),":",C119+F119)</f>
        <v>3.3</v>
      </c>
      <c r="P119" s="137">
        <f aca="true" t="shared" si="13" ref="P119:P156">IF(OR(D119=":",G119=":"),":",D119+G119)</f>
        <v>3.8</v>
      </c>
      <c r="Q119" s="135">
        <f aca="true" t="shared" si="14" ref="Q119:Q156">IF(OR(H119=":",K119=":"),":",H119+K119)</f>
        <v>4.5</v>
      </c>
      <c r="R119" s="136">
        <f aca="true" t="shared" si="15" ref="R119">IF(OR(I119=":",L119=":"),":",I119+L119)</f>
        <v>4.1</v>
      </c>
      <c r="S119" s="137">
        <f aca="true" t="shared" si="16" ref="S119">IF(OR(J119=":",M119=":"),":",J119+M119)</f>
        <v>5</v>
      </c>
      <c r="T119" s="138">
        <f aca="true" t="shared" si="17" ref="T119:T156">Q119-N119</f>
        <v>0.8999999999999999</v>
      </c>
    </row>
    <row r="120" spans="1:20" s="85" customFormat="1" ht="15">
      <c r="A120" s="112" t="s">
        <v>4</v>
      </c>
      <c r="B120" s="132">
        <v>0.6</v>
      </c>
      <c r="C120" s="133">
        <v>0.5</v>
      </c>
      <c r="D120" s="133">
        <v>0.8</v>
      </c>
      <c r="E120" s="133">
        <v>2.8</v>
      </c>
      <c r="F120" s="133">
        <v>2.6</v>
      </c>
      <c r="G120" s="134">
        <v>3</v>
      </c>
      <c r="H120" s="132">
        <v>0.7</v>
      </c>
      <c r="I120" s="133">
        <v>0.7</v>
      </c>
      <c r="J120" s="133">
        <v>0.7</v>
      </c>
      <c r="K120" s="133">
        <v>3.3</v>
      </c>
      <c r="L120" s="133">
        <v>3.1</v>
      </c>
      <c r="M120" s="134">
        <v>3.6</v>
      </c>
      <c r="N120" s="135">
        <f aca="true" t="shared" si="18" ref="N120:N156">IF(OR(B120=":",E120=":"),":",B120+E120)</f>
        <v>3.4</v>
      </c>
      <c r="O120" s="136">
        <f t="shared" si="12"/>
        <v>3.1</v>
      </c>
      <c r="P120" s="137">
        <f t="shared" si="13"/>
        <v>3.8</v>
      </c>
      <c r="Q120" s="135">
        <f t="shared" si="14"/>
        <v>4</v>
      </c>
      <c r="R120" s="136">
        <f aca="true" t="shared" si="19" ref="R120:R156">IF(OR(I120=":",L120=":"),":",I120+L120)</f>
        <v>3.8</v>
      </c>
      <c r="S120" s="137">
        <f aca="true" t="shared" si="20" ref="S120:S156">IF(OR(J120=":",M120=":"),":",J120+M120)</f>
        <v>4.3</v>
      </c>
      <c r="T120" s="138">
        <f t="shared" si="17"/>
        <v>0.6000000000000001</v>
      </c>
    </row>
    <row r="121" spans="1:20" s="85" customFormat="1" ht="15">
      <c r="A121" s="112" t="s">
        <v>5</v>
      </c>
      <c r="B121" s="132">
        <v>0.2</v>
      </c>
      <c r="C121" s="133">
        <v>0.2</v>
      </c>
      <c r="D121" s="133">
        <v>0.3</v>
      </c>
      <c r="E121" s="133">
        <v>0.6</v>
      </c>
      <c r="F121" s="133">
        <v>0.4</v>
      </c>
      <c r="G121" s="134">
        <v>0.7</v>
      </c>
      <c r="H121" s="132">
        <v>0.2</v>
      </c>
      <c r="I121" s="133">
        <v>0.1</v>
      </c>
      <c r="J121" s="133">
        <v>0.3</v>
      </c>
      <c r="K121" s="133">
        <v>0.8</v>
      </c>
      <c r="L121" s="133">
        <v>0.6</v>
      </c>
      <c r="M121" s="134">
        <v>1</v>
      </c>
      <c r="N121" s="135">
        <f t="shared" si="18"/>
        <v>0.8</v>
      </c>
      <c r="O121" s="136">
        <f t="shared" si="12"/>
        <v>0.6000000000000001</v>
      </c>
      <c r="P121" s="137">
        <f t="shared" si="13"/>
        <v>1</v>
      </c>
      <c r="Q121" s="135">
        <f t="shared" si="14"/>
        <v>1</v>
      </c>
      <c r="R121" s="136">
        <f t="shared" si="19"/>
        <v>0.7</v>
      </c>
      <c r="S121" s="137">
        <f t="shared" si="20"/>
        <v>1.3</v>
      </c>
      <c r="T121" s="138">
        <f t="shared" si="17"/>
        <v>0.19999999999999996</v>
      </c>
    </row>
    <row r="122" spans="1:20" s="85" customFormat="1" ht="15">
      <c r="A122" s="112" t="s">
        <v>6</v>
      </c>
      <c r="B122" s="132">
        <v>1.6</v>
      </c>
      <c r="C122" s="133">
        <v>1.4</v>
      </c>
      <c r="D122" s="133">
        <v>1.8</v>
      </c>
      <c r="E122" s="133">
        <v>1.8</v>
      </c>
      <c r="F122" s="133">
        <v>1.9</v>
      </c>
      <c r="G122" s="134">
        <v>1.7</v>
      </c>
      <c r="H122" s="132">
        <v>1.7</v>
      </c>
      <c r="I122" s="133">
        <v>1.5</v>
      </c>
      <c r="J122" s="133">
        <v>1.8</v>
      </c>
      <c r="K122" s="133">
        <v>2.6</v>
      </c>
      <c r="L122" s="133">
        <v>2.4</v>
      </c>
      <c r="M122" s="134">
        <v>2.8</v>
      </c>
      <c r="N122" s="135">
        <f t="shared" si="18"/>
        <v>3.4000000000000004</v>
      </c>
      <c r="O122" s="136">
        <f t="shared" si="12"/>
        <v>3.3</v>
      </c>
      <c r="P122" s="137">
        <f t="shared" si="13"/>
        <v>3.5</v>
      </c>
      <c r="Q122" s="135">
        <f t="shared" si="14"/>
        <v>4.3</v>
      </c>
      <c r="R122" s="136">
        <f t="shared" si="19"/>
        <v>3.9</v>
      </c>
      <c r="S122" s="137">
        <f t="shared" si="20"/>
        <v>4.6</v>
      </c>
      <c r="T122" s="138">
        <f t="shared" si="17"/>
        <v>0.8999999999999995</v>
      </c>
    </row>
    <row r="123" spans="1:20" s="85" customFormat="1" ht="15">
      <c r="A123" s="112" t="s">
        <v>40</v>
      </c>
      <c r="B123" s="132">
        <v>1</v>
      </c>
      <c r="C123" s="133">
        <v>1</v>
      </c>
      <c r="D123" s="133">
        <v>1</v>
      </c>
      <c r="E123" s="133">
        <v>1.1</v>
      </c>
      <c r="F123" s="133">
        <v>1</v>
      </c>
      <c r="G123" s="134">
        <v>1.2</v>
      </c>
      <c r="H123" s="132">
        <v>0.9</v>
      </c>
      <c r="I123" s="133">
        <v>0.8</v>
      </c>
      <c r="J123" s="133">
        <v>0.9</v>
      </c>
      <c r="K123" s="133">
        <v>2.6</v>
      </c>
      <c r="L123" s="133">
        <v>2.3</v>
      </c>
      <c r="M123" s="134">
        <v>2.9</v>
      </c>
      <c r="N123" s="135">
        <f t="shared" si="18"/>
        <v>2.1</v>
      </c>
      <c r="O123" s="136">
        <f t="shared" si="12"/>
        <v>2</v>
      </c>
      <c r="P123" s="137">
        <f t="shared" si="13"/>
        <v>2.2</v>
      </c>
      <c r="Q123" s="135">
        <f t="shared" si="14"/>
        <v>3.5</v>
      </c>
      <c r="R123" s="136">
        <f t="shared" si="19"/>
        <v>3.0999999999999996</v>
      </c>
      <c r="S123" s="137">
        <f t="shared" si="20"/>
        <v>3.8</v>
      </c>
      <c r="T123" s="138">
        <f t="shared" si="17"/>
        <v>1.4</v>
      </c>
    </row>
    <row r="124" spans="1:20" s="85" customFormat="1" ht="15">
      <c r="A124" s="152" t="s">
        <v>136</v>
      </c>
      <c r="B124" s="132">
        <v>0.6</v>
      </c>
      <c r="C124" s="139" t="s">
        <v>104</v>
      </c>
      <c r="D124" s="139" t="s">
        <v>104</v>
      </c>
      <c r="E124" s="133">
        <v>3.8</v>
      </c>
      <c r="F124" s="133">
        <v>2.9</v>
      </c>
      <c r="G124" s="134">
        <v>4.6</v>
      </c>
      <c r="H124" s="140" t="s">
        <v>104</v>
      </c>
      <c r="I124" s="139" t="s">
        <v>104</v>
      </c>
      <c r="J124" s="139" t="s">
        <v>104</v>
      </c>
      <c r="K124" s="133">
        <v>4.2</v>
      </c>
      <c r="L124" s="133">
        <v>3.2</v>
      </c>
      <c r="M124" s="134">
        <v>5.2</v>
      </c>
      <c r="N124" s="135">
        <f>E124</f>
        <v>3.8</v>
      </c>
      <c r="O124" s="136" t="str">
        <f t="shared" si="12"/>
        <v>:</v>
      </c>
      <c r="P124" s="137" t="str">
        <f t="shared" si="13"/>
        <v>:</v>
      </c>
      <c r="Q124" s="135">
        <f>K124</f>
        <v>4.2</v>
      </c>
      <c r="R124" s="136" t="str">
        <f t="shared" si="19"/>
        <v>:</v>
      </c>
      <c r="S124" s="137" t="str">
        <f t="shared" si="20"/>
        <v>:</v>
      </c>
      <c r="T124" s="138"/>
    </row>
    <row r="125" spans="1:20" s="85" customFormat="1" ht="15">
      <c r="A125" s="112" t="s">
        <v>8</v>
      </c>
      <c r="B125" s="132">
        <v>0.5</v>
      </c>
      <c r="C125" s="133">
        <v>0.3</v>
      </c>
      <c r="D125" s="133">
        <v>0.6</v>
      </c>
      <c r="E125" s="133">
        <v>4.2</v>
      </c>
      <c r="F125" s="133">
        <v>3.8</v>
      </c>
      <c r="G125" s="134">
        <v>4.7</v>
      </c>
      <c r="H125" s="132">
        <v>0.5</v>
      </c>
      <c r="I125" s="133">
        <v>0.4</v>
      </c>
      <c r="J125" s="133">
        <v>0.6</v>
      </c>
      <c r="K125" s="133">
        <v>7.9</v>
      </c>
      <c r="L125" s="133">
        <v>6.4</v>
      </c>
      <c r="M125" s="134">
        <v>9.5</v>
      </c>
      <c r="N125" s="135">
        <f t="shared" si="18"/>
        <v>4.7</v>
      </c>
      <c r="O125" s="136">
        <f t="shared" si="12"/>
        <v>4.1</v>
      </c>
      <c r="P125" s="137">
        <f t="shared" si="13"/>
        <v>5.3</v>
      </c>
      <c r="Q125" s="135">
        <f t="shared" si="14"/>
        <v>8.4</v>
      </c>
      <c r="R125" s="136">
        <f t="shared" si="19"/>
        <v>6.800000000000001</v>
      </c>
      <c r="S125" s="137">
        <f t="shared" si="20"/>
        <v>10.1</v>
      </c>
      <c r="T125" s="138">
        <f t="shared" si="17"/>
        <v>3.7</v>
      </c>
    </row>
    <row r="126" spans="1:20" s="85" customFormat="1" ht="15">
      <c r="A126" s="112" t="s">
        <v>9</v>
      </c>
      <c r="B126" s="132">
        <v>1</v>
      </c>
      <c r="C126" s="133">
        <v>0.7</v>
      </c>
      <c r="D126" s="133">
        <v>1.3</v>
      </c>
      <c r="E126" s="133">
        <v>2</v>
      </c>
      <c r="F126" s="133">
        <v>1.2</v>
      </c>
      <c r="G126" s="134">
        <v>2.9</v>
      </c>
      <c r="H126" s="132">
        <v>1.4</v>
      </c>
      <c r="I126" s="133">
        <v>1.1</v>
      </c>
      <c r="J126" s="133">
        <v>1.7</v>
      </c>
      <c r="K126" s="133">
        <v>2.7</v>
      </c>
      <c r="L126" s="133">
        <v>1.8</v>
      </c>
      <c r="M126" s="134">
        <v>3.7</v>
      </c>
      <c r="N126" s="135">
        <f t="shared" si="18"/>
        <v>3</v>
      </c>
      <c r="O126" s="136">
        <f t="shared" si="12"/>
        <v>1.9</v>
      </c>
      <c r="P126" s="137">
        <f t="shared" si="13"/>
        <v>4.2</v>
      </c>
      <c r="Q126" s="135">
        <f t="shared" si="14"/>
        <v>4.1</v>
      </c>
      <c r="R126" s="136">
        <f t="shared" si="19"/>
        <v>2.9000000000000004</v>
      </c>
      <c r="S126" s="137">
        <f t="shared" si="20"/>
        <v>5.4</v>
      </c>
      <c r="T126" s="138">
        <f t="shared" si="17"/>
        <v>1.0999999999999996</v>
      </c>
    </row>
    <row r="127" spans="1:20" s="85" customFormat="1" ht="15">
      <c r="A127" s="112" t="s">
        <v>10</v>
      </c>
      <c r="B127" s="132">
        <v>0.9</v>
      </c>
      <c r="C127" s="133">
        <v>0.7</v>
      </c>
      <c r="D127" s="133">
        <v>1.2</v>
      </c>
      <c r="E127" s="133">
        <v>3.1</v>
      </c>
      <c r="F127" s="133">
        <v>2.1</v>
      </c>
      <c r="G127" s="134">
        <v>4.2</v>
      </c>
      <c r="H127" s="132">
        <v>1</v>
      </c>
      <c r="I127" s="133">
        <v>0.8</v>
      </c>
      <c r="J127" s="133">
        <v>1.3</v>
      </c>
      <c r="K127" s="133">
        <v>6.4</v>
      </c>
      <c r="L127" s="133">
        <v>4.8</v>
      </c>
      <c r="M127" s="134">
        <v>8.1</v>
      </c>
      <c r="N127" s="135">
        <f t="shared" si="18"/>
        <v>4</v>
      </c>
      <c r="O127" s="136">
        <f t="shared" si="12"/>
        <v>2.8</v>
      </c>
      <c r="P127" s="137">
        <f t="shared" si="13"/>
        <v>5.4</v>
      </c>
      <c r="Q127" s="135">
        <f t="shared" si="14"/>
        <v>7.4</v>
      </c>
      <c r="R127" s="136">
        <f t="shared" si="19"/>
        <v>5.6</v>
      </c>
      <c r="S127" s="137">
        <f t="shared" si="20"/>
        <v>9.4</v>
      </c>
      <c r="T127" s="138">
        <f t="shared" si="17"/>
        <v>3.4000000000000004</v>
      </c>
    </row>
    <row r="128" spans="1:20" s="85" customFormat="1" ht="15">
      <c r="A128" s="112" t="s">
        <v>11</v>
      </c>
      <c r="B128" s="132">
        <v>1.2</v>
      </c>
      <c r="C128" s="133">
        <v>1.1</v>
      </c>
      <c r="D128" s="133">
        <v>1.3</v>
      </c>
      <c r="E128" s="133">
        <v>2.5</v>
      </c>
      <c r="F128" s="133">
        <v>2.3</v>
      </c>
      <c r="G128" s="134">
        <v>2.6</v>
      </c>
      <c r="H128" s="132">
        <v>1.2</v>
      </c>
      <c r="I128" s="133">
        <v>1.1</v>
      </c>
      <c r="J128" s="133">
        <v>1.3</v>
      </c>
      <c r="K128" s="133">
        <v>3.7</v>
      </c>
      <c r="L128" s="133">
        <v>3.4</v>
      </c>
      <c r="M128" s="134">
        <v>3.9</v>
      </c>
      <c r="N128" s="135">
        <f t="shared" si="18"/>
        <v>3.7</v>
      </c>
      <c r="O128" s="136">
        <f t="shared" si="12"/>
        <v>3.4</v>
      </c>
      <c r="P128" s="137">
        <f t="shared" si="13"/>
        <v>3.9000000000000004</v>
      </c>
      <c r="Q128" s="135">
        <f t="shared" si="14"/>
        <v>4.9</v>
      </c>
      <c r="R128" s="136">
        <f t="shared" si="19"/>
        <v>4.5</v>
      </c>
      <c r="S128" s="137">
        <f t="shared" si="20"/>
        <v>5.2</v>
      </c>
      <c r="T128" s="138">
        <f t="shared" si="17"/>
        <v>1.2000000000000002</v>
      </c>
    </row>
    <row r="129" spans="1:20" s="85" customFormat="1" ht="15">
      <c r="A129" s="112" t="s">
        <v>12</v>
      </c>
      <c r="B129" s="132">
        <v>1.2</v>
      </c>
      <c r="C129" s="133">
        <v>1.1</v>
      </c>
      <c r="D129" s="133">
        <v>1.3</v>
      </c>
      <c r="E129" s="133">
        <v>2.2</v>
      </c>
      <c r="F129" s="133">
        <v>2.1</v>
      </c>
      <c r="G129" s="134">
        <v>2.2</v>
      </c>
      <c r="H129" s="132">
        <v>1.2</v>
      </c>
      <c r="I129" s="133">
        <v>1.1</v>
      </c>
      <c r="J129" s="133">
        <v>1.4</v>
      </c>
      <c r="K129" s="133">
        <v>3.5</v>
      </c>
      <c r="L129" s="133">
        <v>3.2</v>
      </c>
      <c r="M129" s="134">
        <v>3.9</v>
      </c>
      <c r="N129" s="135">
        <f t="shared" si="18"/>
        <v>3.4000000000000004</v>
      </c>
      <c r="O129" s="136">
        <f t="shared" si="12"/>
        <v>3.2</v>
      </c>
      <c r="P129" s="137">
        <f t="shared" si="13"/>
        <v>3.5</v>
      </c>
      <c r="Q129" s="135">
        <f t="shared" si="14"/>
        <v>4.7</v>
      </c>
      <c r="R129" s="136">
        <f t="shared" si="19"/>
        <v>4.300000000000001</v>
      </c>
      <c r="S129" s="137">
        <f t="shared" si="20"/>
        <v>5.3</v>
      </c>
      <c r="T129" s="138">
        <f t="shared" si="17"/>
        <v>1.2999999999999998</v>
      </c>
    </row>
    <row r="130" spans="1:20" s="85" customFormat="1" ht="15">
      <c r="A130" s="112" t="s">
        <v>13</v>
      </c>
      <c r="B130" s="132">
        <v>0.3</v>
      </c>
      <c r="C130" s="139" t="s">
        <v>104</v>
      </c>
      <c r="D130" s="139" t="s">
        <v>104</v>
      </c>
      <c r="E130" s="133">
        <v>5.6</v>
      </c>
      <c r="F130" s="133">
        <v>4.1</v>
      </c>
      <c r="G130" s="134">
        <v>7.3</v>
      </c>
      <c r="H130" s="132">
        <v>0.3</v>
      </c>
      <c r="I130" s="139" t="s">
        <v>104</v>
      </c>
      <c r="J130" s="139" t="s">
        <v>104</v>
      </c>
      <c r="K130" s="133">
        <v>6.5</v>
      </c>
      <c r="L130" s="133">
        <v>4.7</v>
      </c>
      <c r="M130" s="134">
        <v>8.6</v>
      </c>
      <c r="N130" s="135">
        <f t="shared" si="18"/>
        <v>5.8999999999999995</v>
      </c>
      <c r="O130" s="136" t="str">
        <f t="shared" si="12"/>
        <v>:</v>
      </c>
      <c r="P130" s="137" t="str">
        <f t="shared" si="13"/>
        <v>:</v>
      </c>
      <c r="Q130" s="135">
        <f t="shared" si="14"/>
        <v>6.8</v>
      </c>
      <c r="R130" s="136" t="str">
        <f t="shared" si="19"/>
        <v>:</v>
      </c>
      <c r="S130" s="137" t="str">
        <f t="shared" si="20"/>
        <v>:</v>
      </c>
      <c r="T130" s="138">
        <f t="shared" si="17"/>
        <v>0.9000000000000004</v>
      </c>
    </row>
    <row r="131" spans="1:20" s="85" customFormat="1" ht="15">
      <c r="A131" s="112" t="s">
        <v>14</v>
      </c>
      <c r="B131" s="132">
        <v>0.4</v>
      </c>
      <c r="C131" s="133">
        <v>0.3</v>
      </c>
      <c r="D131" s="133">
        <v>0.5</v>
      </c>
      <c r="E131" s="133">
        <v>9.7</v>
      </c>
      <c r="F131" s="133">
        <v>7.2</v>
      </c>
      <c r="G131" s="134">
        <v>12.7</v>
      </c>
      <c r="H131" s="132">
        <v>0.5</v>
      </c>
      <c r="I131" s="133">
        <v>0.5</v>
      </c>
      <c r="J131" s="133">
        <v>0.6</v>
      </c>
      <c r="K131" s="133">
        <v>12.4</v>
      </c>
      <c r="L131" s="133">
        <v>9.7</v>
      </c>
      <c r="M131" s="134">
        <v>15.8</v>
      </c>
      <c r="N131" s="135">
        <f t="shared" si="18"/>
        <v>10.1</v>
      </c>
      <c r="O131" s="136">
        <f t="shared" si="12"/>
        <v>7.5</v>
      </c>
      <c r="P131" s="137">
        <f t="shared" si="13"/>
        <v>13.2</v>
      </c>
      <c r="Q131" s="135">
        <f t="shared" si="14"/>
        <v>12.9</v>
      </c>
      <c r="R131" s="136">
        <f t="shared" si="19"/>
        <v>10.2</v>
      </c>
      <c r="S131" s="137">
        <f t="shared" si="20"/>
        <v>16.400000000000002</v>
      </c>
      <c r="T131" s="138">
        <f t="shared" si="17"/>
        <v>2.8000000000000007</v>
      </c>
    </row>
    <row r="132" spans="1:20" s="85" customFormat="1" ht="15">
      <c r="A132" s="112" t="s">
        <v>15</v>
      </c>
      <c r="B132" s="132">
        <v>1</v>
      </c>
      <c r="C132" s="133">
        <v>0.9</v>
      </c>
      <c r="D132" s="133">
        <v>1.1</v>
      </c>
      <c r="E132" s="133">
        <v>1.1</v>
      </c>
      <c r="F132" s="133">
        <v>0.9</v>
      </c>
      <c r="G132" s="134">
        <v>1.2</v>
      </c>
      <c r="H132" s="132">
        <v>1.3</v>
      </c>
      <c r="I132" s="133">
        <v>1</v>
      </c>
      <c r="J132" s="133">
        <v>1.8</v>
      </c>
      <c r="K132" s="133">
        <v>1.1</v>
      </c>
      <c r="L132" s="133">
        <v>1.1</v>
      </c>
      <c r="M132" s="134">
        <v>1.1</v>
      </c>
      <c r="N132" s="135">
        <f t="shared" si="18"/>
        <v>2.1</v>
      </c>
      <c r="O132" s="136">
        <f t="shared" si="12"/>
        <v>1.8</v>
      </c>
      <c r="P132" s="137">
        <f t="shared" si="13"/>
        <v>2.3</v>
      </c>
      <c r="Q132" s="135">
        <f t="shared" si="14"/>
        <v>2.4000000000000004</v>
      </c>
      <c r="R132" s="136">
        <f t="shared" si="19"/>
        <v>2.1</v>
      </c>
      <c r="S132" s="137">
        <f t="shared" si="20"/>
        <v>2.9000000000000004</v>
      </c>
      <c r="T132" s="138">
        <f t="shared" si="17"/>
        <v>0.30000000000000027</v>
      </c>
    </row>
    <row r="133" spans="1:20" s="85" customFormat="1" ht="15">
      <c r="A133" s="112" t="s">
        <v>16</v>
      </c>
      <c r="B133" s="132">
        <v>0.7</v>
      </c>
      <c r="C133" s="139" t="s">
        <v>104</v>
      </c>
      <c r="D133" s="133">
        <v>0.9</v>
      </c>
      <c r="E133" s="133">
        <v>2.9</v>
      </c>
      <c r="F133" s="133">
        <v>2.8</v>
      </c>
      <c r="G133" s="134">
        <v>3</v>
      </c>
      <c r="H133" s="132">
        <v>0.4</v>
      </c>
      <c r="I133" s="139" t="s">
        <v>104</v>
      </c>
      <c r="J133" s="139" t="s">
        <v>104</v>
      </c>
      <c r="K133" s="133">
        <v>2.9</v>
      </c>
      <c r="L133" s="133">
        <v>2.6</v>
      </c>
      <c r="M133" s="134">
        <v>3.3</v>
      </c>
      <c r="N133" s="135">
        <f t="shared" si="18"/>
        <v>3.5999999999999996</v>
      </c>
      <c r="O133" s="136" t="str">
        <f t="shared" si="12"/>
        <v>:</v>
      </c>
      <c r="P133" s="137">
        <f t="shared" si="13"/>
        <v>3.9</v>
      </c>
      <c r="Q133" s="135">
        <f t="shared" si="14"/>
        <v>3.3</v>
      </c>
      <c r="R133" s="136" t="str">
        <f t="shared" si="19"/>
        <v>:</v>
      </c>
      <c r="S133" s="137" t="str">
        <f t="shared" si="20"/>
        <v>:</v>
      </c>
      <c r="T133" s="138">
        <f t="shared" si="17"/>
        <v>-0.2999999999999998</v>
      </c>
    </row>
    <row r="134" spans="1:20" s="85" customFormat="1" ht="15">
      <c r="A134" s="112" t="s">
        <v>17</v>
      </c>
      <c r="B134" s="132">
        <v>1</v>
      </c>
      <c r="C134" s="133">
        <v>1</v>
      </c>
      <c r="D134" s="133">
        <v>1</v>
      </c>
      <c r="E134" s="133">
        <v>0.5</v>
      </c>
      <c r="F134" s="139" t="s">
        <v>104</v>
      </c>
      <c r="G134" s="141" t="s">
        <v>104</v>
      </c>
      <c r="H134" s="132">
        <v>1.1</v>
      </c>
      <c r="I134" s="133">
        <v>1.1</v>
      </c>
      <c r="J134" s="133">
        <v>1.1</v>
      </c>
      <c r="K134" s="133">
        <v>0.8</v>
      </c>
      <c r="L134" s="133">
        <v>0.9</v>
      </c>
      <c r="M134" s="134">
        <v>0.8</v>
      </c>
      <c r="N134" s="135">
        <f t="shared" si="18"/>
        <v>1.5</v>
      </c>
      <c r="O134" s="136" t="str">
        <f t="shared" si="12"/>
        <v>:</v>
      </c>
      <c r="P134" s="137" t="str">
        <f t="shared" si="13"/>
        <v>:</v>
      </c>
      <c r="Q134" s="135">
        <f t="shared" si="14"/>
        <v>1.9000000000000001</v>
      </c>
      <c r="R134" s="136">
        <f t="shared" si="19"/>
        <v>2</v>
      </c>
      <c r="S134" s="137">
        <f t="shared" si="20"/>
        <v>1.9000000000000001</v>
      </c>
      <c r="T134" s="138">
        <f t="shared" si="17"/>
        <v>0.40000000000000013</v>
      </c>
    </row>
    <row r="135" spans="1:20" s="85" customFormat="1" ht="15">
      <c r="A135" s="112" t="s">
        <v>18</v>
      </c>
      <c r="B135" s="132">
        <v>1.6</v>
      </c>
      <c r="C135" s="133">
        <v>1.2</v>
      </c>
      <c r="D135" s="133">
        <v>2.1</v>
      </c>
      <c r="E135" s="133">
        <v>3.1</v>
      </c>
      <c r="F135" s="133">
        <v>2.8</v>
      </c>
      <c r="G135" s="134">
        <v>3.3</v>
      </c>
      <c r="H135" s="132">
        <v>2.4</v>
      </c>
      <c r="I135" s="133">
        <v>1.8</v>
      </c>
      <c r="J135" s="133">
        <v>3.1</v>
      </c>
      <c r="K135" s="133">
        <v>3.4</v>
      </c>
      <c r="L135" s="133">
        <v>3.2</v>
      </c>
      <c r="M135" s="134">
        <v>3.7</v>
      </c>
      <c r="N135" s="135">
        <f t="shared" si="18"/>
        <v>4.7</v>
      </c>
      <c r="O135" s="136">
        <f t="shared" si="12"/>
        <v>4</v>
      </c>
      <c r="P135" s="137">
        <f t="shared" si="13"/>
        <v>5.4</v>
      </c>
      <c r="Q135" s="135">
        <f t="shared" si="14"/>
        <v>5.8</v>
      </c>
      <c r="R135" s="136">
        <f t="shared" si="19"/>
        <v>5</v>
      </c>
      <c r="S135" s="137">
        <f t="shared" si="20"/>
        <v>6.800000000000001</v>
      </c>
      <c r="T135" s="138">
        <f t="shared" si="17"/>
        <v>1.0999999999999996</v>
      </c>
    </row>
    <row r="136" spans="1:20" s="85" customFormat="1" ht="15">
      <c r="A136" s="112" t="s">
        <v>19</v>
      </c>
      <c r="B136" s="132">
        <v>0.1</v>
      </c>
      <c r="C136" s="133">
        <v>0.1</v>
      </c>
      <c r="D136" s="133">
        <v>0.1</v>
      </c>
      <c r="E136" s="133">
        <v>2.3</v>
      </c>
      <c r="F136" s="133">
        <v>1.8</v>
      </c>
      <c r="G136" s="134">
        <v>2.8</v>
      </c>
      <c r="H136" s="132">
        <v>0.2</v>
      </c>
      <c r="I136" s="133">
        <v>0.1</v>
      </c>
      <c r="J136" s="133">
        <v>0.3</v>
      </c>
      <c r="K136" s="133">
        <v>3.4</v>
      </c>
      <c r="L136" s="133">
        <v>2.9</v>
      </c>
      <c r="M136" s="134">
        <v>4.1</v>
      </c>
      <c r="N136" s="135">
        <f t="shared" si="18"/>
        <v>2.4</v>
      </c>
      <c r="O136" s="136">
        <f t="shared" si="12"/>
        <v>1.9000000000000001</v>
      </c>
      <c r="P136" s="137">
        <f t="shared" si="13"/>
        <v>2.9</v>
      </c>
      <c r="Q136" s="135">
        <f t="shared" si="14"/>
        <v>3.6</v>
      </c>
      <c r="R136" s="136">
        <f t="shared" si="19"/>
        <v>3</v>
      </c>
      <c r="S136" s="137">
        <f t="shared" si="20"/>
        <v>4.3999999999999995</v>
      </c>
      <c r="T136" s="138">
        <f t="shared" si="17"/>
        <v>1.2000000000000002</v>
      </c>
    </row>
    <row r="137" spans="1:21" s="85" customFormat="1" ht="15">
      <c r="A137" s="152" t="s">
        <v>134</v>
      </c>
      <c r="B137" s="140" t="s">
        <v>104</v>
      </c>
      <c r="C137" s="139" t="s">
        <v>104</v>
      </c>
      <c r="D137" s="139" t="s">
        <v>104</v>
      </c>
      <c r="E137" s="133">
        <v>1</v>
      </c>
      <c r="F137" s="139" t="s">
        <v>104</v>
      </c>
      <c r="G137" s="134">
        <v>1.8</v>
      </c>
      <c r="H137" s="140" t="s">
        <v>104</v>
      </c>
      <c r="I137" s="139" t="s">
        <v>104</v>
      </c>
      <c r="J137" s="139" t="s">
        <v>104</v>
      </c>
      <c r="K137" s="133">
        <v>1.4</v>
      </c>
      <c r="L137" s="133">
        <v>1.5</v>
      </c>
      <c r="M137" s="141" t="s">
        <v>104</v>
      </c>
      <c r="N137" s="135">
        <f>E137</f>
        <v>1</v>
      </c>
      <c r="O137" s="136" t="str">
        <f t="shared" si="12"/>
        <v>:</v>
      </c>
      <c r="P137" s="137" t="str">
        <f t="shared" si="13"/>
        <v>:</v>
      </c>
      <c r="Q137" s="135">
        <f>K137</f>
        <v>1.4</v>
      </c>
      <c r="R137" s="136" t="str">
        <f t="shared" si="19"/>
        <v>:</v>
      </c>
      <c r="S137" s="137" t="str">
        <f t="shared" si="20"/>
        <v>:</v>
      </c>
      <c r="T137" s="138"/>
      <c r="U137" s="107"/>
    </row>
    <row r="138" spans="1:20" s="85" customFormat="1" ht="15">
      <c r="A138" s="112" t="s">
        <v>21</v>
      </c>
      <c r="B138" s="132">
        <v>1.6</v>
      </c>
      <c r="C138" s="133">
        <v>1.2</v>
      </c>
      <c r="D138" s="133">
        <v>2.1</v>
      </c>
      <c r="E138" s="133">
        <v>2.2</v>
      </c>
      <c r="F138" s="133">
        <v>2.1</v>
      </c>
      <c r="G138" s="134">
        <v>2.2</v>
      </c>
      <c r="H138" s="132">
        <v>1.3</v>
      </c>
      <c r="I138" s="133">
        <v>1.1</v>
      </c>
      <c r="J138" s="133">
        <v>1.6</v>
      </c>
      <c r="K138" s="133">
        <v>3</v>
      </c>
      <c r="L138" s="133">
        <v>2.8</v>
      </c>
      <c r="M138" s="134">
        <v>3.2</v>
      </c>
      <c r="N138" s="135">
        <f t="shared" si="18"/>
        <v>3.8000000000000003</v>
      </c>
      <c r="O138" s="136">
        <f t="shared" si="12"/>
        <v>3.3</v>
      </c>
      <c r="P138" s="137">
        <f t="shared" si="13"/>
        <v>4.300000000000001</v>
      </c>
      <c r="Q138" s="135">
        <f t="shared" si="14"/>
        <v>4.3</v>
      </c>
      <c r="R138" s="136">
        <f t="shared" si="19"/>
        <v>3.9</v>
      </c>
      <c r="S138" s="137">
        <f t="shared" si="20"/>
        <v>4.800000000000001</v>
      </c>
      <c r="T138" s="138">
        <f t="shared" si="17"/>
        <v>0.49999999999999956</v>
      </c>
    </row>
    <row r="139" spans="1:20" s="85" customFormat="1" ht="15">
      <c r="A139" s="112" t="s">
        <v>22</v>
      </c>
      <c r="B139" s="132">
        <v>1.2</v>
      </c>
      <c r="C139" s="133">
        <v>1.2</v>
      </c>
      <c r="D139" s="133">
        <v>1.2</v>
      </c>
      <c r="E139" s="133">
        <v>2.3</v>
      </c>
      <c r="F139" s="133">
        <v>2.2</v>
      </c>
      <c r="G139" s="134">
        <v>2.4</v>
      </c>
      <c r="H139" s="132">
        <v>0.9</v>
      </c>
      <c r="I139" s="133">
        <v>0.9</v>
      </c>
      <c r="J139" s="133">
        <v>1</v>
      </c>
      <c r="K139" s="133">
        <v>4.8</v>
      </c>
      <c r="L139" s="133">
        <v>4.4</v>
      </c>
      <c r="M139" s="134">
        <v>5.2</v>
      </c>
      <c r="N139" s="135">
        <f t="shared" si="18"/>
        <v>3.5</v>
      </c>
      <c r="O139" s="136">
        <f t="shared" si="12"/>
        <v>3.4000000000000004</v>
      </c>
      <c r="P139" s="137">
        <f t="shared" si="13"/>
        <v>3.5999999999999996</v>
      </c>
      <c r="Q139" s="135">
        <f t="shared" si="14"/>
        <v>5.7</v>
      </c>
      <c r="R139" s="136">
        <f t="shared" si="19"/>
        <v>5.300000000000001</v>
      </c>
      <c r="S139" s="137">
        <f t="shared" si="20"/>
        <v>6.2</v>
      </c>
      <c r="T139" s="138">
        <f t="shared" si="17"/>
        <v>2.2</v>
      </c>
    </row>
    <row r="140" spans="1:20" s="85" customFormat="1" ht="15">
      <c r="A140" s="112" t="s">
        <v>23</v>
      </c>
      <c r="B140" s="132">
        <v>0.4</v>
      </c>
      <c r="C140" s="133">
        <v>0.2</v>
      </c>
      <c r="D140" s="133">
        <v>0.6</v>
      </c>
      <c r="E140" s="133">
        <v>1.8</v>
      </c>
      <c r="F140" s="133">
        <v>1.5</v>
      </c>
      <c r="G140" s="134">
        <v>2.2</v>
      </c>
      <c r="H140" s="132">
        <v>0.4</v>
      </c>
      <c r="I140" s="133">
        <v>0.3</v>
      </c>
      <c r="J140" s="133">
        <v>0.5</v>
      </c>
      <c r="K140" s="133">
        <v>2</v>
      </c>
      <c r="L140" s="133">
        <v>1.7</v>
      </c>
      <c r="M140" s="134">
        <v>2.4</v>
      </c>
      <c r="N140" s="135">
        <f t="shared" si="18"/>
        <v>2.2</v>
      </c>
      <c r="O140" s="136">
        <f t="shared" si="12"/>
        <v>1.7</v>
      </c>
      <c r="P140" s="137">
        <f t="shared" si="13"/>
        <v>2.8000000000000003</v>
      </c>
      <c r="Q140" s="135">
        <f t="shared" si="14"/>
        <v>2.4</v>
      </c>
      <c r="R140" s="136">
        <f t="shared" si="19"/>
        <v>2</v>
      </c>
      <c r="S140" s="137">
        <f t="shared" si="20"/>
        <v>2.9</v>
      </c>
      <c r="T140" s="138">
        <f t="shared" si="17"/>
        <v>0.19999999999999973</v>
      </c>
    </row>
    <row r="141" spans="1:20" s="85" customFormat="1" ht="15">
      <c r="A141" s="112" t="s">
        <v>24</v>
      </c>
      <c r="B141" s="132">
        <v>0.5</v>
      </c>
      <c r="C141" s="133">
        <v>0.4</v>
      </c>
      <c r="D141" s="133">
        <v>0.6</v>
      </c>
      <c r="E141" s="133">
        <v>2.9</v>
      </c>
      <c r="F141" s="133">
        <v>2.8</v>
      </c>
      <c r="G141" s="134">
        <v>2.9</v>
      </c>
      <c r="H141" s="132">
        <v>0.4</v>
      </c>
      <c r="I141" s="133">
        <v>0.4</v>
      </c>
      <c r="J141" s="133">
        <v>0.5</v>
      </c>
      <c r="K141" s="133">
        <v>5.8</v>
      </c>
      <c r="L141" s="133">
        <v>5.2</v>
      </c>
      <c r="M141" s="134">
        <v>6.3</v>
      </c>
      <c r="N141" s="135">
        <f t="shared" si="18"/>
        <v>3.4</v>
      </c>
      <c r="O141" s="136">
        <f t="shared" si="12"/>
        <v>3.1999999999999997</v>
      </c>
      <c r="P141" s="137">
        <f t="shared" si="13"/>
        <v>3.5</v>
      </c>
      <c r="Q141" s="135">
        <f t="shared" si="14"/>
        <v>6.2</v>
      </c>
      <c r="R141" s="136">
        <f t="shared" si="19"/>
        <v>5.6000000000000005</v>
      </c>
      <c r="S141" s="137">
        <f t="shared" si="20"/>
        <v>6.8</v>
      </c>
      <c r="T141" s="138">
        <f t="shared" si="17"/>
        <v>2.8000000000000003</v>
      </c>
    </row>
    <row r="142" spans="1:20" s="85" customFormat="1" ht="15">
      <c r="A142" s="152" t="s">
        <v>135</v>
      </c>
      <c r="B142" s="140" t="s">
        <v>104</v>
      </c>
      <c r="C142" s="139" t="s">
        <v>104</v>
      </c>
      <c r="D142" s="139" t="s">
        <v>104</v>
      </c>
      <c r="E142" s="133">
        <v>0.7</v>
      </c>
      <c r="F142" s="133">
        <v>0.5</v>
      </c>
      <c r="G142" s="134">
        <v>0.9</v>
      </c>
      <c r="H142" s="140" t="s">
        <v>104</v>
      </c>
      <c r="I142" s="139" t="s">
        <v>104</v>
      </c>
      <c r="J142" s="139" t="s">
        <v>104</v>
      </c>
      <c r="K142" s="133">
        <v>1.3</v>
      </c>
      <c r="L142" s="133">
        <v>1.1</v>
      </c>
      <c r="M142" s="134">
        <v>1.6</v>
      </c>
      <c r="N142" s="135">
        <f>E142</f>
        <v>0.7</v>
      </c>
      <c r="O142" s="136" t="str">
        <f t="shared" si="12"/>
        <v>:</v>
      </c>
      <c r="P142" s="137" t="str">
        <f t="shared" si="13"/>
        <v>:</v>
      </c>
      <c r="Q142" s="135">
        <f>K142</f>
        <v>1.3</v>
      </c>
      <c r="R142" s="136" t="str">
        <f t="shared" si="19"/>
        <v>:</v>
      </c>
      <c r="S142" s="137" t="str">
        <f t="shared" si="20"/>
        <v>:</v>
      </c>
      <c r="T142" s="138"/>
    </row>
    <row r="143" spans="1:20" s="85" customFormat="1" ht="15">
      <c r="A143" s="112" t="s">
        <v>26</v>
      </c>
      <c r="B143" s="132">
        <v>0.3</v>
      </c>
      <c r="C143" s="133">
        <v>0.3</v>
      </c>
      <c r="D143" s="133">
        <v>0.3</v>
      </c>
      <c r="E143" s="133">
        <v>0.9</v>
      </c>
      <c r="F143" s="133">
        <v>0.8</v>
      </c>
      <c r="G143" s="134">
        <v>1.1</v>
      </c>
      <c r="H143" s="132">
        <v>0.2</v>
      </c>
      <c r="I143" s="139" t="s">
        <v>104</v>
      </c>
      <c r="J143" s="133">
        <v>0.3</v>
      </c>
      <c r="K143" s="133">
        <v>1.4</v>
      </c>
      <c r="L143" s="133">
        <v>1.2</v>
      </c>
      <c r="M143" s="134">
        <v>1.6</v>
      </c>
      <c r="N143" s="135">
        <f t="shared" si="18"/>
        <v>1.2</v>
      </c>
      <c r="O143" s="136">
        <f t="shared" si="12"/>
        <v>1.1</v>
      </c>
      <c r="P143" s="137">
        <f t="shared" si="13"/>
        <v>1.4000000000000001</v>
      </c>
      <c r="Q143" s="135">
        <f t="shared" si="14"/>
        <v>1.5999999999999999</v>
      </c>
      <c r="R143" s="136" t="str">
        <f t="shared" si="19"/>
        <v>:</v>
      </c>
      <c r="S143" s="137">
        <f t="shared" si="20"/>
        <v>1.9000000000000001</v>
      </c>
      <c r="T143" s="138">
        <f t="shared" si="17"/>
        <v>0.3999999999999999</v>
      </c>
    </row>
    <row r="144" spans="1:20" s="85" customFormat="1" ht="15">
      <c r="A144" s="112" t="s">
        <v>27</v>
      </c>
      <c r="B144" s="132">
        <v>0.3</v>
      </c>
      <c r="C144" s="139" t="s">
        <v>104</v>
      </c>
      <c r="D144" s="133">
        <v>0.4</v>
      </c>
      <c r="E144" s="133">
        <v>1.3</v>
      </c>
      <c r="F144" s="133">
        <v>1.3</v>
      </c>
      <c r="G144" s="134">
        <v>1.3</v>
      </c>
      <c r="H144" s="132">
        <v>0.4</v>
      </c>
      <c r="I144" s="133">
        <v>0.3</v>
      </c>
      <c r="J144" s="133">
        <v>0.5</v>
      </c>
      <c r="K144" s="133">
        <v>1.8</v>
      </c>
      <c r="L144" s="133">
        <v>1.5</v>
      </c>
      <c r="M144" s="134">
        <v>2.2</v>
      </c>
      <c r="N144" s="135">
        <f t="shared" si="18"/>
        <v>1.6</v>
      </c>
      <c r="O144" s="136" t="str">
        <f t="shared" si="12"/>
        <v>:</v>
      </c>
      <c r="P144" s="137">
        <f t="shared" si="13"/>
        <v>1.7000000000000002</v>
      </c>
      <c r="Q144" s="135">
        <f t="shared" si="14"/>
        <v>2.2</v>
      </c>
      <c r="R144" s="136">
        <f t="shared" si="19"/>
        <v>1.8</v>
      </c>
      <c r="S144" s="137">
        <f t="shared" si="20"/>
        <v>2.7</v>
      </c>
      <c r="T144" s="138">
        <f t="shared" si="17"/>
        <v>0.6000000000000001</v>
      </c>
    </row>
    <row r="145" spans="1:20" s="85" customFormat="1" ht="15">
      <c r="A145" s="112" t="s">
        <v>28</v>
      </c>
      <c r="B145" s="132">
        <v>2.3</v>
      </c>
      <c r="C145" s="133">
        <v>1.9</v>
      </c>
      <c r="D145" s="133">
        <v>2.6</v>
      </c>
      <c r="E145" s="133">
        <v>3.9</v>
      </c>
      <c r="F145" s="133">
        <v>4.3</v>
      </c>
      <c r="G145" s="134">
        <v>3.6</v>
      </c>
      <c r="H145" s="132">
        <v>1.8</v>
      </c>
      <c r="I145" s="133">
        <v>1.5</v>
      </c>
      <c r="J145" s="133">
        <v>2</v>
      </c>
      <c r="K145" s="133">
        <v>5.7</v>
      </c>
      <c r="L145" s="133">
        <v>5.9</v>
      </c>
      <c r="M145" s="134">
        <v>5.6</v>
      </c>
      <c r="N145" s="135">
        <f t="shared" si="18"/>
        <v>6.199999999999999</v>
      </c>
      <c r="O145" s="136">
        <f t="shared" si="12"/>
        <v>6.199999999999999</v>
      </c>
      <c r="P145" s="137">
        <f t="shared" si="13"/>
        <v>6.2</v>
      </c>
      <c r="Q145" s="135">
        <f t="shared" si="14"/>
        <v>7.5</v>
      </c>
      <c r="R145" s="136">
        <f t="shared" si="19"/>
        <v>7.4</v>
      </c>
      <c r="S145" s="137">
        <f t="shared" si="20"/>
        <v>7.6</v>
      </c>
      <c r="T145" s="138">
        <f t="shared" si="17"/>
        <v>1.3000000000000007</v>
      </c>
    </row>
    <row r="146" spans="1:20" s="85" customFormat="1" ht="15">
      <c r="A146" s="112" t="s">
        <v>29</v>
      </c>
      <c r="B146" s="132">
        <v>1.8</v>
      </c>
      <c r="C146" s="133">
        <v>1.7</v>
      </c>
      <c r="D146" s="133">
        <v>1.9</v>
      </c>
      <c r="E146" s="133">
        <v>2.4</v>
      </c>
      <c r="F146" s="133">
        <v>2.2</v>
      </c>
      <c r="G146" s="134">
        <v>2.5</v>
      </c>
      <c r="H146" s="132">
        <v>1.5</v>
      </c>
      <c r="I146" s="133">
        <v>1.3</v>
      </c>
      <c r="J146" s="133">
        <v>1.7</v>
      </c>
      <c r="K146" s="133">
        <v>3.7</v>
      </c>
      <c r="L146" s="133">
        <v>3.2</v>
      </c>
      <c r="M146" s="134">
        <v>4.2</v>
      </c>
      <c r="N146" s="135">
        <f t="shared" si="18"/>
        <v>4.2</v>
      </c>
      <c r="O146" s="136">
        <f t="shared" si="12"/>
        <v>3.9000000000000004</v>
      </c>
      <c r="P146" s="137">
        <f t="shared" si="13"/>
        <v>4.4</v>
      </c>
      <c r="Q146" s="135">
        <f t="shared" si="14"/>
        <v>5.2</v>
      </c>
      <c r="R146" s="136">
        <f t="shared" si="19"/>
        <v>4.5</v>
      </c>
      <c r="S146" s="137">
        <f t="shared" si="20"/>
        <v>5.9</v>
      </c>
      <c r="T146" s="138">
        <f t="shared" si="17"/>
        <v>1</v>
      </c>
    </row>
    <row r="147" spans="1:20" s="85" customFormat="1" ht="15">
      <c r="A147" s="112"/>
      <c r="B147" s="132"/>
      <c r="C147" s="133"/>
      <c r="D147" s="133"/>
      <c r="E147" s="133"/>
      <c r="F147" s="133"/>
      <c r="G147" s="134"/>
      <c r="H147" s="132"/>
      <c r="I147" s="133"/>
      <c r="J147" s="133"/>
      <c r="K147" s="133"/>
      <c r="L147" s="133"/>
      <c r="M147" s="134"/>
      <c r="N147" s="135"/>
      <c r="O147" s="136"/>
      <c r="P147" s="137"/>
      <c r="Q147" s="135"/>
      <c r="R147" s="136"/>
      <c r="S147" s="137"/>
      <c r="T147" s="138"/>
    </row>
    <row r="148" spans="1:20" s="85" customFormat="1" ht="15">
      <c r="A148" s="112" t="s">
        <v>30</v>
      </c>
      <c r="B148" s="132">
        <v>1</v>
      </c>
      <c r="C148" s="133">
        <v>0.9</v>
      </c>
      <c r="D148" s="133">
        <v>1.2</v>
      </c>
      <c r="E148" s="133">
        <v>1.5</v>
      </c>
      <c r="F148" s="133">
        <v>1.5</v>
      </c>
      <c r="G148" s="134">
        <v>1.5</v>
      </c>
      <c r="H148" s="132">
        <v>0.9</v>
      </c>
      <c r="I148" s="133">
        <v>0.8</v>
      </c>
      <c r="J148" s="133">
        <v>0.9</v>
      </c>
      <c r="K148" s="133">
        <v>2.1</v>
      </c>
      <c r="L148" s="133">
        <v>2.1</v>
      </c>
      <c r="M148" s="134">
        <v>2.2</v>
      </c>
      <c r="N148" s="135">
        <f t="shared" si="18"/>
        <v>2.5</v>
      </c>
      <c r="O148" s="136">
        <f t="shared" si="12"/>
        <v>2.4</v>
      </c>
      <c r="P148" s="137">
        <f t="shared" si="13"/>
        <v>2.7</v>
      </c>
      <c r="Q148" s="135">
        <f t="shared" si="14"/>
        <v>3</v>
      </c>
      <c r="R148" s="136">
        <f t="shared" si="19"/>
        <v>2.9000000000000004</v>
      </c>
      <c r="S148" s="137">
        <f t="shared" si="20"/>
        <v>3.1</v>
      </c>
      <c r="T148" s="138">
        <f t="shared" si="17"/>
        <v>0.5</v>
      </c>
    </row>
    <row r="149" spans="1:20" s="85" customFormat="1" ht="15">
      <c r="A149" s="112"/>
      <c r="B149" s="132"/>
      <c r="C149" s="133"/>
      <c r="D149" s="133"/>
      <c r="E149" s="133"/>
      <c r="F149" s="133"/>
      <c r="G149" s="134"/>
      <c r="H149" s="132"/>
      <c r="I149" s="133"/>
      <c r="J149" s="133"/>
      <c r="K149" s="133"/>
      <c r="L149" s="133"/>
      <c r="M149" s="134"/>
      <c r="N149" s="135">
        <f t="shared" si="18"/>
        <v>0</v>
      </c>
      <c r="O149" s="136">
        <f t="shared" si="12"/>
        <v>0</v>
      </c>
      <c r="P149" s="137">
        <f t="shared" si="13"/>
        <v>0</v>
      </c>
      <c r="Q149" s="135">
        <f t="shared" si="14"/>
        <v>0</v>
      </c>
      <c r="R149" s="136">
        <f t="shared" si="19"/>
        <v>0</v>
      </c>
      <c r="S149" s="137">
        <f t="shared" si="20"/>
        <v>0</v>
      </c>
      <c r="T149" s="138"/>
    </row>
    <row r="150" spans="1:20" s="85" customFormat="1" ht="15">
      <c r="A150" s="112" t="s">
        <v>118</v>
      </c>
      <c r="B150" s="132">
        <v>0.7</v>
      </c>
      <c r="C150" s="139" t="s">
        <v>104</v>
      </c>
      <c r="D150" s="133">
        <v>1</v>
      </c>
      <c r="E150" s="133">
        <v>2.8</v>
      </c>
      <c r="F150" s="133">
        <v>2.9</v>
      </c>
      <c r="G150" s="134">
        <v>2.8</v>
      </c>
      <c r="H150" s="132">
        <v>1.1</v>
      </c>
      <c r="I150" s="139" t="s">
        <v>104</v>
      </c>
      <c r="J150" s="133">
        <v>1.6</v>
      </c>
      <c r="K150" s="133">
        <v>3</v>
      </c>
      <c r="L150" s="133">
        <v>2.7</v>
      </c>
      <c r="M150" s="134">
        <v>3.2</v>
      </c>
      <c r="N150" s="135">
        <f t="shared" si="18"/>
        <v>3.5</v>
      </c>
      <c r="O150" s="136" t="str">
        <f t="shared" si="12"/>
        <v>:</v>
      </c>
      <c r="P150" s="137">
        <f t="shared" si="13"/>
        <v>3.8</v>
      </c>
      <c r="Q150" s="135">
        <f t="shared" si="14"/>
        <v>4.1</v>
      </c>
      <c r="R150" s="136" t="str">
        <f t="shared" si="19"/>
        <v>:</v>
      </c>
      <c r="S150" s="137">
        <f t="shared" si="20"/>
        <v>4.800000000000001</v>
      </c>
      <c r="T150" s="138">
        <f t="shared" si="17"/>
        <v>0.5999999999999996</v>
      </c>
    </row>
    <row r="151" spans="1:20" s="85" customFormat="1" ht="15">
      <c r="A151" s="112" t="s">
        <v>31</v>
      </c>
      <c r="B151" s="132">
        <v>1.1</v>
      </c>
      <c r="C151" s="133">
        <v>0.8</v>
      </c>
      <c r="D151" s="133">
        <v>1.4</v>
      </c>
      <c r="E151" s="133">
        <v>2.2</v>
      </c>
      <c r="F151" s="133">
        <v>2.1</v>
      </c>
      <c r="G151" s="134">
        <v>2.4</v>
      </c>
      <c r="H151" s="132">
        <v>0.9</v>
      </c>
      <c r="I151" s="133">
        <v>1</v>
      </c>
      <c r="J151" s="133">
        <v>0.9</v>
      </c>
      <c r="K151" s="133">
        <v>2.7</v>
      </c>
      <c r="L151" s="133">
        <v>2.6</v>
      </c>
      <c r="M151" s="134">
        <v>2.9</v>
      </c>
      <c r="N151" s="135">
        <f t="shared" si="18"/>
        <v>3.3000000000000003</v>
      </c>
      <c r="O151" s="136">
        <f t="shared" si="12"/>
        <v>2.9000000000000004</v>
      </c>
      <c r="P151" s="137">
        <f t="shared" si="13"/>
        <v>3.8</v>
      </c>
      <c r="Q151" s="135">
        <f t="shared" si="14"/>
        <v>3.6</v>
      </c>
      <c r="R151" s="136">
        <f t="shared" si="19"/>
        <v>3.6</v>
      </c>
      <c r="S151" s="137">
        <f t="shared" si="20"/>
        <v>3.8</v>
      </c>
      <c r="T151" s="138">
        <f t="shared" si="17"/>
        <v>0.2999999999999998</v>
      </c>
    </row>
    <row r="152" spans="1:20" s="85" customFormat="1" ht="15">
      <c r="A152" s="112" t="s">
        <v>32</v>
      </c>
      <c r="B152" s="132">
        <v>1.1</v>
      </c>
      <c r="C152" s="133">
        <v>1.1</v>
      </c>
      <c r="D152" s="133">
        <v>1</v>
      </c>
      <c r="E152" s="133">
        <v>3.7</v>
      </c>
      <c r="F152" s="133">
        <v>2.9</v>
      </c>
      <c r="G152" s="134">
        <v>4.6</v>
      </c>
      <c r="H152" s="132">
        <v>1.1</v>
      </c>
      <c r="I152" s="133">
        <v>0.8</v>
      </c>
      <c r="J152" s="133">
        <v>1.4</v>
      </c>
      <c r="K152" s="133">
        <v>4.5</v>
      </c>
      <c r="L152" s="133">
        <v>3.4</v>
      </c>
      <c r="M152" s="134">
        <v>5.7</v>
      </c>
      <c r="N152" s="135">
        <f t="shared" si="18"/>
        <v>4.800000000000001</v>
      </c>
      <c r="O152" s="136">
        <f t="shared" si="12"/>
        <v>4</v>
      </c>
      <c r="P152" s="137">
        <f t="shared" si="13"/>
        <v>5.6</v>
      </c>
      <c r="Q152" s="135">
        <f t="shared" si="14"/>
        <v>5.6</v>
      </c>
      <c r="R152" s="136">
        <f t="shared" si="19"/>
        <v>4.2</v>
      </c>
      <c r="S152" s="137">
        <f t="shared" si="20"/>
        <v>7.1</v>
      </c>
      <c r="T152" s="138">
        <f t="shared" si="17"/>
        <v>0.7999999999999989</v>
      </c>
    </row>
    <row r="153" spans="1:20" s="85" customFormat="1" ht="15">
      <c r="A153" s="112"/>
      <c r="B153" s="132"/>
      <c r="C153" s="133"/>
      <c r="D153" s="133"/>
      <c r="E153" s="133"/>
      <c r="F153" s="133"/>
      <c r="G153" s="134"/>
      <c r="H153" s="132"/>
      <c r="I153" s="133"/>
      <c r="J153" s="133"/>
      <c r="K153" s="133"/>
      <c r="L153" s="133"/>
      <c r="M153" s="134"/>
      <c r="N153" s="135"/>
      <c r="O153" s="136"/>
      <c r="P153" s="137"/>
      <c r="Q153" s="135"/>
      <c r="R153" s="136"/>
      <c r="S153" s="137"/>
      <c r="T153" s="138"/>
    </row>
    <row r="154" spans="1:20" s="85" customFormat="1" ht="15">
      <c r="A154" s="112" t="s">
        <v>33</v>
      </c>
      <c r="B154" s="132">
        <v>0.4</v>
      </c>
      <c r="C154" s="133">
        <v>0.4</v>
      </c>
      <c r="D154" s="133">
        <v>0.6</v>
      </c>
      <c r="E154" s="133">
        <v>5.4</v>
      </c>
      <c r="F154" s="133">
        <v>4.5</v>
      </c>
      <c r="G154" s="134">
        <v>6.7</v>
      </c>
      <c r="H154" s="132">
        <v>0.2</v>
      </c>
      <c r="I154" s="139" t="s">
        <v>104</v>
      </c>
      <c r="J154" s="139" t="s">
        <v>104</v>
      </c>
      <c r="K154" s="133">
        <v>7.1</v>
      </c>
      <c r="L154" s="133">
        <v>6.5</v>
      </c>
      <c r="M154" s="134">
        <v>8</v>
      </c>
      <c r="N154" s="135">
        <f t="shared" si="18"/>
        <v>5.800000000000001</v>
      </c>
      <c r="O154" s="136">
        <f t="shared" si="12"/>
        <v>4.9</v>
      </c>
      <c r="P154" s="137">
        <f t="shared" si="13"/>
        <v>7.3</v>
      </c>
      <c r="Q154" s="135">
        <f t="shared" si="14"/>
        <v>7.3</v>
      </c>
      <c r="R154" s="136" t="str">
        <f t="shared" si="19"/>
        <v>:</v>
      </c>
      <c r="S154" s="137" t="str">
        <f t="shared" si="20"/>
        <v>:</v>
      </c>
      <c r="T154" s="138">
        <f t="shared" si="17"/>
        <v>1.4999999999999991</v>
      </c>
    </row>
    <row r="155" spans="1:20" s="85" customFormat="1" ht="15">
      <c r="A155" s="112" t="s">
        <v>34</v>
      </c>
      <c r="B155" s="132">
        <v>0.4</v>
      </c>
      <c r="C155" s="133">
        <v>0.3</v>
      </c>
      <c r="D155" s="133">
        <v>0.4</v>
      </c>
      <c r="E155" s="133">
        <v>6.5</v>
      </c>
      <c r="F155" s="133">
        <v>5.8</v>
      </c>
      <c r="G155" s="134">
        <v>7.3</v>
      </c>
      <c r="H155" s="132">
        <v>0.2</v>
      </c>
      <c r="I155" s="133">
        <v>0.2</v>
      </c>
      <c r="J155" s="133">
        <v>0.3</v>
      </c>
      <c r="K155" s="133">
        <v>9.6</v>
      </c>
      <c r="L155" s="133">
        <v>8.6</v>
      </c>
      <c r="M155" s="134">
        <v>10.8</v>
      </c>
      <c r="N155" s="135">
        <f t="shared" si="18"/>
        <v>6.9</v>
      </c>
      <c r="O155" s="136">
        <f t="shared" si="12"/>
        <v>6.1</v>
      </c>
      <c r="P155" s="137">
        <f t="shared" si="13"/>
        <v>7.7</v>
      </c>
      <c r="Q155" s="135">
        <f t="shared" si="14"/>
        <v>9.799999999999999</v>
      </c>
      <c r="R155" s="136">
        <f t="shared" si="19"/>
        <v>8.799999999999999</v>
      </c>
      <c r="S155" s="137">
        <f t="shared" si="20"/>
        <v>11.100000000000001</v>
      </c>
      <c r="T155" s="138">
        <f t="shared" si="17"/>
        <v>2.8999999999999986</v>
      </c>
    </row>
    <row r="156" spans="1:20" s="85" customFormat="1" ht="15">
      <c r="A156" s="113" t="s">
        <v>35</v>
      </c>
      <c r="B156" s="142">
        <v>0.1</v>
      </c>
      <c r="C156" s="143">
        <v>0.1</v>
      </c>
      <c r="D156" s="143">
        <v>0.2</v>
      </c>
      <c r="E156" s="143">
        <v>5.2</v>
      </c>
      <c r="F156" s="143">
        <v>3.1</v>
      </c>
      <c r="G156" s="144">
        <v>9.1</v>
      </c>
      <c r="H156" s="142">
        <v>0.2</v>
      </c>
      <c r="I156" s="143">
        <v>0.2</v>
      </c>
      <c r="J156" s="143">
        <v>0.2</v>
      </c>
      <c r="K156" s="143">
        <v>11</v>
      </c>
      <c r="L156" s="143">
        <v>8</v>
      </c>
      <c r="M156" s="144">
        <v>17</v>
      </c>
      <c r="N156" s="135">
        <f t="shared" si="18"/>
        <v>5.3</v>
      </c>
      <c r="O156" s="136">
        <f t="shared" si="12"/>
        <v>3.2</v>
      </c>
      <c r="P156" s="137">
        <f t="shared" si="13"/>
        <v>9.299999999999999</v>
      </c>
      <c r="Q156" s="135">
        <f t="shared" si="14"/>
        <v>11.2</v>
      </c>
      <c r="R156" s="136">
        <f t="shared" si="19"/>
        <v>8.2</v>
      </c>
      <c r="S156" s="137">
        <f t="shared" si="20"/>
        <v>17.2</v>
      </c>
      <c r="T156" s="145">
        <f t="shared" si="17"/>
        <v>5.8999999999999995</v>
      </c>
    </row>
    <row r="157" s="85" customFormat="1" ht="15"/>
    <row r="158" s="85" customFormat="1" ht="15">
      <c r="A158" s="107"/>
    </row>
    <row r="159" spans="1:2" s="85" customFormat="1" ht="15">
      <c r="A159" s="107"/>
      <c r="B159" s="107"/>
    </row>
    <row r="160" s="85" customFormat="1" ht="15"/>
    <row r="161" s="85" customFormat="1" ht="15"/>
    <row r="162" s="85" customFormat="1" ht="15"/>
    <row r="163" s="85" customFormat="1" ht="15"/>
    <row r="164" s="85" customFormat="1" ht="15"/>
    <row r="165" s="85" customFormat="1" ht="15"/>
    <row r="166" s="85" customFormat="1" ht="15"/>
    <row r="167" s="85" customFormat="1" ht="15"/>
    <row r="168" s="85" customFormat="1" ht="15"/>
    <row r="169" s="85" customFormat="1" ht="15"/>
    <row r="170" s="85" customFormat="1" ht="15"/>
    <row r="171" s="85" customFormat="1" ht="15"/>
    <row r="172" s="85" customFormat="1" ht="15"/>
    <row r="173" s="85" customFormat="1" ht="15"/>
    <row r="174" s="85" customFormat="1" ht="15"/>
    <row r="175" s="85" customFormat="1" ht="15"/>
    <row r="176" s="85" customFormat="1" ht="15"/>
    <row r="177" s="85" customFormat="1" ht="15"/>
    <row r="178" s="85" customFormat="1" ht="15"/>
    <row r="179" s="85" customFormat="1" ht="15"/>
    <row r="180" s="85" customFormat="1" ht="15"/>
    <row r="181" s="85" customFormat="1" ht="15"/>
    <row r="182" s="85" customFormat="1" ht="15"/>
    <row r="183" s="85" customFormat="1" ht="15"/>
    <row r="184" s="85" customFormat="1" ht="15"/>
    <row r="185" s="85" customFormat="1" ht="15"/>
    <row r="186" s="85" customFormat="1" ht="15"/>
    <row r="187" s="85" customFormat="1" ht="15"/>
    <row r="188" s="85" customFormat="1" ht="15"/>
    <row r="189" s="85" customFormat="1" ht="15">
      <c r="A189" s="107"/>
    </row>
    <row r="190" s="85" customFormat="1" ht="15"/>
    <row r="191" spans="1:2" s="85" customFormat="1" ht="15">
      <c r="A191" s="107"/>
      <c r="B191" s="146"/>
    </row>
    <row r="192" spans="1:2" s="85" customFormat="1" ht="15">
      <c r="A192" s="107"/>
      <c r="B192" s="146"/>
    </row>
    <row r="193" spans="1:2" s="85" customFormat="1" ht="15">
      <c r="A193" s="107"/>
      <c r="B193" s="107"/>
    </row>
    <row r="194" s="85" customFormat="1" ht="15"/>
    <row r="195" spans="1:2" s="85" customFormat="1" ht="15">
      <c r="A195" s="107"/>
      <c r="B195" s="107"/>
    </row>
    <row r="196" spans="1:2" s="85" customFormat="1" ht="15">
      <c r="A196" s="107"/>
      <c r="B196" s="107"/>
    </row>
    <row r="197" spans="1:2" s="85" customFormat="1" ht="15">
      <c r="A197" s="107"/>
      <c r="B197" s="107"/>
    </row>
    <row r="198" spans="1:8" s="85" customFormat="1" ht="15">
      <c r="A198" s="107"/>
      <c r="B198" s="107"/>
      <c r="H198" s="107"/>
    </row>
    <row r="199" s="85" customFormat="1" ht="15"/>
    <row r="200" spans="1:19" s="85" customFormat="1" ht="15">
      <c r="A200" s="107"/>
      <c r="B200" s="107"/>
      <c r="C200" s="107"/>
      <c r="D200" s="107"/>
      <c r="E200" s="107"/>
      <c r="F200" s="107"/>
      <c r="G200" s="107"/>
      <c r="H200" s="107"/>
      <c r="I200" s="107"/>
      <c r="J200" s="107"/>
      <c r="K200" s="107"/>
      <c r="L200" s="107"/>
      <c r="M200" s="107"/>
      <c r="N200" s="278"/>
      <c r="O200" s="278"/>
      <c r="P200" s="278"/>
      <c r="Q200" s="278"/>
      <c r="R200" s="278"/>
      <c r="S200" s="278"/>
    </row>
    <row r="201" spans="1:19" s="85" customFormat="1" ht="15">
      <c r="A201" s="107"/>
      <c r="B201" s="107"/>
      <c r="C201" s="107"/>
      <c r="D201" s="107"/>
      <c r="E201" s="107"/>
      <c r="F201" s="107"/>
      <c r="G201" s="107"/>
      <c r="H201" s="107"/>
      <c r="I201" s="107"/>
      <c r="J201" s="107"/>
      <c r="K201" s="107"/>
      <c r="L201" s="107"/>
      <c r="M201" s="107"/>
      <c r="N201" s="107"/>
      <c r="O201" s="107"/>
      <c r="P201" s="107"/>
      <c r="Q201" s="107"/>
      <c r="R201" s="107"/>
      <c r="S201" s="107"/>
    </row>
    <row r="202" spans="1:19" s="85" customFormat="1" ht="15">
      <c r="A202" s="107"/>
      <c r="B202" s="147"/>
      <c r="C202" s="147"/>
      <c r="D202" s="147"/>
      <c r="E202" s="147"/>
      <c r="F202" s="147"/>
      <c r="G202" s="147"/>
      <c r="H202" s="147"/>
      <c r="I202" s="147"/>
      <c r="J202" s="147"/>
      <c r="K202" s="147"/>
      <c r="L202" s="147"/>
      <c r="M202" s="147"/>
      <c r="N202" s="148"/>
      <c r="O202" s="148"/>
      <c r="P202" s="148"/>
      <c r="Q202" s="148"/>
      <c r="R202" s="148"/>
      <c r="S202" s="148"/>
    </row>
    <row r="203" spans="1:19" s="85" customFormat="1" ht="15">
      <c r="A203" s="107"/>
      <c r="B203" s="147"/>
      <c r="C203" s="147"/>
      <c r="D203" s="147"/>
      <c r="E203" s="147"/>
      <c r="F203" s="147"/>
      <c r="G203" s="147"/>
      <c r="H203" s="147"/>
      <c r="I203" s="147"/>
      <c r="J203" s="147"/>
      <c r="K203" s="147"/>
      <c r="L203" s="147"/>
      <c r="M203" s="147"/>
      <c r="N203" s="148"/>
      <c r="O203" s="148"/>
      <c r="P203" s="148"/>
      <c r="Q203" s="148"/>
      <c r="R203" s="148"/>
      <c r="S203" s="148"/>
    </row>
    <row r="204" spans="1:19" s="85" customFormat="1" ht="15">
      <c r="A204" s="107"/>
      <c r="B204" s="147"/>
      <c r="C204" s="147"/>
      <c r="D204" s="147"/>
      <c r="E204" s="147"/>
      <c r="F204" s="147"/>
      <c r="G204" s="147"/>
      <c r="H204" s="147"/>
      <c r="I204" s="147"/>
      <c r="J204" s="147"/>
      <c r="K204" s="147"/>
      <c r="L204" s="147"/>
      <c r="M204" s="147"/>
      <c r="N204" s="148"/>
      <c r="O204" s="148"/>
      <c r="P204" s="148"/>
      <c r="Q204" s="148"/>
      <c r="R204" s="148"/>
      <c r="S204" s="148"/>
    </row>
    <row r="205" spans="1:19" s="85" customFormat="1" ht="15">
      <c r="A205" s="107"/>
      <c r="B205" s="147"/>
      <c r="C205" s="147"/>
      <c r="D205" s="147"/>
      <c r="E205" s="147"/>
      <c r="F205" s="147"/>
      <c r="G205" s="147"/>
      <c r="H205" s="147"/>
      <c r="I205" s="147"/>
      <c r="J205" s="147"/>
      <c r="K205" s="147"/>
      <c r="L205" s="147"/>
      <c r="M205" s="147"/>
      <c r="N205" s="148"/>
      <c r="O205" s="148"/>
      <c r="P205" s="148"/>
      <c r="Q205" s="148"/>
      <c r="R205" s="148"/>
      <c r="S205" s="148"/>
    </row>
    <row r="206" spans="1:19" s="85" customFormat="1" ht="15">
      <c r="A206" s="107"/>
      <c r="B206" s="147"/>
      <c r="C206" s="147"/>
      <c r="D206" s="147"/>
      <c r="E206" s="147"/>
      <c r="F206" s="147"/>
      <c r="G206" s="147"/>
      <c r="H206" s="147"/>
      <c r="I206" s="147"/>
      <c r="J206" s="147"/>
      <c r="K206" s="147"/>
      <c r="L206" s="147"/>
      <c r="M206" s="147"/>
      <c r="N206" s="148"/>
      <c r="O206" s="148"/>
      <c r="P206" s="148"/>
      <c r="Q206" s="148"/>
      <c r="R206" s="148"/>
      <c r="S206" s="148"/>
    </row>
    <row r="207" spans="1:19" s="85" customFormat="1" ht="15">
      <c r="A207" s="107"/>
      <c r="B207" s="147"/>
      <c r="C207" s="147"/>
      <c r="D207" s="147"/>
      <c r="E207" s="147"/>
      <c r="F207" s="147"/>
      <c r="G207" s="147"/>
      <c r="H207" s="147"/>
      <c r="I207" s="147"/>
      <c r="J207" s="147"/>
      <c r="K207" s="147"/>
      <c r="L207" s="147"/>
      <c r="M207" s="147"/>
      <c r="N207" s="148"/>
      <c r="O207" s="148"/>
      <c r="P207" s="148"/>
      <c r="Q207" s="148"/>
      <c r="R207" s="148"/>
      <c r="S207" s="148"/>
    </row>
    <row r="208" spans="1:19" s="85" customFormat="1" ht="15">
      <c r="A208" s="107"/>
      <c r="B208" s="147"/>
      <c r="C208" s="107"/>
      <c r="D208" s="107"/>
      <c r="E208" s="147"/>
      <c r="F208" s="147"/>
      <c r="G208" s="147"/>
      <c r="H208" s="107"/>
      <c r="I208" s="107"/>
      <c r="J208" s="107"/>
      <c r="K208" s="147"/>
      <c r="L208" s="147"/>
      <c r="M208" s="147"/>
      <c r="N208" s="148"/>
      <c r="O208" s="148"/>
      <c r="P208" s="148"/>
      <c r="Q208" s="148"/>
      <c r="R208" s="148"/>
      <c r="S208" s="148"/>
    </row>
    <row r="209" spans="1:19" s="85" customFormat="1" ht="15">
      <c r="A209" s="107"/>
      <c r="B209" s="147"/>
      <c r="C209" s="147"/>
      <c r="D209" s="147"/>
      <c r="E209" s="147"/>
      <c r="F209" s="147"/>
      <c r="G209" s="147"/>
      <c r="H209" s="147"/>
      <c r="I209" s="147"/>
      <c r="J209" s="147"/>
      <c r="K209" s="147"/>
      <c r="L209" s="147"/>
      <c r="M209" s="147"/>
      <c r="N209" s="148"/>
      <c r="O209" s="148"/>
      <c r="P209" s="148"/>
      <c r="Q209" s="148"/>
      <c r="R209" s="148"/>
      <c r="S209" s="148"/>
    </row>
    <row r="210" spans="1:19" s="85" customFormat="1" ht="15">
      <c r="A210" s="107"/>
      <c r="B210" s="147"/>
      <c r="C210" s="147"/>
      <c r="D210" s="147"/>
      <c r="E210" s="147"/>
      <c r="F210" s="147"/>
      <c r="G210" s="147"/>
      <c r="H210" s="147"/>
      <c r="I210" s="147"/>
      <c r="J210" s="147"/>
      <c r="K210" s="147"/>
      <c r="L210" s="147"/>
      <c r="M210" s="147"/>
      <c r="N210" s="148"/>
      <c r="O210" s="148"/>
      <c r="P210" s="148"/>
      <c r="Q210" s="148"/>
      <c r="R210" s="148"/>
      <c r="S210" s="148"/>
    </row>
    <row r="211" spans="1:19" s="85" customFormat="1" ht="15">
      <c r="A211" s="107"/>
      <c r="B211" s="147"/>
      <c r="C211" s="147"/>
      <c r="D211" s="147"/>
      <c r="E211" s="147"/>
      <c r="F211" s="147"/>
      <c r="G211" s="147"/>
      <c r="H211" s="147"/>
      <c r="I211" s="147"/>
      <c r="J211" s="147"/>
      <c r="K211" s="147"/>
      <c r="L211" s="147"/>
      <c r="M211" s="147"/>
      <c r="N211" s="148"/>
      <c r="O211" s="148"/>
      <c r="P211" s="148"/>
      <c r="Q211" s="148"/>
      <c r="R211" s="148"/>
      <c r="S211" s="148"/>
    </row>
    <row r="212" spans="1:19" s="85" customFormat="1" ht="15">
      <c r="A212" s="107"/>
      <c r="B212" s="147"/>
      <c r="C212" s="147"/>
      <c r="D212" s="147"/>
      <c r="E212" s="147"/>
      <c r="F212" s="147"/>
      <c r="G212" s="147"/>
      <c r="H212" s="147"/>
      <c r="I212" s="147"/>
      <c r="J212" s="147"/>
      <c r="K212" s="147"/>
      <c r="L212" s="147"/>
      <c r="M212" s="147"/>
      <c r="N212" s="148"/>
      <c r="O212" s="148"/>
      <c r="P212" s="148"/>
      <c r="Q212" s="148"/>
      <c r="R212" s="148"/>
      <c r="S212" s="148"/>
    </row>
    <row r="213" spans="1:19" s="85" customFormat="1" ht="15">
      <c r="A213" s="107"/>
      <c r="B213" s="147"/>
      <c r="C213" s="147"/>
      <c r="D213" s="147"/>
      <c r="E213" s="147"/>
      <c r="F213" s="147"/>
      <c r="G213" s="147"/>
      <c r="H213" s="147"/>
      <c r="I213" s="147"/>
      <c r="J213" s="147"/>
      <c r="K213" s="147"/>
      <c r="L213" s="147"/>
      <c r="M213" s="147"/>
      <c r="N213" s="148"/>
      <c r="O213" s="148"/>
      <c r="P213" s="148"/>
      <c r="Q213" s="148"/>
      <c r="R213" s="148"/>
      <c r="S213" s="148"/>
    </row>
    <row r="214" spans="1:19" s="85" customFormat="1" ht="15">
      <c r="A214" s="107"/>
      <c r="B214" s="147"/>
      <c r="C214" s="107"/>
      <c r="D214" s="107"/>
      <c r="E214" s="147"/>
      <c r="F214" s="147"/>
      <c r="G214" s="147"/>
      <c r="H214" s="147"/>
      <c r="I214" s="107"/>
      <c r="J214" s="107"/>
      <c r="K214" s="147"/>
      <c r="L214" s="147"/>
      <c r="M214" s="147"/>
      <c r="N214" s="148"/>
      <c r="O214" s="148"/>
      <c r="P214" s="148"/>
      <c r="Q214" s="148"/>
      <c r="R214" s="148"/>
      <c r="S214" s="148"/>
    </row>
    <row r="215" spans="1:19" s="85" customFormat="1" ht="15">
      <c r="A215" s="107"/>
      <c r="B215" s="147"/>
      <c r="C215" s="147"/>
      <c r="D215" s="147"/>
      <c r="E215" s="147"/>
      <c r="F215" s="147"/>
      <c r="G215" s="147"/>
      <c r="H215" s="147"/>
      <c r="I215" s="147"/>
      <c r="J215" s="147"/>
      <c r="K215" s="147"/>
      <c r="L215" s="147"/>
      <c r="M215" s="147"/>
      <c r="N215" s="148"/>
      <c r="O215" s="148"/>
      <c r="P215" s="148"/>
      <c r="Q215" s="148"/>
      <c r="R215" s="148"/>
      <c r="S215" s="148"/>
    </row>
    <row r="216" spans="1:19" s="85" customFormat="1" ht="15">
      <c r="A216" s="107"/>
      <c r="B216" s="147"/>
      <c r="C216" s="147"/>
      <c r="D216" s="147"/>
      <c r="E216" s="147"/>
      <c r="F216" s="147"/>
      <c r="G216" s="147"/>
      <c r="H216" s="147"/>
      <c r="I216" s="147"/>
      <c r="J216" s="147"/>
      <c r="K216" s="147"/>
      <c r="L216" s="147"/>
      <c r="M216" s="147"/>
      <c r="N216" s="148"/>
      <c r="O216" s="148"/>
      <c r="P216" s="148"/>
      <c r="Q216" s="148"/>
      <c r="R216" s="148"/>
      <c r="S216" s="148"/>
    </row>
    <row r="217" spans="1:19" s="85" customFormat="1" ht="15">
      <c r="A217" s="107"/>
      <c r="B217" s="147"/>
      <c r="C217" s="107"/>
      <c r="D217" s="147"/>
      <c r="E217" s="147"/>
      <c r="F217" s="147"/>
      <c r="G217" s="147"/>
      <c r="H217" s="147"/>
      <c r="I217" s="107"/>
      <c r="J217" s="107"/>
      <c r="K217" s="147"/>
      <c r="L217" s="147"/>
      <c r="M217" s="147"/>
      <c r="N217" s="148"/>
      <c r="O217" s="148"/>
      <c r="P217" s="148"/>
      <c r="Q217" s="148"/>
      <c r="R217" s="148"/>
      <c r="S217" s="148"/>
    </row>
    <row r="218" spans="1:19" s="85" customFormat="1" ht="15">
      <c r="A218" s="107"/>
      <c r="B218" s="147"/>
      <c r="C218" s="147"/>
      <c r="D218" s="147"/>
      <c r="E218" s="147"/>
      <c r="F218" s="107"/>
      <c r="G218" s="107"/>
      <c r="H218" s="147"/>
      <c r="I218" s="147"/>
      <c r="J218" s="147"/>
      <c r="K218" s="147"/>
      <c r="L218" s="147"/>
      <c r="M218" s="147"/>
      <c r="N218" s="148"/>
      <c r="O218" s="148"/>
      <c r="P218" s="148"/>
      <c r="Q218" s="148"/>
      <c r="R218" s="148"/>
      <c r="S218" s="148"/>
    </row>
    <row r="219" spans="1:19" s="85" customFormat="1" ht="15">
      <c r="A219" s="107"/>
      <c r="B219" s="147"/>
      <c r="C219" s="147"/>
      <c r="D219" s="147"/>
      <c r="E219" s="147"/>
      <c r="F219" s="147"/>
      <c r="G219" s="147"/>
      <c r="H219" s="147"/>
      <c r="I219" s="147"/>
      <c r="J219" s="147"/>
      <c r="K219" s="147"/>
      <c r="L219" s="147"/>
      <c r="M219" s="147"/>
      <c r="N219" s="148"/>
      <c r="O219" s="148"/>
      <c r="P219" s="148"/>
      <c r="Q219" s="148"/>
      <c r="R219" s="148"/>
      <c r="S219" s="148"/>
    </row>
    <row r="220" spans="1:19" s="85" customFormat="1" ht="15">
      <c r="A220" s="107"/>
      <c r="B220" s="147"/>
      <c r="C220" s="147"/>
      <c r="D220" s="147"/>
      <c r="E220" s="147"/>
      <c r="F220" s="147"/>
      <c r="G220" s="147"/>
      <c r="H220" s="147"/>
      <c r="I220" s="147"/>
      <c r="J220" s="147"/>
      <c r="K220" s="147"/>
      <c r="L220" s="147"/>
      <c r="M220" s="147"/>
      <c r="N220" s="148"/>
      <c r="O220" s="148"/>
      <c r="P220" s="148"/>
      <c r="Q220" s="148"/>
      <c r="R220" s="148"/>
      <c r="S220" s="148"/>
    </row>
    <row r="221" spans="1:19" s="85" customFormat="1" ht="15">
      <c r="A221" s="107"/>
      <c r="B221" s="107"/>
      <c r="C221" s="107"/>
      <c r="D221" s="107"/>
      <c r="E221" s="147"/>
      <c r="F221" s="107"/>
      <c r="G221" s="147"/>
      <c r="H221" s="107"/>
      <c r="I221" s="107"/>
      <c r="J221" s="107"/>
      <c r="K221" s="147"/>
      <c r="L221" s="147"/>
      <c r="M221" s="107"/>
      <c r="N221" s="148"/>
      <c r="O221" s="148"/>
      <c r="P221" s="148"/>
      <c r="Q221" s="148"/>
      <c r="R221" s="148"/>
      <c r="S221" s="148"/>
    </row>
    <row r="222" spans="1:19" s="85" customFormat="1" ht="15">
      <c r="A222" s="107"/>
      <c r="B222" s="147"/>
      <c r="C222" s="147"/>
      <c r="D222" s="147"/>
      <c r="E222" s="147"/>
      <c r="F222" s="147"/>
      <c r="G222" s="147"/>
      <c r="H222" s="147"/>
      <c r="I222" s="147"/>
      <c r="J222" s="147"/>
      <c r="K222" s="147"/>
      <c r="L222" s="147"/>
      <c r="M222" s="147"/>
      <c r="N222" s="148"/>
      <c r="O222" s="148"/>
      <c r="P222" s="148"/>
      <c r="Q222" s="148"/>
      <c r="R222" s="148"/>
      <c r="S222" s="148"/>
    </row>
    <row r="223" spans="1:19" s="85" customFormat="1" ht="15">
      <c r="A223" s="107"/>
      <c r="B223" s="147"/>
      <c r="C223" s="147"/>
      <c r="D223" s="147"/>
      <c r="E223" s="147"/>
      <c r="F223" s="147"/>
      <c r="G223" s="147"/>
      <c r="H223" s="147"/>
      <c r="I223" s="147"/>
      <c r="J223" s="147"/>
      <c r="K223" s="147"/>
      <c r="L223" s="147"/>
      <c r="M223" s="147"/>
      <c r="N223" s="148"/>
      <c r="O223" s="148"/>
      <c r="P223" s="148"/>
      <c r="Q223" s="148"/>
      <c r="R223" s="148"/>
      <c r="S223" s="148"/>
    </row>
    <row r="224" spans="1:19" s="85" customFormat="1" ht="15">
      <c r="A224" s="107"/>
      <c r="B224" s="147"/>
      <c r="C224" s="147"/>
      <c r="D224" s="147"/>
      <c r="E224" s="147"/>
      <c r="F224" s="147"/>
      <c r="G224" s="147"/>
      <c r="H224" s="147"/>
      <c r="I224" s="147"/>
      <c r="J224" s="147"/>
      <c r="K224" s="147"/>
      <c r="L224" s="147"/>
      <c r="M224" s="147"/>
      <c r="N224" s="148"/>
      <c r="O224" s="148"/>
      <c r="P224" s="148"/>
      <c r="Q224" s="148"/>
      <c r="R224" s="148"/>
      <c r="S224" s="148"/>
    </row>
    <row r="225" spans="1:19" s="85" customFormat="1" ht="15">
      <c r="A225" s="107"/>
      <c r="B225" s="147"/>
      <c r="C225" s="147"/>
      <c r="D225" s="147"/>
      <c r="E225" s="147"/>
      <c r="F225" s="147"/>
      <c r="G225" s="147"/>
      <c r="H225" s="147"/>
      <c r="I225" s="147"/>
      <c r="J225" s="147"/>
      <c r="K225" s="147"/>
      <c r="L225" s="147"/>
      <c r="M225" s="147"/>
      <c r="N225" s="148"/>
      <c r="O225" s="148"/>
      <c r="P225" s="148"/>
      <c r="Q225" s="148"/>
      <c r="R225" s="148"/>
      <c r="S225" s="148"/>
    </row>
    <row r="226" spans="1:19" s="85" customFormat="1" ht="15">
      <c r="A226" s="107"/>
      <c r="B226" s="107"/>
      <c r="C226" s="107"/>
      <c r="D226" s="107"/>
      <c r="E226" s="147"/>
      <c r="F226" s="147"/>
      <c r="G226" s="147"/>
      <c r="H226" s="107"/>
      <c r="I226" s="107"/>
      <c r="J226" s="107"/>
      <c r="K226" s="147"/>
      <c r="L226" s="147"/>
      <c r="M226" s="147"/>
      <c r="N226" s="148"/>
      <c r="O226" s="148"/>
      <c r="P226" s="148"/>
      <c r="Q226" s="148"/>
      <c r="R226" s="148"/>
      <c r="S226" s="148"/>
    </row>
    <row r="227" spans="1:19" s="85" customFormat="1" ht="15">
      <c r="A227" s="107"/>
      <c r="B227" s="147"/>
      <c r="C227" s="147"/>
      <c r="D227" s="147"/>
      <c r="E227" s="147"/>
      <c r="F227" s="147"/>
      <c r="G227" s="147"/>
      <c r="H227" s="147"/>
      <c r="I227" s="107"/>
      <c r="J227" s="147"/>
      <c r="K227" s="147"/>
      <c r="L227" s="147"/>
      <c r="M227" s="147"/>
      <c r="N227" s="148"/>
      <c r="O227" s="148"/>
      <c r="P227" s="148"/>
      <c r="Q227" s="148"/>
      <c r="R227" s="148"/>
      <c r="S227" s="148"/>
    </row>
    <row r="228" spans="1:19" s="85" customFormat="1" ht="15">
      <c r="A228" s="107"/>
      <c r="B228" s="147"/>
      <c r="C228" s="107"/>
      <c r="D228" s="147"/>
      <c r="E228" s="147"/>
      <c r="F228" s="147"/>
      <c r="G228" s="147"/>
      <c r="H228" s="147"/>
      <c r="I228" s="147"/>
      <c r="J228" s="147"/>
      <c r="K228" s="147"/>
      <c r="L228" s="147"/>
      <c r="M228" s="147"/>
      <c r="N228" s="148"/>
      <c r="O228" s="148"/>
      <c r="P228" s="148"/>
      <c r="Q228" s="148"/>
      <c r="R228" s="148"/>
      <c r="S228" s="148"/>
    </row>
    <row r="229" spans="1:19" s="85" customFormat="1" ht="15">
      <c r="A229" s="107"/>
      <c r="B229" s="147"/>
      <c r="C229" s="147"/>
      <c r="D229" s="147"/>
      <c r="E229" s="147"/>
      <c r="F229" s="147"/>
      <c r="G229" s="147"/>
      <c r="H229" s="147"/>
      <c r="I229" s="147"/>
      <c r="J229" s="147"/>
      <c r="K229" s="147"/>
      <c r="L229" s="147"/>
      <c r="M229" s="147"/>
      <c r="N229" s="148"/>
      <c r="O229" s="148"/>
      <c r="P229" s="148"/>
      <c r="Q229" s="148"/>
      <c r="R229" s="148"/>
      <c r="S229" s="148"/>
    </row>
    <row r="230" spans="1:19" s="85" customFormat="1" ht="15">
      <c r="A230" s="107"/>
      <c r="B230" s="147"/>
      <c r="C230" s="147"/>
      <c r="D230" s="147"/>
      <c r="E230" s="147"/>
      <c r="F230" s="147"/>
      <c r="G230" s="147"/>
      <c r="H230" s="147"/>
      <c r="I230" s="147"/>
      <c r="J230" s="147"/>
      <c r="K230" s="147"/>
      <c r="L230" s="147"/>
      <c r="M230" s="147"/>
      <c r="N230" s="148"/>
      <c r="O230" s="148"/>
      <c r="P230" s="148"/>
      <c r="Q230" s="148"/>
      <c r="R230" s="148"/>
      <c r="S230" s="148"/>
    </row>
    <row r="231" spans="1:19" s="85" customFormat="1" ht="15">
      <c r="A231" s="107"/>
      <c r="B231" s="147"/>
      <c r="C231" s="147"/>
      <c r="D231" s="147"/>
      <c r="E231" s="147"/>
      <c r="F231" s="147"/>
      <c r="G231" s="147"/>
      <c r="H231" s="147"/>
      <c r="I231" s="147"/>
      <c r="J231" s="147"/>
      <c r="K231" s="147"/>
      <c r="L231" s="147"/>
      <c r="M231" s="147"/>
      <c r="N231" s="148"/>
      <c r="O231" s="148"/>
      <c r="P231" s="148"/>
      <c r="Q231" s="148"/>
      <c r="R231" s="148"/>
      <c r="S231" s="148"/>
    </row>
    <row r="232" spans="1:19" s="85" customFormat="1" ht="15">
      <c r="A232" s="107"/>
      <c r="B232" s="147"/>
      <c r="C232" s="107"/>
      <c r="D232" s="147"/>
      <c r="E232" s="147"/>
      <c r="F232" s="147"/>
      <c r="G232" s="147"/>
      <c r="H232" s="147"/>
      <c r="I232" s="107"/>
      <c r="J232" s="147"/>
      <c r="K232" s="147"/>
      <c r="L232" s="147"/>
      <c r="M232" s="147"/>
      <c r="N232" s="148"/>
      <c r="O232" s="148"/>
      <c r="P232" s="148"/>
      <c r="Q232" s="148"/>
      <c r="R232" s="148"/>
      <c r="S232" s="148"/>
    </row>
    <row r="233" spans="1:19" s="85" customFormat="1" ht="15">
      <c r="A233" s="107"/>
      <c r="B233" s="147"/>
      <c r="C233" s="147"/>
      <c r="D233" s="147"/>
      <c r="E233" s="147"/>
      <c r="F233" s="147"/>
      <c r="G233" s="147"/>
      <c r="H233" s="147"/>
      <c r="I233" s="147"/>
      <c r="J233" s="147"/>
      <c r="K233" s="147"/>
      <c r="L233" s="147"/>
      <c r="M233" s="147"/>
      <c r="N233" s="148"/>
      <c r="O233" s="148"/>
      <c r="P233" s="148"/>
      <c r="Q233" s="148"/>
      <c r="R233" s="148"/>
      <c r="S233" s="148"/>
    </row>
    <row r="234" spans="1:19" s="85" customFormat="1" ht="15">
      <c r="A234" s="107"/>
      <c r="B234" s="147"/>
      <c r="C234" s="147"/>
      <c r="D234" s="147"/>
      <c r="E234" s="147"/>
      <c r="F234" s="147"/>
      <c r="G234" s="147"/>
      <c r="H234" s="147"/>
      <c r="I234" s="147"/>
      <c r="J234" s="147"/>
      <c r="K234" s="147"/>
      <c r="L234" s="147"/>
      <c r="M234" s="147"/>
      <c r="N234" s="148"/>
      <c r="O234" s="148"/>
      <c r="P234" s="148"/>
      <c r="Q234" s="148"/>
      <c r="R234" s="148"/>
      <c r="S234" s="148"/>
    </row>
    <row r="235" spans="1:19" s="85" customFormat="1" ht="15">
      <c r="A235" s="107"/>
      <c r="B235" s="147"/>
      <c r="C235" s="147"/>
      <c r="D235" s="147"/>
      <c r="E235" s="147"/>
      <c r="F235" s="147"/>
      <c r="G235" s="147"/>
      <c r="H235" s="147"/>
      <c r="I235" s="107"/>
      <c r="J235" s="107"/>
      <c r="K235" s="147"/>
      <c r="L235" s="147"/>
      <c r="M235" s="147"/>
      <c r="N235" s="148"/>
      <c r="O235" s="148"/>
      <c r="P235" s="148"/>
      <c r="Q235" s="148"/>
      <c r="R235" s="148"/>
      <c r="S235" s="148"/>
    </row>
    <row r="236" spans="1:19" s="85" customFormat="1" ht="15">
      <c r="A236" s="107"/>
      <c r="B236" s="147"/>
      <c r="C236" s="147"/>
      <c r="D236" s="147"/>
      <c r="E236" s="147"/>
      <c r="F236" s="147"/>
      <c r="G236" s="147"/>
      <c r="H236" s="147"/>
      <c r="I236" s="147"/>
      <c r="J236" s="147"/>
      <c r="K236" s="147"/>
      <c r="L236" s="147"/>
      <c r="M236" s="147"/>
      <c r="N236" s="148"/>
      <c r="O236" s="148"/>
      <c r="P236" s="148"/>
      <c r="Q236" s="148"/>
      <c r="R236" s="148"/>
      <c r="S236" s="148"/>
    </row>
    <row r="237" spans="1:19" s="85" customFormat="1" ht="15">
      <c r="A237" s="107"/>
      <c r="B237" s="147"/>
      <c r="C237" s="147"/>
      <c r="D237" s="147"/>
      <c r="E237" s="147"/>
      <c r="F237" s="147"/>
      <c r="G237" s="147"/>
      <c r="H237" s="147"/>
      <c r="I237" s="147"/>
      <c r="J237" s="147"/>
      <c r="K237" s="147"/>
      <c r="L237" s="147"/>
      <c r="M237" s="147"/>
      <c r="N237" s="148"/>
      <c r="O237" s="148"/>
      <c r="P237" s="148"/>
      <c r="Q237" s="148"/>
      <c r="R237" s="148"/>
      <c r="S237" s="148"/>
    </row>
    <row r="238" s="85" customFormat="1" ht="15">
      <c r="A238" s="107"/>
    </row>
    <row r="239" spans="1:2" s="85" customFormat="1" ht="15">
      <c r="A239" s="107"/>
      <c r="B239" s="107"/>
    </row>
    <row r="240" s="85" customFormat="1" ht="15"/>
    <row r="241" s="85" customFormat="1" ht="15"/>
    <row r="242" s="85" customFormat="1" ht="15"/>
    <row r="243" s="85" customFormat="1" ht="15"/>
    <row r="244" s="85" customFormat="1" ht="15"/>
    <row r="245" s="85" customFormat="1" ht="15"/>
    <row r="246" s="85" customFormat="1" ht="15"/>
    <row r="247" s="85" customFormat="1" ht="15"/>
    <row r="248" s="85" customFormat="1" ht="15"/>
    <row r="249" s="85" customFormat="1" ht="15"/>
    <row r="250" s="85" customFormat="1" ht="15"/>
    <row r="251" s="85" customFormat="1" ht="15"/>
    <row r="252" s="85" customFormat="1" ht="15"/>
    <row r="253" s="85" customFormat="1" ht="15"/>
    <row r="254" s="85" customFormat="1" ht="15"/>
    <row r="255" s="85" customFormat="1" ht="15"/>
    <row r="256" s="85" customFormat="1" ht="15"/>
    <row r="257" s="85" customFormat="1" ht="15"/>
    <row r="258" s="85" customFormat="1" ht="15"/>
    <row r="259" s="85" customFormat="1" ht="15"/>
    <row r="260" s="85" customFormat="1" ht="15"/>
    <row r="261" s="85" customFormat="1" ht="15"/>
    <row r="262" s="85" customFormat="1" ht="15"/>
    <row r="263" s="85" customFormat="1" ht="15"/>
    <row r="264" s="85" customFormat="1" ht="15"/>
    <row r="265" s="85" customFormat="1" ht="15"/>
    <row r="266" s="85" customFormat="1" ht="15"/>
    <row r="267" s="85" customFormat="1" ht="15"/>
    <row r="268" s="85" customFormat="1" ht="15"/>
    <row r="269" s="85" customFormat="1" ht="15"/>
    <row r="270" s="85" customFormat="1" ht="15"/>
    <row r="271" s="85" customFormat="1" ht="15"/>
    <row r="272" s="85" customFormat="1" ht="15"/>
    <row r="273" s="85" customFormat="1" ht="15"/>
    <row r="274" s="85" customFormat="1" ht="15"/>
    <row r="275" s="85" customFormat="1" ht="15"/>
    <row r="276" s="85" customFormat="1" ht="15"/>
    <row r="277" s="85" customFormat="1" ht="15"/>
    <row r="278" s="85" customFormat="1" ht="15"/>
    <row r="279" s="85" customFormat="1" ht="15"/>
    <row r="280" s="85" customFormat="1" ht="15"/>
    <row r="281" s="85" customFormat="1" ht="15"/>
    <row r="282" s="85" customFormat="1" ht="15"/>
    <row r="283" s="85" customFormat="1" ht="15"/>
    <row r="284" s="85" customFormat="1" ht="15"/>
    <row r="285" s="85" customFormat="1" ht="15"/>
    <row r="286" s="85" customFormat="1" ht="15"/>
    <row r="287" s="85" customFormat="1" ht="15"/>
    <row r="288" s="85" customFormat="1" ht="15"/>
    <row r="289" s="85" customFormat="1" ht="15"/>
    <row r="290" s="85" customFormat="1" ht="15"/>
    <row r="291" s="85" customFormat="1" ht="15"/>
    <row r="292" s="85" customFormat="1" ht="15"/>
    <row r="293" s="85" customFormat="1" ht="15"/>
    <row r="294" s="85" customFormat="1" ht="15"/>
    <row r="295" s="85" customFormat="1" ht="15"/>
    <row r="296" s="85" customFormat="1" ht="15"/>
    <row r="297" s="85" customFormat="1" ht="15"/>
    <row r="298" s="85" customFormat="1" ht="15"/>
    <row r="299" s="85" customFormat="1" ht="15"/>
    <row r="300" s="85" customFormat="1" ht="15"/>
    <row r="301" s="85" customFormat="1" ht="15"/>
    <row r="302" s="85" customFormat="1" ht="15"/>
    <row r="303" s="85" customFormat="1" ht="15"/>
    <row r="304" s="85" customFormat="1" ht="15"/>
    <row r="305" s="85" customFormat="1" ht="15"/>
    <row r="306" s="85" customFormat="1" ht="15"/>
    <row r="307" s="85" customFormat="1" ht="15"/>
    <row r="308" s="85" customFormat="1" ht="15"/>
    <row r="309" s="85" customFormat="1" ht="15"/>
    <row r="310" s="85" customFormat="1" ht="15"/>
    <row r="311" s="85" customFormat="1" ht="15"/>
    <row r="312" s="85" customFormat="1" ht="15"/>
    <row r="313" s="85" customFormat="1" ht="15"/>
    <row r="314" s="85" customFormat="1" ht="15"/>
    <row r="315" s="85" customFormat="1" ht="15"/>
    <row r="316" s="85" customFormat="1" ht="15"/>
    <row r="317" s="85" customFormat="1" ht="15"/>
    <row r="318" s="85" customFormat="1" ht="15"/>
    <row r="319" s="85" customFormat="1" ht="15"/>
    <row r="320" s="85" customFormat="1" ht="15"/>
    <row r="321" s="85" customFormat="1" ht="15"/>
    <row r="322" s="85" customFormat="1" ht="15"/>
  </sheetData>
  <mergeCells count="17">
    <mergeCell ref="B5:D5"/>
    <mergeCell ref="E5:G5"/>
    <mergeCell ref="H5:J5"/>
    <mergeCell ref="A48:J48"/>
    <mergeCell ref="N200:P200"/>
    <mergeCell ref="T114:T116"/>
    <mergeCell ref="Q200:S200"/>
    <mergeCell ref="N114:P114"/>
    <mergeCell ref="Q114:S114"/>
    <mergeCell ref="B115:D115"/>
    <mergeCell ref="E115:G115"/>
    <mergeCell ref="H115:J115"/>
    <mergeCell ref="K115:M115"/>
    <mergeCell ref="B114:G114"/>
    <mergeCell ref="H114:M114"/>
    <mergeCell ref="N115:P115"/>
    <mergeCell ref="Q115:S115"/>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workbookViewId="0" topLeftCell="A28">
      <selection activeCell="I50" sqref="I50"/>
    </sheetView>
  </sheetViews>
  <sheetFormatPr defaultColWidth="9.140625" defaultRowHeight="15"/>
  <cols>
    <col min="1" max="1" width="9.140625" style="3" customWidth="1"/>
    <col min="2" max="10" width="6.00390625" style="3" customWidth="1"/>
    <col min="11" max="16384" width="9.140625" style="3" customWidth="1"/>
  </cols>
  <sheetData>
    <row r="1" ht="15.75">
      <c r="A1" s="26" t="s">
        <v>149</v>
      </c>
    </row>
    <row r="2" ht="12.75">
      <c r="A2" s="27" t="s">
        <v>42</v>
      </c>
    </row>
    <row r="3" ht="15.75">
      <c r="A3" s="26" t="s">
        <v>150</v>
      </c>
    </row>
    <row r="4" ht="12.75">
      <c r="A4" s="27" t="s">
        <v>109</v>
      </c>
    </row>
    <row r="5" spans="1:10" ht="12">
      <c r="A5" s="2"/>
      <c r="B5" s="259" t="s">
        <v>0</v>
      </c>
      <c r="C5" s="260"/>
      <c r="D5" s="260"/>
      <c r="E5" s="259" t="s">
        <v>120</v>
      </c>
      <c r="F5" s="260"/>
      <c r="G5" s="260"/>
      <c r="H5" s="262" t="s">
        <v>47</v>
      </c>
      <c r="I5" s="263"/>
      <c r="J5" s="263"/>
    </row>
    <row r="6" spans="1:10" ht="12">
      <c r="A6" s="5"/>
      <c r="B6" s="18" t="s">
        <v>36</v>
      </c>
      <c r="C6" s="6" t="s">
        <v>37</v>
      </c>
      <c r="D6" s="6" t="s">
        <v>38</v>
      </c>
      <c r="E6" s="18" t="s">
        <v>36</v>
      </c>
      <c r="F6" s="6" t="s">
        <v>37</v>
      </c>
      <c r="G6" s="6" t="s">
        <v>38</v>
      </c>
      <c r="H6" s="18" t="s">
        <v>36</v>
      </c>
      <c r="I6" s="6" t="s">
        <v>37</v>
      </c>
      <c r="J6" s="6" t="s">
        <v>38</v>
      </c>
    </row>
    <row r="7" spans="1:10" ht="12">
      <c r="A7" s="4" t="s">
        <v>39</v>
      </c>
      <c r="B7" s="19">
        <v>2.8</v>
      </c>
      <c r="C7" s="8">
        <v>1.8</v>
      </c>
      <c r="D7" s="8">
        <v>4.1</v>
      </c>
      <c r="E7" s="19">
        <v>2.9</v>
      </c>
      <c r="F7" s="8">
        <v>1.8</v>
      </c>
      <c r="G7" s="8">
        <v>4.1</v>
      </c>
      <c r="H7" s="24">
        <f aca="true" t="shared" si="0" ref="H7:J7">E7-B7</f>
        <v>0.10000000000000009</v>
      </c>
      <c r="I7" s="9">
        <f t="shared" si="0"/>
        <v>0</v>
      </c>
      <c r="J7" s="9">
        <f t="shared" si="0"/>
        <v>0</v>
      </c>
    </row>
    <row r="8" spans="1:10" ht="12">
      <c r="A8" s="13"/>
      <c r="B8" s="21"/>
      <c r="C8" s="14"/>
      <c r="D8" s="14"/>
      <c r="E8" s="21"/>
      <c r="F8" s="14"/>
      <c r="G8" s="14"/>
      <c r="H8" s="22"/>
      <c r="I8" s="15"/>
      <c r="J8" s="15"/>
    </row>
    <row r="9" spans="1:10" ht="12">
      <c r="A9" s="13" t="s">
        <v>15</v>
      </c>
      <c r="B9" s="21">
        <v>4.6</v>
      </c>
      <c r="C9" s="14">
        <v>3.6</v>
      </c>
      <c r="D9" s="14">
        <v>5.6</v>
      </c>
      <c r="E9" s="21">
        <v>4.7</v>
      </c>
      <c r="F9" s="14">
        <v>3.6</v>
      </c>
      <c r="G9" s="14">
        <v>5.9</v>
      </c>
      <c r="H9" s="22">
        <f aca="true" t="shared" si="1" ref="H9:H21">E9-B9</f>
        <v>0.10000000000000053</v>
      </c>
      <c r="I9" s="15">
        <f aca="true" t="shared" si="2" ref="I9:I21">F9-C9</f>
        <v>0</v>
      </c>
      <c r="J9" s="15">
        <f aca="true" t="shared" si="3" ref="J9:J21">G9-D9</f>
        <v>0.3000000000000007</v>
      </c>
    </row>
    <row r="10" spans="1:10" ht="12">
      <c r="A10" s="13" t="s">
        <v>9</v>
      </c>
      <c r="B10" s="21">
        <v>4.8</v>
      </c>
      <c r="C10" s="14">
        <v>3.7</v>
      </c>
      <c r="D10" s="14">
        <v>6.1</v>
      </c>
      <c r="E10" s="21">
        <v>4.5</v>
      </c>
      <c r="F10" s="14">
        <v>3.4</v>
      </c>
      <c r="G10" s="14">
        <v>5.8</v>
      </c>
      <c r="H10" s="22">
        <f t="shared" si="1"/>
        <v>-0.2999999999999998</v>
      </c>
      <c r="I10" s="15">
        <f t="shared" si="2"/>
        <v>-0.30000000000000027</v>
      </c>
      <c r="J10" s="15">
        <f t="shared" si="3"/>
        <v>-0.2999999999999998</v>
      </c>
    </row>
    <row r="11" spans="1:10" ht="12">
      <c r="A11" s="13" t="s">
        <v>11</v>
      </c>
      <c r="B11" s="21">
        <v>4.4</v>
      </c>
      <c r="C11" s="14">
        <v>2.4</v>
      </c>
      <c r="D11" s="14">
        <v>6.4</v>
      </c>
      <c r="E11" s="21">
        <v>4.2</v>
      </c>
      <c r="F11" s="14">
        <v>2.3</v>
      </c>
      <c r="G11" s="14">
        <v>6.1</v>
      </c>
      <c r="H11" s="22">
        <f t="shared" si="1"/>
        <v>-0.20000000000000018</v>
      </c>
      <c r="I11" s="15">
        <f t="shared" si="2"/>
        <v>-0.10000000000000009</v>
      </c>
      <c r="J11" s="15">
        <f t="shared" si="3"/>
        <v>-0.3000000000000007</v>
      </c>
    </row>
    <row r="12" spans="1:10" ht="12">
      <c r="A12" s="13" t="s">
        <v>10</v>
      </c>
      <c r="B12" s="21">
        <v>5.1</v>
      </c>
      <c r="C12" s="14">
        <v>2.8</v>
      </c>
      <c r="D12" s="14">
        <v>7.6</v>
      </c>
      <c r="E12" s="21">
        <v>4.2</v>
      </c>
      <c r="F12" s="14">
        <v>2.5</v>
      </c>
      <c r="G12" s="14">
        <v>6.1</v>
      </c>
      <c r="H12" s="22">
        <f t="shared" si="1"/>
        <v>-0.8999999999999995</v>
      </c>
      <c r="I12" s="15">
        <f t="shared" si="2"/>
        <v>-0.2999999999999998</v>
      </c>
      <c r="J12" s="15">
        <f t="shared" si="3"/>
        <v>-1.5</v>
      </c>
    </row>
    <row r="13" spans="1:10" ht="12">
      <c r="A13" s="13" t="s">
        <v>21</v>
      </c>
      <c r="B13" s="21">
        <v>3.3</v>
      </c>
      <c r="C13" s="14">
        <v>2.3</v>
      </c>
      <c r="D13" s="14">
        <v>4.4</v>
      </c>
      <c r="E13" s="21">
        <v>4.1</v>
      </c>
      <c r="F13" s="14">
        <v>3</v>
      </c>
      <c r="G13" s="14">
        <v>5.3</v>
      </c>
      <c r="H13" s="22">
        <f t="shared" si="1"/>
        <v>0.7999999999999998</v>
      </c>
      <c r="I13" s="15">
        <f t="shared" si="2"/>
        <v>0.7000000000000002</v>
      </c>
      <c r="J13" s="15">
        <f t="shared" si="3"/>
        <v>0.8999999999999995</v>
      </c>
    </row>
    <row r="14" spans="1:10" ht="12">
      <c r="A14" s="13" t="s">
        <v>12</v>
      </c>
      <c r="B14" s="21">
        <v>4.3</v>
      </c>
      <c r="C14" s="14">
        <v>2.4</v>
      </c>
      <c r="D14" s="14">
        <v>6.3</v>
      </c>
      <c r="E14" s="21">
        <v>4.1</v>
      </c>
      <c r="F14" s="14">
        <v>2.3</v>
      </c>
      <c r="G14" s="14">
        <v>6.1</v>
      </c>
      <c r="H14" s="22">
        <f t="shared" si="1"/>
        <v>-0.20000000000000018</v>
      </c>
      <c r="I14" s="15">
        <f t="shared" si="2"/>
        <v>-0.10000000000000009</v>
      </c>
      <c r="J14" s="15">
        <f t="shared" si="3"/>
        <v>-0.20000000000000018</v>
      </c>
    </row>
    <row r="15" spans="1:10" ht="12">
      <c r="A15" s="13" t="s">
        <v>8</v>
      </c>
      <c r="B15" s="21">
        <v>4.3</v>
      </c>
      <c r="C15" s="14">
        <v>3.3</v>
      </c>
      <c r="D15" s="14">
        <v>5.5</v>
      </c>
      <c r="E15" s="21">
        <v>4</v>
      </c>
      <c r="F15" s="14">
        <v>3.1</v>
      </c>
      <c r="G15" s="14">
        <v>4.9</v>
      </c>
      <c r="H15" s="22">
        <f t="shared" si="1"/>
        <v>-0.2999999999999998</v>
      </c>
      <c r="I15" s="15">
        <f t="shared" si="2"/>
        <v>-0.19999999999999973</v>
      </c>
      <c r="J15" s="15">
        <f t="shared" si="3"/>
        <v>-0.5999999999999996</v>
      </c>
    </row>
    <row r="16" spans="1:10" ht="12">
      <c r="A16" s="13" t="s">
        <v>29</v>
      </c>
      <c r="B16" s="21">
        <v>3.3</v>
      </c>
      <c r="C16" s="14">
        <v>2.5</v>
      </c>
      <c r="D16" s="14">
        <v>4.1</v>
      </c>
      <c r="E16" s="21">
        <v>3.8</v>
      </c>
      <c r="F16" s="14">
        <v>2.9</v>
      </c>
      <c r="G16" s="14">
        <v>4.7</v>
      </c>
      <c r="H16" s="22">
        <f t="shared" si="1"/>
        <v>0.5</v>
      </c>
      <c r="I16" s="15">
        <f t="shared" si="2"/>
        <v>0.3999999999999999</v>
      </c>
      <c r="J16" s="15">
        <f t="shared" si="3"/>
        <v>0.6000000000000005</v>
      </c>
    </row>
    <row r="17" spans="1:10" ht="12">
      <c r="A17" s="13" t="s">
        <v>28</v>
      </c>
      <c r="B17" s="21">
        <v>3.5</v>
      </c>
      <c r="C17" s="14">
        <v>2.5</v>
      </c>
      <c r="D17" s="14">
        <v>4.5</v>
      </c>
      <c r="E17" s="21">
        <v>3.8</v>
      </c>
      <c r="F17" s="14">
        <v>3.1</v>
      </c>
      <c r="G17" s="14">
        <v>4.5</v>
      </c>
      <c r="H17" s="22">
        <f t="shared" si="1"/>
        <v>0.2999999999999998</v>
      </c>
      <c r="I17" s="15">
        <f t="shared" si="2"/>
        <v>0.6000000000000001</v>
      </c>
      <c r="J17" s="15">
        <f t="shared" si="3"/>
        <v>0</v>
      </c>
    </row>
    <row r="18" spans="1:10" ht="12">
      <c r="A18" s="13" t="s">
        <v>14</v>
      </c>
      <c r="B18" s="21">
        <v>2.4</v>
      </c>
      <c r="C18" s="14">
        <v>1.7</v>
      </c>
      <c r="D18" s="14">
        <v>3.3</v>
      </c>
      <c r="E18" s="21">
        <v>3.5</v>
      </c>
      <c r="F18" s="14">
        <v>1.9</v>
      </c>
      <c r="G18" s="14">
        <v>5.5</v>
      </c>
      <c r="H18" s="22">
        <f t="shared" si="1"/>
        <v>1.1</v>
      </c>
      <c r="I18" s="15">
        <f t="shared" si="2"/>
        <v>0.19999999999999996</v>
      </c>
      <c r="J18" s="15">
        <f t="shared" si="3"/>
        <v>2.2</v>
      </c>
    </row>
    <row r="19" spans="1:10" ht="12">
      <c r="A19" s="13" t="s">
        <v>22</v>
      </c>
      <c r="B19" s="21">
        <v>2.7</v>
      </c>
      <c r="C19" s="14">
        <v>1.4</v>
      </c>
      <c r="D19" s="14">
        <v>4.1</v>
      </c>
      <c r="E19" s="21">
        <v>2.9</v>
      </c>
      <c r="F19" s="14">
        <v>1.5</v>
      </c>
      <c r="G19" s="14">
        <v>4.4</v>
      </c>
      <c r="H19" s="22">
        <f t="shared" si="1"/>
        <v>0.19999999999999973</v>
      </c>
      <c r="I19" s="15">
        <f t="shared" si="2"/>
        <v>0.10000000000000009</v>
      </c>
      <c r="J19" s="15">
        <f t="shared" si="3"/>
        <v>0.3000000000000007</v>
      </c>
    </row>
    <row r="20" spans="1:10" ht="12">
      <c r="A20" s="13" t="s">
        <v>6</v>
      </c>
      <c r="B20" s="21">
        <v>2.9</v>
      </c>
      <c r="C20" s="14">
        <v>2.2</v>
      </c>
      <c r="D20" s="14">
        <v>3.7</v>
      </c>
      <c r="E20" s="21">
        <v>2.9</v>
      </c>
      <c r="F20" s="14">
        <v>2.2</v>
      </c>
      <c r="G20" s="14">
        <v>3.6</v>
      </c>
      <c r="H20" s="22">
        <f t="shared" si="1"/>
        <v>0</v>
      </c>
      <c r="I20" s="15">
        <f t="shared" si="2"/>
        <v>0</v>
      </c>
      <c r="J20" s="15">
        <f t="shared" si="3"/>
        <v>-0.10000000000000009</v>
      </c>
    </row>
    <row r="21" spans="1:10" ht="12">
      <c r="A21" s="13" t="s">
        <v>3</v>
      </c>
      <c r="B21" s="21">
        <v>3.3</v>
      </c>
      <c r="C21" s="14">
        <v>1.7</v>
      </c>
      <c r="D21" s="14">
        <v>5</v>
      </c>
      <c r="E21" s="21">
        <v>2.9</v>
      </c>
      <c r="F21" s="14">
        <v>1.9</v>
      </c>
      <c r="G21" s="14">
        <v>3.9</v>
      </c>
      <c r="H21" s="22">
        <f t="shared" si="1"/>
        <v>-0.3999999999999999</v>
      </c>
      <c r="I21" s="15">
        <f t="shared" si="2"/>
        <v>0.19999999999999996</v>
      </c>
      <c r="J21" s="15">
        <f t="shared" si="3"/>
        <v>-1.1</v>
      </c>
    </row>
    <row r="22" spans="1:10" ht="12">
      <c r="A22" s="13" t="s">
        <v>24</v>
      </c>
      <c r="B22" s="21">
        <v>2.9</v>
      </c>
      <c r="C22" s="14">
        <v>2</v>
      </c>
      <c r="D22" s="14">
        <v>3.7</v>
      </c>
      <c r="E22" s="21">
        <v>2.5</v>
      </c>
      <c r="F22" s="14">
        <v>2</v>
      </c>
      <c r="G22" s="14">
        <v>3</v>
      </c>
      <c r="H22" s="22">
        <f aca="true" t="shared" si="4" ref="H22:H36">E22-B22</f>
        <v>-0.3999999999999999</v>
      </c>
      <c r="I22" s="15"/>
      <c r="J22" s="15"/>
    </row>
    <row r="23" spans="1:10" ht="12">
      <c r="A23" s="13" t="s">
        <v>40</v>
      </c>
      <c r="B23" s="21">
        <v>2.3</v>
      </c>
      <c r="C23" s="14">
        <v>1.3</v>
      </c>
      <c r="D23" s="14">
        <v>3.4</v>
      </c>
      <c r="E23" s="21">
        <v>2.2</v>
      </c>
      <c r="F23" s="14">
        <v>1.1</v>
      </c>
      <c r="G23" s="14">
        <v>3.5</v>
      </c>
      <c r="H23" s="22">
        <f t="shared" si="4"/>
        <v>-0.09999999999999964</v>
      </c>
      <c r="I23" s="15">
        <f aca="true" t="shared" si="5" ref="I23:J25">F23-C23</f>
        <v>-0.19999999999999996</v>
      </c>
      <c r="J23" s="15">
        <f t="shared" si="5"/>
        <v>0.10000000000000009</v>
      </c>
    </row>
    <row r="24" spans="1:10" ht="12">
      <c r="A24" s="13" t="s">
        <v>16</v>
      </c>
      <c r="B24" s="21">
        <v>2.4</v>
      </c>
      <c r="C24" s="14">
        <v>2.1</v>
      </c>
      <c r="D24" s="14">
        <v>2.8</v>
      </c>
      <c r="E24" s="21">
        <v>2.2</v>
      </c>
      <c r="F24" s="14">
        <v>1.8</v>
      </c>
      <c r="G24" s="14">
        <v>2.6</v>
      </c>
      <c r="H24" s="22">
        <f t="shared" si="4"/>
        <v>-0.19999999999999973</v>
      </c>
      <c r="I24" s="15">
        <f t="shared" si="5"/>
        <v>-0.30000000000000004</v>
      </c>
      <c r="J24" s="15">
        <f t="shared" si="5"/>
        <v>-0.19999999999999973</v>
      </c>
    </row>
    <row r="25" spans="1:10" ht="12">
      <c r="A25" s="13" t="s">
        <v>25</v>
      </c>
      <c r="B25" s="21">
        <v>2.2</v>
      </c>
      <c r="C25" s="14">
        <v>2.5</v>
      </c>
      <c r="D25" s="14">
        <v>1.9</v>
      </c>
      <c r="E25" s="21">
        <v>2</v>
      </c>
      <c r="F25" s="14">
        <v>2.3</v>
      </c>
      <c r="G25" s="14">
        <v>1.7</v>
      </c>
      <c r="H25" s="22">
        <f t="shared" si="4"/>
        <v>-0.20000000000000018</v>
      </c>
      <c r="I25" s="15">
        <f t="shared" si="5"/>
        <v>-0.20000000000000018</v>
      </c>
      <c r="J25" s="15">
        <f t="shared" si="5"/>
        <v>-0.19999999999999996</v>
      </c>
    </row>
    <row r="26" spans="1:10" ht="12">
      <c r="A26" s="13" t="s">
        <v>18</v>
      </c>
      <c r="B26" s="21">
        <v>1.3</v>
      </c>
      <c r="C26" s="14"/>
      <c r="D26" s="14">
        <v>2</v>
      </c>
      <c r="E26" s="21">
        <v>1.4</v>
      </c>
      <c r="F26" s="14"/>
      <c r="G26" s="14">
        <v>1.8</v>
      </c>
      <c r="H26" s="22">
        <f t="shared" si="4"/>
        <v>0.09999999999999987</v>
      </c>
      <c r="I26" s="15"/>
      <c r="J26" s="15">
        <f aca="true" t="shared" si="6" ref="J26:J31">G26-D26</f>
        <v>-0.19999999999999996</v>
      </c>
    </row>
    <row r="27" spans="1:10" ht="12">
      <c r="A27" s="13" t="s">
        <v>13</v>
      </c>
      <c r="B27" s="21">
        <v>1.4</v>
      </c>
      <c r="C27" s="14">
        <v>0.8</v>
      </c>
      <c r="D27" s="14">
        <v>1.9</v>
      </c>
      <c r="E27" s="21">
        <v>1.4</v>
      </c>
      <c r="F27" s="14">
        <v>1.3</v>
      </c>
      <c r="G27" s="14">
        <v>1.6</v>
      </c>
      <c r="H27" s="22">
        <f t="shared" si="4"/>
        <v>0</v>
      </c>
      <c r="I27" s="15">
        <f>F27-C27</f>
        <v>0.5</v>
      </c>
      <c r="J27" s="15">
        <f t="shared" si="6"/>
        <v>-0.2999999999999998</v>
      </c>
    </row>
    <row r="28" spans="1:10" ht="12">
      <c r="A28" s="13" t="s">
        <v>26</v>
      </c>
      <c r="B28" s="21">
        <v>1.3</v>
      </c>
      <c r="C28" s="14">
        <v>0.7</v>
      </c>
      <c r="D28" s="14">
        <v>1.9</v>
      </c>
      <c r="E28" s="21">
        <v>1.3</v>
      </c>
      <c r="F28" s="14">
        <v>0.8</v>
      </c>
      <c r="G28" s="14">
        <v>1.8</v>
      </c>
      <c r="H28" s="22">
        <f t="shared" si="4"/>
        <v>0</v>
      </c>
      <c r="I28" s="15">
        <f>F28-C28</f>
        <v>0.10000000000000009</v>
      </c>
      <c r="J28" s="15">
        <f t="shared" si="6"/>
        <v>-0.09999999999999987</v>
      </c>
    </row>
    <row r="29" spans="1:10" ht="12">
      <c r="A29" s="13" t="s">
        <v>27</v>
      </c>
      <c r="B29" s="21">
        <v>1.1</v>
      </c>
      <c r="C29" s="14">
        <v>0.8</v>
      </c>
      <c r="D29" s="14">
        <v>1.4</v>
      </c>
      <c r="E29" s="21">
        <v>1</v>
      </c>
      <c r="F29" s="14">
        <v>0.9</v>
      </c>
      <c r="G29" s="14">
        <v>1.1</v>
      </c>
      <c r="H29" s="22">
        <f t="shared" si="4"/>
        <v>-0.10000000000000009</v>
      </c>
      <c r="I29" s="15">
        <f>F29-C29</f>
        <v>0.09999999999999998</v>
      </c>
      <c r="J29" s="15">
        <f t="shared" si="6"/>
        <v>-0.2999999999999998</v>
      </c>
    </row>
    <row r="30" spans="1:10" ht="12">
      <c r="A30" s="13" t="s">
        <v>23</v>
      </c>
      <c r="B30" s="21">
        <v>0.9</v>
      </c>
      <c r="C30" s="14">
        <v>0.6</v>
      </c>
      <c r="D30" s="14">
        <v>1.3</v>
      </c>
      <c r="E30" s="21">
        <v>0.9</v>
      </c>
      <c r="F30" s="14">
        <v>0.6</v>
      </c>
      <c r="G30" s="14">
        <v>1.1</v>
      </c>
      <c r="H30" s="22">
        <f t="shared" si="4"/>
        <v>0</v>
      </c>
      <c r="I30" s="15">
        <f>F30-C30</f>
        <v>0</v>
      </c>
      <c r="J30" s="15">
        <f t="shared" si="6"/>
        <v>-0.19999999999999996</v>
      </c>
    </row>
    <row r="31" spans="1:10" ht="12">
      <c r="A31" s="13" t="s">
        <v>19</v>
      </c>
      <c r="B31" s="21">
        <v>0.7</v>
      </c>
      <c r="C31" s="14">
        <v>0.5</v>
      </c>
      <c r="D31" s="14">
        <v>0.9</v>
      </c>
      <c r="E31" s="21">
        <v>0.8</v>
      </c>
      <c r="F31" s="14">
        <v>0.6</v>
      </c>
      <c r="G31" s="14">
        <v>1</v>
      </c>
      <c r="H31" s="22">
        <f t="shared" si="4"/>
        <v>0.10000000000000009</v>
      </c>
      <c r="I31" s="15">
        <f>F31-C31</f>
        <v>0.09999999999999998</v>
      </c>
      <c r="J31" s="15">
        <f t="shared" si="6"/>
        <v>0.09999999999999998</v>
      </c>
    </row>
    <row r="32" spans="1:10" ht="12">
      <c r="A32" s="13" t="s">
        <v>7</v>
      </c>
      <c r="B32" s="21">
        <v>0.8</v>
      </c>
      <c r="C32" s="14"/>
      <c r="D32" s="14"/>
      <c r="E32" s="21">
        <v>0.8</v>
      </c>
      <c r="F32" s="14"/>
      <c r="G32" s="14"/>
      <c r="H32" s="22">
        <f t="shared" si="4"/>
        <v>0</v>
      </c>
      <c r="I32" s="15"/>
      <c r="J32" s="15"/>
    </row>
    <row r="33" spans="1:10" ht="12">
      <c r="A33" s="13" t="s">
        <v>17</v>
      </c>
      <c r="B33" s="21">
        <v>0.7</v>
      </c>
      <c r="C33" s="14"/>
      <c r="D33" s="14">
        <v>0.9</v>
      </c>
      <c r="E33" s="21">
        <v>0.7</v>
      </c>
      <c r="F33" s="14"/>
      <c r="G33" s="14">
        <v>0.9</v>
      </c>
      <c r="H33" s="22">
        <f t="shared" si="4"/>
        <v>0</v>
      </c>
      <c r="I33" s="15"/>
      <c r="J33" s="15">
        <f>G33-D33</f>
        <v>0</v>
      </c>
    </row>
    <row r="34" spans="1:10" ht="12">
      <c r="A34" s="13" t="s">
        <v>20</v>
      </c>
      <c r="B34" s="21">
        <v>1.8</v>
      </c>
      <c r="C34" s="14">
        <v>1.3</v>
      </c>
      <c r="D34" s="14">
        <v>2.5</v>
      </c>
      <c r="E34" s="21">
        <v>0.7</v>
      </c>
      <c r="F34" s="14"/>
      <c r="G34" s="14"/>
      <c r="H34" s="22">
        <f t="shared" si="4"/>
        <v>-1.1</v>
      </c>
      <c r="I34" s="15"/>
      <c r="J34" s="15"/>
    </row>
    <row r="35" spans="1:10" ht="12">
      <c r="A35" s="13" t="s">
        <v>4</v>
      </c>
      <c r="B35" s="21">
        <v>0.5</v>
      </c>
      <c r="C35" s="14">
        <v>0.6</v>
      </c>
      <c r="D35" s="14">
        <v>0.4</v>
      </c>
      <c r="E35" s="21">
        <v>0.6</v>
      </c>
      <c r="F35" s="14">
        <v>0.6</v>
      </c>
      <c r="G35" s="14">
        <v>0.6</v>
      </c>
      <c r="H35" s="22">
        <f t="shared" si="4"/>
        <v>0.09999999999999998</v>
      </c>
      <c r="I35" s="15">
        <f>F35-C35</f>
        <v>0</v>
      </c>
      <c r="J35" s="15">
        <f>G35-D35</f>
        <v>0.19999999999999996</v>
      </c>
    </row>
    <row r="36" spans="1:10" ht="12">
      <c r="A36" s="13" t="s">
        <v>5</v>
      </c>
      <c r="B36" s="21">
        <v>0.3</v>
      </c>
      <c r="C36" s="14">
        <v>0.2</v>
      </c>
      <c r="D36" s="14">
        <v>0.4</v>
      </c>
      <c r="E36" s="21">
        <v>0.3</v>
      </c>
      <c r="F36" s="14">
        <v>0.1</v>
      </c>
      <c r="G36" s="14">
        <v>0.4</v>
      </c>
      <c r="H36" s="22">
        <f t="shared" si="4"/>
        <v>0</v>
      </c>
      <c r="I36" s="15">
        <f>F36-C36</f>
        <v>-0.1</v>
      </c>
      <c r="J36" s="15">
        <f>G36-D36</f>
        <v>0</v>
      </c>
    </row>
    <row r="37" spans="1:10" ht="12">
      <c r="A37" s="13"/>
      <c r="B37" s="21"/>
      <c r="C37" s="14"/>
      <c r="D37" s="14"/>
      <c r="E37" s="21"/>
      <c r="F37" s="14"/>
      <c r="G37" s="14"/>
      <c r="H37" s="22"/>
      <c r="I37" s="15"/>
      <c r="J37" s="15"/>
    </row>
    <row r="38" spans="1:10" ht="12">
      <c r="A38" s="13" t="s">
        <v>30</v>
      </c>
      <c r="B38" s="21">
        <v>4.2</v>
      </c>
      <c r="C38" s="14">
        <v>2.8</v>
      </c>
      <c r="D38" s="14">
        <v>5.8</v>
      </c>
      <c r="E38" s="21">
        <v>4.2</v>
      </c>
      <c r="F38" s="14">
        <v>2.7</v>
      </c>
      <c r="G38" s="14">
        <v>5.9</v>
      </c>
      <c r="H38" s="22">
        <f aca="true" t="shared" si="7" ref="H38">E38-B38</f>
        <v>0</v>
      </c>
      <c r="I38" s="15">
        <f aca="true" t="shared" si="8" ref="I38">F38-C38</f>
        <v>-0.09999999999999964</v>
      </c>
      <c r="J38" s="15">
        <f aca="true" t="shared" si="9" ref="J38">G38-D38</f>
        <v>0.10000000000000053</v>
      </c>
    </row>
    <row r="39" spans="1:10" ht="12">
      <c r="A39" s="13"/>
      <c r="B39" s="21"/>
      <c r="C39" s="14"/>
      <c r="D39" s="14"/>
      <c r="E39" s="21"/>
      <c r="F39" s="14"/>
      <c r="G39" s="14"/>
      <c r="H39" s="22"/>
      <c r="I39" s="15"/>
      <c r="J39" s="15"/>
    </row>
    <row r="40" spans="1:10" ht="12">
      <c r="A40" s="13" t="s">
        <v>32</v>
      </c>
      <c r="B40" s="21">
        <v>6.4</v>
      </c>
      <c r="C40" s="14">
        <v>3.3</v>
      </c>
      <c r="D40" s="14">
        <v>9.8</v>
      </c>
      <c r="E40" s="21">
        <v>7.1</v>
      </c>
      <c r="F40" s="14">
        <v>3.6</v>
      </c>
      <c r="G40" s="14">
        <v>11</v>
      </c>
      <c r="H40" s="22">
        <f aca="true" t="shared" si="10" ref="H40:J42">E40-B40</f>
        <v>0.6999999999999993</v>
      </c>
      <c r="I40" s="15">
        <f t="shared" si="10"/>
        <v>0.30000000000000027</v>
      </c>
      <c r="J40" s="15">
        <f t="shared" si="10"/>
        <v>1.1999999999999993</v>
      </c>
    </row>
    <row r="41" spans="1:10" ht="12">
      <c r="A41" s="13" t="s">
        <v>118</v>
      </c>
      <c r="B41" s="21">
        <v>2.9</v>
      </c>
      <c r="C41" s="14">
        <v>1.9</v>
      </c>
      <c r="D41" s="14">
        <v>4</v>
      </c>
      <c r="E41" s="21">
        <v>4.4</v>
      </c>
      <c r="F41" s="14">
        <v>3.6</v>
      </c>
      <c r="G41" s="14">
        <v>5.4</v>
      </c>
      <c r="H41" s="22">
        <f t="shared" si="10"/>
        <v>1.5000000000000004</v>
      </c>
      <c r="I41" s="15">
        <f t="shared" si="10"/>
        <v>1.7000000000000002</v>
      </c>
      <c r="J41" s="15">
        <f t="shared" si="10"/>
        <v>1.4000000000000004</v>
      </c>
    </row>
    <row r="42" spans="1:10" ht="12">
      <c r="A42" s="13" t="s">
        <v>31</v>
      </c>
      <c r="B42" s="21">
        <v>2.8</v>
      </c>
      <c r="C42" s="14">
        <v>1.9</v>
      </c>
      <c r="D42" s="14">
        <v>3.9</v>
      </c>
      <c r="E42" s="21">
        <v>3.4</v>
      </c>
      <c r="F42" s="14">
        <v>2.6</v>
      </c>
      <c r="G42" s="14">
        <v>4.2</v>
      </c>
      <c r="H42" s="22">
        <f t="shared" si="10"/>
        <v>0.6000000000000001</v>
      </c>
      <c r="I42" s="15">
        <f t="shared" si="10"/>
        <v>0.7000000000000002</v>
      </c>
      <c r="J42" s="15">
        <f t="shared" si="10"/>
        <v>0.30000000000000027</v>
      </c>
    </row>
    <row r="43" spans="1:10" ht="12">
      <c r="A43" s="13"/>
      <c r="B43" s="21"/>
      <c r="C43" s="14"/>
      <c r="D43" s="14"/>
      <c r="E43" s="21"/>
      <c r="F43" s="14"/>
      <c r="G43" s="14"/>
      <c r="H43" s="22"/>
      <c r="I43" s="15"/>
      <c r="J43" s="15"/>
    </row>
    <row r="44" spans="1:10" ht="12">
      <c r="A44" s="13" t="s">
        <v>34</v>
      </c>
      <c r="B44" s="21">
        <v>3.9</v>
      </c>
      <c r="C44" s="14">
        <v>4.4</v>
      </c>
      <c r="D44" s="14">
        <v>3.3</v>
      </c>
      <c r="E44" s="21">
        <v>3.4</v>
      </c>
      <c r="F44" s="14">
        <v>3.6</v>
      </c>
      <c r="G44" s="14">
        <v>3</v>
      </c>
      <c r="H44" s="22">
        <f aca="true" t="shared" si="11" ref="H44:J46">E44-B44</f>
        <v>-0.5</v>
      </c>
      <c r="I44" s="15">
        <f t="shared" si="11"/>
        <v>-0.8000000000000003</v>
      </c>
      <c r="J44" s="15">
        <f t="shared" si="11"/>
        <v>-0.2999999999999998</v>
      </c>
    </row>
    <row r="45" spans="1:10" ht="12">
      <c r="A45" s="13" t="s">
        <v>35</v>
      </c>
      <c r="B45" s="21">
        <v>0.8</v>
      </c>
      <c r="C45" s="14">
        <v>0.9</v>
      </c>
      <c r="D45" s="14">
        <v>0.6</v>
      </c>
      <c r="E45" s="21">
        <v>2.1</v>
      </c>
      <c r="F45" s="14">
        <v>2.1</v>
      </c>
      <c r="G45" s="14">
        <v>2.1</v>
      </c>
      <c r="H45" s="22">
        <f t="shared" si="11"/>
        <v>1.3</v>
      </c>
      <c r="I45" s="15">
        <f t="shared" si="11"/>
        <v>1.2000000000000002</v>
      </c>
      <c r="J45" s="15">
        <f t="shared" si="11"/>
        <v>1.5</v>
      </c>
    </row>
    <row r="46" spans="1:10" ht="12">
      <c r="A46" s="86" t="s">
        <v>33</v>
      </c>
      <c r="B46" s="88">
        <v>1.7</v>
      </c>
      <c r="C46" s="88">
        <v>2.2</v>
      </c>
      <c r="D46" s="88">
        <v>1</v>
      </c>
      <c r="E46" s="88">
        <v>1.7</v>
      </c>
      <c r="F46" s="88">
        <v>1.7</v>
      </c>
      <c r="G46" s="88">
        <v>1.6</v>
      </c>
      <c r="H46" s="22">
        <f t="shared" si="11"/>
        <v>0</v>
      </c>
      <c r="I46" s="15">
        <f t="shared" si="11"/>
        <v>-0.5000000000000002</v>
      </c>
      <c r="J46" s="15">
        <f t="shared" si="11"/>
        <v>0.6000000000000001</v>
      </c>
    </row>
    <row r="47" ht="12">
      <c r="A47" s="3" t="s">
        <v>153</v>
      </c>
    </row>
    <row r="48" ht="15" customHeight="1">
      <c r="A48" s="28" t="s">
        <v>48</v>
      </c>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91" spans="2:4" ht="15">
      <c r="B91" s="3" t="s">
        <v>36</v>
      </c>
      <c r="C91" s="3" t="s">
        <v>117</v>
      </c>
      <c r="D91" s="3" t="s">
        <v>116</v>
      </c>
    </row>
    <row r="92" spans="1:7" ht="15">
      <c r="A92" s="3" t="s">
        <v>115</v>
      </c>
      <c r="B92" s="3" t="s">
        <v>0</v>
      </c>
      <c r="C92" s="3" t="s">
        <v>0</v>
      </c>
      <c r="D92" s="3" t="s">
        <v>0</v>
      </c>
      <c r="E92" s="3" t="s">
        <v>120</v>
      </c>
      <c r="F92" s="3" t="s">
        <v>120</v>
      </c>
      <c r="G92" s="3" t="s">
        <v>120</v>
      </c>
    </row>
    <row r="93" spans="1:7" ht="15">
      <c r="A93" s="3" t="s">
        <v>2</v>
      </c>
      <c r="B93" s="3">
        <v>2.8</v>
      </c>
      <c r="C93" s="3">
        <v>1.8</v>
      </c>
      <c r="D93" s="3">
        <v>4.1</v>
      </c>
      <c r="E93" s="3">
        <v>2.9</v>
      </c>
      <c r="F93" s="3">
        <v>1.8</v>
      </c>
      <c r="G93" s="3">
        <v>4.1</v>
      </c>
    </row>
    <row r="95" spans="1:7" ht="15">
      <c r="A95" s="3" t="s">
        <v>3</v>
      </c>
      <c r="B95" s="3">
        <v>3.3</v>
      </c>
      <c r="C95" s="3">
        <v>1.7</v>
      </c>
      <c r="D95" s="3">
        <v>5</v>
      </c>
      <c r="E95" s="3">
        <v>2.9</v>
      </c>
      <c r="F95" s="3">
        <v>1.9</v>
      </c>
      <c r="G95" s="3">
        <v>3.9</v>
      </c>
    </row>
    <row r="96" spans="1:7" ht="15">
      <c r="A96" s="3" t="s">
        <v>4</v>
      </c>
      <c r="B96" s="3">
        <v>0.5</v>
      </c>
      <c r="C96" s="3">
        <v>0.6</v>
      </c>
      <c r="D96" s="3">
        <v>0.4</v>
      </c>
      <c r="E96" s="3">
        <v>0.6</v>
      </c>
      <c r="F96" s="3">
        <v>0.6</v>
      </c>
      <c r="G96" s="3">
        <v>0.6</v>
      </c>
    </row>
    <row r="97" spans="1:7" ht="15">
      <c r="A97" s="3" t="s">
        <v>5</v>
      </c>
      <c r="B97" s="3">
        <v>0.3</v>
      </c>
      <c r="C97" s="3">
        <v>0.2</v>
      </c>
      <c r="D97" s="3">
        <v>0.4</v>
      </c>
      <c r="E97" s="3">
        <v>0.3</v>
      </c>
      <c r="F97" s="3">
        <v>0.1</v>
      </c>
      <c r="G97" s="3">
        <v>0.4</v>
      </c>
    </row>
    <row r="98" spans="1:7" ht="15">
      <c r="A98" s="3" t="s">
        <v>6</v>
      </c>
      <c r="B98" s="3">
        <v>2.9</v>
      </c>
      <c r="C98" s="3">
        <v>2.2</v>
      </c>
      <c r="D98" s="3">
        <v>3.7</v>
      </c>
      <c r="E98" s="3">
        <v>2.9</v>
      </c>
      <c r="F98" s="3">
        <v>2.2</v>
      </c>
      <c r="G98" s="3">
        <v>3.6</v>
      </c>
    </row>
    <row r="99" spans="1:7" ht="15">
      <c r="A99" s="3" t="s">
        <v>110</v>
      </c>
      <c r="B99" s="3">
        <v>2.3</v>
      </c>
      <c r="C99" s="3">
        <v>1.3</v>
      </c>
      <c r="D99" s="3">
        <v>3.4</v>
      </c>
      <c r="E99" s="3">
        <v>2.2</v>
      </c>
      <c r="F99" s="3">
        <v>1.1</v>
      </c>
      <c r="G99" s="3">
        <v>3.5</v>
      </c>
    </row>
    <row r="100" spans="1:7" ht="15">
      <c r="A100" s="3" t="s">
        <v>7</v>
      </c>
      <c r="B100" s="3">
        <v>0.8</v>
      </c>
      <c r="C100" s="3">
        <v>0</v>
      </c>
      <c r="D100" s="3">
        <v>0</v>
      </c>
      <c r="E100" s="3">
        <v>0.8</v>
      </c>
      <c r="F100" s="3">
        <v>0</v>
      </c>
      <c r="G100" s="3">
        <v>0</v>
      </c>
    </row>
    <row r="101" spans="1:7" ht="15">
      <c r="A101" s="3" t="s">
        <v>8</v>
      </c>
      <c r="B101" s="3">
        <v>4.3</v>
      </c>
      <c r="C101" s="3">
        <v>3.3</v>
      </c>
      <c r="D101" s="3">
        <v>5.5</v>
      </c>
      <c r="E101" s="3">
        <v>4</v>
      </c>
      <c r="F101" s="3">
        <v>3.1</v>
      </c>
      <c r="G101" s="3">
        <v>4.9</v>
      </c>
    </row>
    <row r="102" spans="1:7" ht="15">
      <c r="A102" s="3" t="s">
        <v>9</v>
      </c>
      <c r="B102" s="3">
        <v>4.8</v>
      </c>
      <c r="C102" s="3">
        <v>3.7</v>
      </c>
      <c r="D102" s="3">
        <v>6.1</v>
      </c>
      <c r="E102" s="3">
        <v>4.5</v>
      </c>
      <c r="F102" s="3">
        <v>3.4</v>
      </c>
      <c r="G102" s="3">
        <v>5.8</v>
      </c>
    </row>
    <row r="103" spans="1:7" ht="15">
      <c r="A103" s="3" t="s">
        <v>10</v>
      </c>
      <c r="B103" s="3">
        <v>5.1</v>
      </c>
      <c r="C103" s="3">
        <v>2.8</v>
      </c>
      <c r="D103" s="3">
        <v>7.6</v>
      </c>
      <c r="E103" s="3">
        <v>4.2</v>
      </c>
      <c r="F103" s="3">
        <v>2.5</v>
      </c>
      <c r="G103" s="3">
        <v>6.1</v>
      </c>
    </row>
    <row r="104" spans="1:7" ht="15">
      <c r="A104" s="3" t="s">
        <v>11</v>
      </c>
      <c r="B104" s="3">
        <v>4.4</v>
      </c>
      <c r="C104" s="3">
        <v>2.4</v>
      </c>
      <c r="D104" s="3">
        <v>6.4</v>
      </c>
      <c r="E104" s="3">
        <v>4.2</v>
      </c>
      <c r="F104" s="3">
        <v>2.3</v>
      </c>
      <c r="G104" s="3">
        <v>6.1</v>
      </c>
    </row>
    <row r="105" spans="1:7" ht="15">
      <c r="A105" s="3" t="s">
        <v>12</v>
      </c>
      <c r="B105" s="3">
        <v>4.3</v>
      </c>
      <c r="C105" s="3">
        <v>2.4</v>
      </c>
      <c r="D105" s="3">
        <v>6.3</v>
      </c>
      <c r="E105" s="3">
        <v>4.1</v>
      </c>
      <c r="F105" s="3">
        <v>2.3</v>
      </c>
      <c r="G105" s="3">
        <v>6.1</v>
      </c>
    </row>
    <row r="106" spans="1:7" ht="15">
      <c r="A106" s="3" t="s">
        <v>13</v>
      </c>
      <c r="B106" s="3">
        <v>1.4</v>
      </c>
      <c r="C106" s="3">
        <v>0.8</v>
      </c>
      <c r="D106" s="3">
        <v>1.9</v>
      </c>
      <c r="E106" s="3">
        <v>1.4</v>
      </c>
      <c r="F106" s="3">
        <v>1.3</v>
      </c>
      <c r="G106" s="3">
        <v>1.6</v>
      </c>
    </row>
    <row r="107" spans="1:7" ht="15">
      <c r="A107" s="3" t="s">
        <v>14</v>
      </c>
      <c r="B107" s="3">
        <v>2.4</v>
      </c>
      <c r="C107" s="3">
        <v>1.7</v>
      </c>
      <c r="D107" s="3">
        <v>3.3</v>
      </c>
      <c r="E107" s="3">
        <v>3.5</v>
      </c>
      <c r="F107" s="3">
        <v>1.9</v>
      </c>
      <c r="G107" s="3">
        <v>5.5</v>
      </c>
    </row>
    <row r="108" spans="1:7" ht="15">
      <c r="A108" s="3" t="s">
        <v>15</v>
      </c>
      <c r="B108" s="3">
        <v>4.6</v>
      </c>
      <c r="C108" s="3">
        <v>3.6</v>
      </c>
      <c r="D108" s="3">
        <v>5.6</v>
      </c>
      <c r="E108" s="3">
        <v>4.7</v>
      </c>
      <c r="F108" s="3">
        <v>3.6</v>
      </c>
      <c r="G108" s="3">
        <v>5.9</v>
      </c>
    </row>
    <row r="109" spans="1:7" ht="15">
      <c r="A109" s="3" t="s">
        <v>16</v>
      </c>
      <c r="B109" s="3">
        <v>2.4</v>
      </c>
      <c r="C109" s="3">
        <v>2.1</v>
      </c>
      <c r="D109" s="3">
        <v>2.8</v>
      </c>
      <c r="E109" s="3">
        <v>2.2</v>
      </c>
      <c r="F109" s="3">
        <v>1.8</v>
      </c>
      <c r="G109" s="3">
        <v>2.6</v>
      </c>
    </row>
    <row r="110" spans="1:7" ht="15">
      <c r="A110" s="3" t="s">
        <v>17</v>
      </c>
      <c r="B110" s="3">
        <v>0.7</v>
      </c>
      <c r="C110" s="3">
        <v>0</v>
      </c>
      <c r="D110" s="3">
        <v>0.9</v>
      </c>
      <c r="E110" s="3">
        <v>0.7</v>
      </c>
      <c r="F110" s="3">
        <v>0</v>
      </c>
      <c r="G110" s="3">
        <v>0.9</v>
      </c>
    </row>
    <row r="111" spans="1:7" ht="15">
      <c r="A111" s="3" t="s">
        <v>18</v>
      </c>
      <c r="B111" s="3">
        <v>1.3</v>
      </c>
      <c r="C111" s="3">
        <v>0</v>
      </c>
      <c r="D111" s="3">
        <v>2</v>
      </c>
      <c r="E111" s="3">
        <v>1.4</v>
      </c>
      <c r="F111" s="3">
        <v>0</v>
      </c>
      <c r="G111" s="3">
        <v>1.8</v>
      </c>
    </row>
    <row r="112" spans="1:7" ht="15">
      <c r="A112" s="3" t="s">
        <v>19</v>
      </c>
      <c r="B112" s="3">
        <v>0.7</v>
      </c>
      <c r="C112" s="3">
        <v>0.5</v>
      </c>
      <c r="D112" s="3">
        <v>0.9</v>
      </c>
      <c r="E112" s="3">
        <v>0.8</v>
      </c>
      <c r="F112" s="3">
        <v>0.6</v>
      </c>
      <c r="G112" s="3">
        <v>1</v>
      </c>
    </row>
    <row r="113" spans="1:7" ht="15">
      <c r="A113" s="3" t="s">
        <v>20</v>
      </c>
      <c r="B113" s="3">
        <v>1.8</v>
      </c>
      <c r="C113" s="3">
        <v>1.3</v>
      </c>
      <c r="D113" s="3">
        <v>2.5</v>
      </c>
      <c r="E113" s="3">
        <v>0.7</v>
      </c>
      <c r="F113" s="3">
        <v>0</v>
      </c>
      <c r="G113" s="3">
        <v>0</v>
      </c>
    </row>
    <row r="114" spans="1:7" ht="15">
      <c r="A114" s="3" t="s">
        <v>21</v>
      </c>
      <c r="B114" s="3">
        <v>3.3</v>
      </c>
      <c r="C114" s="3">
        <v>2.3</v>
      </c>
      <c r="D114" s="3">
        <v>4.4</v>
      </c>
      <c r="E114" s="3">
        <v>4.1</v>
      </c>
      <c r="F114" s="3">
        <v>3</v>
      </c>
      <c r="G114" s="3">
        <v>5.3</v>
      </c>
    </row>
    <row r="115" spans="1:7" ht="15">
      <c r="A115" s="3" t="s">
        <v>22</v>
      </c>
      <c r="B115" s="3">
        <v>2.7</v>
      </c>
      <c r="C115" s="3">
        <v>1.4</v>
      </c>
      <c r="D115" s="3">
        <v>4.1</v>
      </c>
      <c r="E115" s="3">
        <v>2.9</v>
      </c>
      <c r="F115" s="3">
        <v>1.5</v>
      </c>
      <c r="G115" s="3">
        <v>4.4</v>
      </c>
    </row>
    <row r="116" spans="1:7" ht="15">
      <c r="A116" s="3" t="s">
        <v>23</v>
      </c>
      <c r="B116" s="3">
        <v>0.9</v>
      </c>
      <c r="C116" s="3">
        <v>0.6</v>
      </c>
      <c r="D116" s="3">
        <v>1.3</v>
      </c>
      <c r="E116" s="3">
        <v>0.9</v>
      </c>
      <c r="F116" s="3">
        <v>0.6</v>
      </c>
      <c r="G116" s="3">
        <v>1.1</v>
      </c>
    </row>
    <row r="117" spans="1:7" ht="15">
      <c r="A117" s="3" t="s">
        <v>24</v>
      </c>
      <c r="B117" s="3">
        <v>2.9</v>
      </c>
      <c r="C117" s="3">
        <v>2</v>
      </c>
      <c r="D117" s="3">
        <v>3.7</v>
      </c>
      <c r="E117" s="3">
        <v>2.5</v>
      </c>
      <c r="F117" s="3">
        <v>2</v>
      </c>
      <c r="G117" s="3">
        <v>3</v>
      </c>
    </row>
    <row r="118" spans="1:7" ht="15">
      <c r="A118" s="3" t="s">
        <v>25</v>
      </c>
      <c r="B118" s="3">
        <v>2.2</v>
      </c>
      <c r="C118" s="3">
        <v>2.5</v>
      </c>
      <c r="D118" s="3">
        <v>1.9</v>
      </c>
      <c r="E118" s="3">
        <v>2</v>
      </c>
      <c r="F118" s="3">
        <v>2.3</v>
      </c>
      <c r="G118" s="3">
        <v>1.7</v>
      </c>
    </row>
    <row r="119" spans="1:7" ht="15">
      <c r="A119" s="3" t="s">
        <v>26</v>
      </c>
      <c r="B119" s="3">
        <v>1.3</v>
      </c>
      <c r="C119" s="3">
        <v>0.7</v>
      </c>
      <c r="D119" s="3">
        <v>1.9</v>
      </c>
      <c r="E119" s="3">
        <v>1.3</v>
      </c>
      <c r="F119" s="3">
        <v>0.8</v>
      </c>
      <c r="G119" s="3">
        <v>1.8</v>
      </c>
    </row>
    <row r="120" spans="1:7" ht="15">
      <c r="A120" s="3" t="s">
        <v>27</v>
      </c>
      <c r="B120" s="3">
        <v>1.1</v>
      </c>
      <c r="C120" s="3">
        <v>0.8</v>
      </c>
      <c r="D120" s="3">
        <v>1.4</v>
      </c>
      <c r="E120" s="3">
        <v>1</v>
      </c>
      <c r="F120" s="3">
        <v>0.9</v>
      </c>
      <c r="G120" s="3">
        <v>1.1</v>
      </c>
    </row>
    <row r="121" spans="1:7" ht="15">
      <c r="A121" s="3" t="s">
        <v>28</v>
      </c>
      <c r="B121" s="3">
        <v>3.5</v>
      </c>
      <c r="C121" s="3">
        <v>2.5</v>
      </c>
      <c r="D121" s="3">
        <v>4.5</v>
      </c>
      <c r="E121" s="3">
        <v>3.8</v>
      </c>
      <c r="F121" s="3">
        <v>3.1</v>
      </c>
      <c r="G121" s="3">
        <v>4.5</v>
      </c>
    </row>
    <row r="122" spans="1:7" ht="15">
      <c r="A122" s="3" t="s">
        <v>29</v>
      </c>
      <c r="B122" s="3">
        <v>3.3</v>
      </c>
      <c r="C122" s="3">
        <v>2.5</v>
      </c>
      <c r="D122" s="3">
        <v>4.1</v>
      </c>
      <c r="E122" s="3">
        <v>3.8</v>
      </c>
      <c r="F122" s="3">
        <v>2.9</v>
      </c>
      <c r="G122" s="3">
        <v>4.7</v>
      </c>
    </row>
    <row r="124" spans="1:7" ht="15">
      <c r="A124" s="3" t="s">
        <v>30</v>
      </c>
      <c r="B124" s="3">
        <v>4.2</v>
      </c>
      <c r="C124" s="3">
        <v>2.8</v>
      </c>
      <c r="D124" s="3">
        <v>5.8</v>
      </c>
      <c r="E124" s="3">
        <v>4.2</v>
      </c>
      <c r="F124" s="3">
        <v>2.7</v>
      </c>
      <c r="G124" s="3">
        <v>5.9</v>
      </c>
    </row>
    <row r="126" spans="1:7" ht="15">
      <c r="A126" s="3" t="s">
        <v>118</v>
      </c>
      <c r="B126" s="3">
        <v>2.9</v>
      </c>
      <c r="C126" s="3">
        <v>1.9</v>
      </c>
      <c r="D126" s="3">
        <v>4</v>
      </c>
      <c r="E126" s="3">
        <v>4.4</v>
      </c>
      <c r="F126" s="3">
        <v>3.6</v>
      </c>
      <c r="G126" s="3">
        <v>5.4</v>
      </c>
    </row>
    <row r="127" spans="1:7" ht="15">
      <c r="A127" s="3" t="s">
        <v>31</v>
      </c>
      <c r="B127" s="3">
        <v>2.8</v>
      </c>
      <c r="C127" s="3">
        <v>1.9</v>
      </c>
      <c r="D127" s="3">
        <v>3.9</v>
      </c>
      <c r="E127" s="3">
        <v>3.4</v>
      </c>
      <c r="F127" s="3">
        <v>2.6</v>
      </c>
      <c r="G127" s="3">
        <v>4.2</v>
      </c>
    </row>
    <row r="128" spans="1:7" ht="15">
      <c r="A128" s="3" t="s">
        <v>32</v>
      </c>
      <c r="B128" s="3">
        <v>6.4</v>
      </c>
      <c r="C128" s="3">
        <v>3.3</v>
      </c>
      <c r="D128" s="3">
        <v>9.8</v>
      </c>
      <c r="E128" s="3">
        <v>7.1</v>
      </c>
      <c r="F128" s="3">
        <v>3.6</v>
      </c>
      <c r="G128" s="3">
        <v>11</v>
      </c>
    </row>
    <row r="130" spans="1:7" ht="15">
      <c r="A130" s="3" t="s">
        <v>33</v>
      </c>
      <c r="B130" s="3">
        <v>1.7</v>
      </c>
      <c r="C130" s="3">
        <v>2.2</v>
      </c>
      <c r="D130" s="3">
        <v>1</v>
      </c>
      <c r="E130" s="3">
        <v>1.7</v>
      </c>
      <c r="F130" s="3">
        <v>1.7</v>
      </c>
      <c r="G130" s="3">
        <v>1.6</v>
      </c>
    </row>
    <row r="131" spans="1:7" ht="15">
      <c r="A131" s="3" t="s">
        <v>34</v>
      </c>
      <c r="B131" s="3">
        <v>3.9</v>
      </c>
      <c r="C131" s="3">
        <v>4.4</v>
      </c>
      <c r="D131" s="3">
        <v>3.3</v>
      </c>
      <c r="E131" s="3">
        <v>3.4</v>
      </c>
      <c r="F131" s="3">
        <v>3.6</v>
      </c>
      <c r="G131" s="3">
        <v>3</v>
      </c>
    </row>
    <row r="132" spans="1:7" ht="15">
      <c r="A132" s="3" t="s">
        <v>35</v>
      </c>
      <c r="B132" s="3">
        <v>0.8</v>
      </c>
      <c r="C132" s="3">
        <v>0.9</v>
      </c>
      <c r="D132" s="3">
        <v>0.6</v>
      </c>
      <c r="E132" s="3">
        <v>2.1</v>
      </c>
      <c r="F132" s="3">
        <v>2.1</v>
      </c>
      <c r="G132" s="3">
        <v>2.1</v>
      </c>
    </row>
  </sheetData>
  <autoFilter ref="A43:J43">
    <sortState ref="A44:J132">
      <sortCondition descending="1" sortBy="value" ref="E44:E132"/>
    </sortState>
  </autoFilter>
  <mergeCells count="3">
    <mergeCell ref="B5:D5"/>
    <mergeCell ref="E5:G5"/>
    <mergeCell ref="H5:J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topLeftCell="A1">
      <selection activeCell="C3" sqref="C3:I13"/>
    </sheetView>
  </sheetViews>
  <sheetFormatPr defaultColWidth="9.140625" defaultRowHeight="15"/>
  <cols>
    <col min="1" max="2" width="9.140625" style="58" customWidth="1"/>
    <col min="3" max="9" width="14.7109375" style="58" customWidth="1"/>
    <col min="10" max="16384" width="9.140625" style="58" customWidth="1"/>
  </cols>
  <sheetData>
    <row r="1" spans="1:9" ht="15">
      <c r="A1" s="160"/>
      <c r="B1" s="162"/>
      <c r="C1" s="286" t="s">
        <v>0</v>
      </c>
      <c r="D1" s="287"/>
      <c r="E1" s="287"/>
      <c r="F1" s="291" t="s">
        <v>120</v>
      </c>
      <c r="G1" s="287"/>
      <c r="H1" s="287"/>
      <c r="I1" s="287"/>
    </row>
    <row r="2" spans="1:9" ht="54.75" customHeight="1">
      <c r="A2" s="156"/>
      <c r="B2" s="164"/>
      <c r="C2" s="223" t="s">
        <v>54</v>
      </c>
      <c r="D2" s="224" t="s">
        <v>55</v>
      </c>
      <c r="E2" s="224" t="s">
        <v>50</v>
      </c>
      <c r="F2" s="225" t="s">
        <v>54</v>
      </c>
      <c r="G2" s="224" t="s">
        <v>55</v>
      </c>
      <c r="H2" s="224" t="s">
        <v>50</v>
      </c>
      <c r="I2" s="224" t="s">
        <v>51</v>
      </c>
    </row>
    <row r="3" spans="1:9" ht="60">
      <c r="A3" s="168" t="s">
        <v>138</v>
      </c>
      <c r="B3" s="183" t="s">
        <v>40</v>
      </c>
      <c r="C3" s="172"/>
      <c r="D3" s="169"/>
      <c r="E3" s="169"/>
      <c r="F3" s="226" t="s">
        <v>140</v>
      </c>
      <c r="G3" s="169" t="s">
        <v>140</v>
      </c>
      <c r="H3" s="169" t="s">
        <v>140</v>
      </c>
      <c r="I3" s="169" t="s">
        <v>140</v>
      </c>
    </row>
    <row r="4" spans="1:9" ht="15" customHeight="1">
      <c r="A4" s="288" t="s">
        <v>139</v>
      </c>
      <c r="B4" s="180" t="s">
        <v>13</v>
      </c>
      <c r="C4" s="174"/>
      <c r="D4" s="167" t="s">
        <v>140</v>
      </c>
      <c r="E4" s="167" t="s">
        <v>140</v>
      </c>
      <c r="F4" s="227"/>
      <c r="G4" s="167" t="s">
        <v>140</v>
      </c>
      <c r="H4" s="167" t="s">
        <v>140</v>
      </c>
      <c r="I4" s="167"/>
    </row>
    <row r="5" spans="1:9" ht="15">
      <c r="A5" s="289"/>
      <c r="B5" s="181" t="s">
        <v>7</v>
      </c>
      <c r="C5" s="176"/>
      <c r="D5" s="165" t="s">
        <v>140</v>
      </c>
      <c r="E5" s="165" t="s">
        <v>140</v>
      </c>
      <c r="F5" s="228"/>
      <c r="G5" s="165" t="s">
        <v>140</v>
      </c>
      <c r="H5" s="165" t="s">
        <v>140</v>
      </c>
      <c r="I5" s="165"/>
    </row>
    <row r="6" spans="1:9" ht="15">
      <c r="A6" s="289"/>
      <c r="B6" s="181" t="s">
        <v>16</v>
      </c>
      <c r="C6" s="176"/>
      <c r="D6" s="165"/>
      <c r="E6" s="165"/>
      <c r="F6" s="228"/>
      <c r="G6" s="165" t="s">
        <v>140</v>
      </c>
      <c r="H6" s="165"/>
      <c r="I6" s="165"/>
    </row>
    <row r="7" spans="1:9" ht="15">
      <c r="A7" s="289"/>
      <c r="B7" s="181" t="s">
        <v>17</v>
      </c>
      <c r="C7" s="176" t="s">
        <v>140</v>
      </c>
      <c r="D7" s="165"/>
      <c r="E7" s="165"/>
      <c r="F7" s="228"/>
      <c r="G7" s="165"/>
      <c r="H7" s="165"/>
      <c r="I7" s="165"/>
    </row>
    <row r="8" spans="1:9" ht="15">
      <c r="A8" s="289"/>
      <c r="B8" s="181" t="s">
        <v>20</v>
      </c>
      <c r="C8" s="176" t="s">
        <v>140</v>
      </c>
      <c r="D8" s="165" t="s">
        <v>140</v>
      </c>
      <c r="E8" s="165"/>
      <c r="F8" s="228" t="s">
        <v>140</v>
      </c>
      <c r="G8" s="165" t="s">
        <v>140</v>
      </c>
      <c r="H8" s="165" t="s">
        <v>140</v>
      </c>
      <c r="I8" s="165"/>
    </row>
    <row r="9" spans="1:9" ht="15">
      <c r="A9" s="289"/>
      <c r="B9" s="181" t="s">
        <v>119</v>
      </c>
      <c r="C9" s="176"/>
      <c r="D9" s="165" t="s">
        <v>140</v>
      </c>
      <c r="E9" s="165"/>
      <c r="F9" s="228"/>
      <c r="G9" s="165"/>
      <c r="H9" s="165"/>
      <c r="I9" s="165"/>
    </row>
    <row r="10" spans="1:9" ht="15">
      <c r="A10" s="289"/>
      <c r="B10" s="181" t="s">
        <v>33</v>
      </c>
      <c r="C10" s="176"/>
      <c r="D10" s="165" t="s">
        <v>140</v>
      </c>
      <c r="E10" s="165"/>
      <c r="F10" s="228"/>
      <c r="G10" s="165" t="s">
        <v>140</v>
      </c>
      <c r="H10" s="165"/>
      <c r="I10" s="165"/>
    </row>
    <row r="11" spans="1:9" ht="15">
      <c r="A11" s="289"/>
      <c r="B11" s="181" t="s">
        <v>25</v>
      </c>
      <c r="C11" s="176"/>
      <c r="D11" s="165" t="s">
        <v>140</v>
      </c>
      <c r="E11" s="165"/>
      <c r="F11" s="228"/>
      <c r="G11" s="165" t="s">
        <v>140</v>
      </c>
      <c r="H11" s="165"/>
      <c r="I11" s="165"/>
    </row>
    <row r="12" spans="1:9" ht="15">
      <c r="A12" s="289"/>
      <c r="B12" s="181" t="s">
        <v>34</v>
      </c>
      <c r="C12" s="176"/>
      <c r="D12" s="165" t="s">
        <v>140</v>
      </c>
      <c r="E12" s="165"/>
      <c r="F12" s="228"/>
      <c r="G12" s="165" t="s">
        <v>140</v>
      </c>
      <c r="H12" s="165"/>
      <c r="I12" s="165"/>
    </row>
    <row r="13" spans="1:9" ht="15">
      <c r="A13" s="290"/>
      <c r="B13" s="181" t="s">
        <v>26</v>
      </c>
      <c r="C13" s="176" t="s">
        <v>140</v>
      </c>
      <c r="D13" s="165" t="s">
        <v>140</v>
      </c>
      <c r="E13" s="165"/>
      <c r="F13" s="228"/>
      <c r="G13" s="165" t="s">
        <v>140</v>
      </c>
      <c r="H13" s="165"/>
      <c r="I13" s="165"/>
    </row>
  </sheetData>
  <mergeCells count="3">
    <mergeCell ref="C1:E1"/>
    <mergeCell ref="A4:A13"/>
    <mergeCell ref="F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2020-07-03T18:34:00Z</dcterms:created>
  <dcterms:modified xsi:type="dcterms:W3CDTF">2020-10-07T15:57:10Z</dcterms:modified>
  <cp:category/>
  <cp:version/>
  <cp:contentType/>
  <cp:contentStatus/>
</cp:coreProperties>
</file>