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externalLinks/externalLink1.xml" ContentType="application/vnd.openxmlformats-officedocument.spreadsheetml.externalLink+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960" yWindow="1185" windowWidth="15600" windowHeight="5115" tabRatio="485" activeTab="0"/>
  </bookViews>
  <sheets>
    <sheet name="Cover" sheetId="37" r:id="rId1"/>
    <sheet name="Contents" sheetId="38" r:id="rId2"/>
    <sheet name="Fig1" sheetId="29" r:id="rId3"/>
    <sheet name="Fig2" sheetId="30" r:id="rId4"/>
    <sheet name="Fig3" sheetId="3" r:id="rId5"/>
    <sheet name="Fig4" sheetId="16" r:id="rId6"/>
    <sheet name="Fig5" sheetId="23" r:id="rId7"/>
    <sheet name="Tab1" sheetId="25" r:id="rId8"/>
    <sheet name="Data_mfa" sheetId="31" r:id="rId9"/>
    <sheet name="Data_gdp" sheetId="33" r:id="rId10"/>
    <sheet name="Data_demo_gind" sheetId="34" r:id="rId11"/>
    <sheet name="Data_mfa_PTB" sheetId="35" r:id="rId12"/>
    <sheet name="Data_mfa_SoM" sheetId="36" r:id="rId13"/>
    <sheet name="env_ac_mfa" sheetId="39" r:id="rId14"/>
    <sheet name="nama_10_gdp" sheetId="40" r:id="rId15"/>
    <sheet name="demo_gind" sheetId="41" r:id="rId16"/>
    <sheet name="env_ac_mfa_PTB" sheetId="42" r:id="rId17"/>
    <sheet name="env_ac_mfa_SoM" sheetId="43" r:id="rId18"/>
  </sheets>
  <externalReferences>
    <externalReference r:id="rId21"/>
  </externalReferences>
  <definedNames>
    <definedName name="demo_gind_1_Data" localSheetId="15">'demo_gind'!$A$1:$E$778</definedName>
    <definedName name="env_ac_mfa_1_Data_1" localSheetId="13">'env_ac_mfa'!$A$1:$G$2101</definedName>
    <definedName name="env_ac_mfa_1_ptb" localSheetId="16">'env_ac_mfa_PTB'!$A$1:$G$112</definedName>
    <definedName name="env_ac_mfa_1_SoM" localSheetId="17">'env_ac_mfa_SoM'!$A$1:$G$19</definedName>
    <definedName name="nama_10_gdp_1_Data_1" localSheetId="14">'nama_10_gdp'!$A$1:$F$41</definedName>
    <definedName name="Year2Col" localSheetId="1">#REF!</definedName>
    <definedName name="Year2Col">#REF!</definedName>
    <definedName name="YeartoCol" localSheetId="1">#REF!</definedName>
    <definedName name="YeartoCol">#REF!</definedName>
  </definedNames>
  <calcPr calcId="162913"/>
</workbook>
</file>

<file path=xl/connections.xml><?xml version="1.0" encoding="utf-8"?>
<connections xmlns="http://schemas.openxmlformats.org/spreadsheetml/2006/main">
  <connection xmlns="http://schemas.openxmlformats.org/spreadsheetml/2006/main" id="1" name="demo_gind_1_Data" type="6" refreshedVersion="6" background="1" saveData="1">
    <textPr codePage="437" sourceFile="\\NET1.cec.eu.int\homes\102\pitigcr\My Documents\servici\desktop_mar_Sep_2020\SE_imp_exp_Sep2020\demo_gind_1_Data.csv" thousands=" " tab="0" comma="1">
      <textFields count="5">
        <textField/>
        <textField/>
        <textField/>
        <textField/>
        <textField/>
      </textFields>
    </textPr>
  </connection>
  <connection xmlns="http://schemas.openxmlformats.org/spreadsheetml/2006/main" id="2" name="env_ac_mfa_1_Data" type="6" refreshedVersion="6" background="1" saveData="1">
    <textPr codePage="437" sourceFile="\\NET1.cec.eu.int\homes\102\pitigcr\My Documents\servici\desktop_mar_Sep_2020\SE_imp_exp_Sep2020\env_ac_mfa_1_Data.csv" thousands=" " tab="0" comma="1">
      <textFields count="7">
        <textField/>
        <textField/>
        <textField/>
        <textField/>
        <textField/>
        <textField/>
        <textField/>
      </textFields>
    </textPr>
  </connection>
  <connection xmlns="http://schemas.openxmlformats.org/spreadsheetml/2006/main" id="3" name="env_ac_mfa_1_ptb" type="6" refreshedVersion="6" background="1" saveData="1">
    <textPr codePage="437" sourceFile="\\NET1.cec.eu.int\homes\102\pitigcr\My Documents\servici\desktop_mar_Sep_2020\SE_imp_exp_Sep2020\env_ac_mfa_1_ptb.csv" thousands=" " tab="0" comma="1">
      <textFields count="7">
        <textField/>
        <textField/>
        <textField/>
        <textField/>
        <textField/>
        <textField/>
        <textField/>
      </textFields>
    </textPr>
  </connection>
  <connection xmlns="http://schemas.openxmlformats.org/spreadsheetml/2006/main" id="4" name="env_ac_mfa_1_SoM" type="6" refreshedVersion="6" background="1" saveData="1">
    <textPr codePage="437" sourceFile="\\NET1.cec.eu.int\homes\102\pitigcr\My Documents\servici\desktop_mar_Sep_2020\SE_imp_exp_Sep2020\env_ac_mfa_1_SoM.csv" thousands=" " tab="0" comma="1">
      <textFields count="7">
        <textField/>
        <textField/>
        <textField/>
        <textField/>
        <textField/>
        <textField/>
        <textField/>
      </textFields>
    </textPr>
  </connection>
  <connection xmlns="http://schemas.openxmlformats.org/spreadsheetml/2006/main" id="5" name="nama_10_gdp_1_Data" type="6" refreshedVersion="6" background="1" saveData="1">
    <textPr codePage="437" sourceFile="\\NET1.cec.eu.int\homes\102\pitigcr\My Documents\servici\desktop_mar_Sep_2020\SE_imp_exp_Sep2020\nama_10_gdp_1_Data.csv" thousands=" " tab="0" comma="1">
      <textFields count="6">
        <textField/>
        <textField/>
        <textField/>
        <textField/>
        <textField/>
        <textField/>
      </textFields>
    </textPr>
  </connection>
</connections>
</file>

<file path=xl/sharedStrings.xml><?xml version="1.0" encoding="utf-8"?>
<sst xmlns="http://schemas.openxmlformats.org/spreadsheetml/2006/main" count="26269" uniqueCount="270">
  <si>
    <t>(tonnes per capita)</t>
  </si>
  <si>
    <t>Imports</t>
  </si>
  <si>
    <t>Exports</t>
  </si>
  <si>
    <t>Biomass</t>
  </si>
  <si>
    <t>Metal ores</t>
  </si>
  <si>
    <t>Non metallic minerals</t>
  </si>
  <si>
    <t>Fossil energy resources</t>
  </si>
  <si>
    <t>Semi-finished products</t>
  </si>
  <si>
    <t>Finished products</t>
  </si>
  <si>
    <t>Raw products</t>
  </si>
  <si>
    <t xml:space="preserve"> </t>
  </si>
  <si>
    <t>Total</t>
  </si>
  <si>
    <t>Physical trade balance</t>
  </si>
  <si>
    <t>Fossil energy materials</t>
  </si>
  <si>
    <t xml:space="preserve">Metal ores  </t>
  </si>
  <si>
    <t xml:space="preserve">Fossil energy materials </t>
  </si>
  <si>
    <t>Other products and waste</t>
  </si>
  <si>
    <t>Physical imports and exports</t>
  </si>
  <si>
    <r>
      <t>Source</t>
    </r>
    <r>
      <rPr>
        <sz val="9"/>
        <rFont val="Arial"/>
        <family val="2"/>
      </rPr>
      <t xml:space="preserve">: Eurostat (online data code: </t>
    </r>
    <r>
      <rPr>
        <sz val="9"/>
        <color indexed="12"/>
        <rFont val="Arial"/>
        <family val="2"/>
      </rPr>
      <t>env_ac_mfa; demo_gind)</t>
    </r>
  </si>
  <si>
    <t>Physical imports</t>
  </si>
  <si>
    <t>Physical exports</t>
  </si>
  <si>
    <t>Monetary imports of goods</t>
  </si>
  <si>
    <t>Monetary exports of goods</t>
  </si>
  <si>
    <r>
      <t>Source:</t>
    </r>
    <r>
      <rPr>
        <sz val="9"/>
        <rFont val="Arial"/>
        <family val="2"/>
      </rPr>
      <t xml:space="preserve"> Eurostat (online data codes: env_ac_mfa, nama_10_gdp, demo_gind)</t>
    </r>
  </si>
  <si>
    <t>Non-metallic minerals</t>
  </si>
  <si>
    <r>
      <t>Source:</t>
    </r>
    <r>
      <rPr>
        <sz val="9"/>
        <rFont val="Arial"/>
        <family val="2"/>
      </rPr>
      <t xml:space="preserve"> Eurostat (online data codes: env_ac_mfa, demo_gind)</t>
    </r>
  </si>
  <si>
    <t>Trade balance</t>
  </si>
  <si>
    <t>Latvia</t>
  </si>
  <si>
    <t>Estonia</t>
  </si>
  <si>
    <t>Sweden</t>
  </si>
  <si>
    <t>Bulgaria</t>
  </si>
  <si>
    <t>Croatia</t>
  </si>
  <si>
    <t>Lithuania</t>
  </si>
  <si>
    <t>Romania</t>
  </si>
  <si>
    <t>Hungary</t>
  </si>
  <si>
    <t>Poland</t>
  </si>
  <si>
    <t>Greece</t>
  </si>
  <si>
    <t>Spain</t>
  </si>
  <si>
    <t>Slovenia</t>
  </si>
  <si>
    <t>Slovakia</t>
  </si>
  <si>
    <t>United Kingdom</t>
  </si>
  <si>
    <t>Portugal</t>
  </si>
  <si>
    <t>France</t>
  </si>
  <si>
    <t>Finland</t>
  </si>
  <si>
    <t>Italy</t>
  </si>
  <si>
    <t xml:space="preserve">Germany </t>
  </si>
  <si>
    <t>Netherlands</t>
  </si>
  <si>
    <t>Cyprus</t>
  </si>
  <si>
    <t>Denmark</t>
  </si>
  <si>
    <t>Austria</t>
  </si>
  <si>
    <t>Ireland</t>
  </si>
  <si>
    <t>Belgium</t>
  </si>
  <si>
    <t>Malta</t>
  </si>
  <si>
    <t>not available</t>
  </si>
  <si>
    <t>:</t>
  </si>
  <si>
    <t>Special value:</t>
  </si>
  <si>
    <t xml:space="preserve">Physical trade balance </t>
  </si>
  <si>
    <t>PTB</t>
  </si>
  <si>
    <t>Waste for final treatment and disposal</t>
  </si>
  <si>
    <t>MF6</t>
  </si>
  <si>
    <t>Domestic material consumption</t>
  </si>
  <si>
    <t>DMC</t>
  </si>
  <si>
    <t>EXP</t>
  </si>
  <si>
    <t>IMP</t>
  </si>
  <si>
    <t>Domestic extraction</t>
  </si>
  <si>
    <t>DE</t>
  </si>
  <si>
    <t>Other products</t>
  </si>
  <si>
    <t>MF5</t>
  </si>
  <si>
    <t>Fossil energy materials/carriers</t>
  </si>
  <si>
    <t>MF4</t>
  </si>
  <si>
    <t>MF3</t>
  </si>
  <si>
    <t>Metal ores (gross ores)</t>
  </si>
  <si>
    <t>MF2</t>
  </si>
  <si>
    <t>MF1</t>
  </si>
  <si>
    <t>TOTAL</t>
  </si>
  <si>
    <t>2018</t>
  </si>
  <si>
    <t>2017</t>
  </si>
  <si>
    <t>2016</t>
  </si>
  <si>
    <t>2015</t>
  </si>
  <si>
    <t>2014</t>
  </si>
  <si>
    <t>2013</t>
  </si>
  <si>
    <t>2012</t>
  </si>
  <si>
    <t>2011</t>
  </si>
  <si>
    <t>2010</t>
  </si>
  <si>
    <t>2009</t>
  </si>
  <si>
    <t>2008</t>
  </si>
  <si>
    <t>2007</t>
  </si>
  <si>
    <t>2006</t>
  </si>
  <si>
    <t>2005</t>
  </si>
  <si>
    <t>2004</t>
  </si>
  <si>
    <t>2003</t>
  </si>
  <si>
    <t>2002</t>
  </si>
  <si>
    <t>2001</t>
  </si>
  <si>
    <t>2000</t>
  </si>
  <si>
    <t>INDIC_ENV(L)/TIME</t>
  </si>
  <si>
    <t>INDIC_ENV</t>
  </si>
  <si>
    <t>MATERIAL(L)</t>
  </si>
  <si>
    <t>MATERIAL</t>
  </si>
  <si>
    <t>GEO</t>
  </si>
  <si>
    <t>UNIT</t>
  </si>
  <si>
    <t>Eurostat</t>
  </si>
  <si>
    <t>Source of data</t>
  </si>
  <si>
    <t>Extracted on</t>
  </si>
  <si>
    <t>Last update</t>
  </si>
  <si>
    <t>Material flow accounts [env_ac_mfa]</t>
  </si>
  <si>
    <t>NA_ITEM</t>
  </si>
  <si>
    <t>GDP and main components (output, expenditure and income) [nama_10_gdp]</t>
  </si>
  <si>
    <t>Imports of goods</t>
  </si>
  <si>
    <t>P71</t>
  </si>
  <si>
    <t>Exports of goods</t>
  </si>
  <si>
    <t>P61</t>
  </si>
  <si>
    <t>NA_ITEM(L)/TIME</t>
  </si>
  <si>
    <t>Bosnia and Herzegovina</t>
  </si>
  <si>
    <t>BA</t>
  </si>
  <si>
    <t>TR</t>
  </si>
  <si>
    <t>Serbia</t>
  </si>
  <si>
    <t>RS</t>
  </si>
  <si>
    <t>Albania</t>
  </si>
  <si>
    <t>AL</t>
  </si>
  <si>
    <t>MK</t>
  </si>
  <si>
    <t>Switzerland</t>
  </si>
  <si>
    <t>CH</t>
  </si>
  <si>
    <t>Norway</t>
  </si>
  <si>
    <t>NO</t>
  </si>
  <si>
    <t>UK</t>
  </si>
  <si>
    <t>SE</t>
  </si>
  <si>
    <t>FI</t>
  </si>
  <si>
    <t>SK</t>
  </si>
  <si>
    <t>SI</t>
  </si>
  <si>
    <t>RO</t>
  </si>
  <si>
    <t>PT</t>
  </si>
  <si>
    <t>PL</t>
  </si>
  <si>
    <t>AT</t>
  </si>
  <si>
    <t>NL</t>
  </si>
  <si>
    <t>MT</t>
  </si>
  <si>
    <t>HU</t>
  </si>
  <si>
    <t>Luxembourg</t>
  </si>
  <si>
    <t>LU</t>
  </si>
  <si>
    <t>LT</t>
  </si>
  <si>
    <t>LV</t>
  </si>
  <si>
    <t>CY</t>
  </si>
  <si>
    <t>IT</t>
  </si>
  <si>
    <t>HR</t>
  </si>
  <si>
    <t>FR</t>
  </si>
  <si>
    <t>ES</t>
  </si>
  <si>
    <t>EL</t>
  </si>
  <si>
    <t>IE</t>
  </si>
  <si>
    <t>EE</t>
  </si>
  <si>
    <t>DK</t>
  </si>
  <si>
    <t>CZ</t>
  </si>
  <si>
    <t>BG</t>
  </si>
  <si>
    <t>BE</t>
  </si>
  <si>
    <t>GEO(L)/TIME</t>
  </si>
  <si>
    <t>INDIC_DE</t>
  </si>
  <si>
    <t>Population change - Demographic balance and crude rates at national level [demo_gind]</t>
  </si>
  <si>
    <r>
      <t>Source:</t>
    </r>
    <r>
      <rPr>
        <sz val="9"/>
        <rFont val="Arial"/>
        <family val="2"/>
      </rPr>
      <t xml:space="preserve"> Eurostat (online data code: env_ac_mfa)</t>
    </r>
  </si>
  <si>
    <t>GEO(L)/INDIC_ENV(L)</t>
  </si>
  <si>
    <t/>
  </si>
  <si>
    <t>TIME</t>
  </si>
  <si>
    <t>Stage of Manufacturing - raw products</t>
  </si>
  <si>
    <t>SM_RAW</t>
  </si>
  <si>
    <t>Stage of Manufacturing - semi-finished products</t>
  </si>
  <si>
    <t>SM_SFIN</t>
  </si>
  <si>
    <t>Stage of Manufacturing - finished products</t>
  </si>
  <si>
    <t>SM_FIN</t>
  </si>
  <si>
    <t>MATERIAL(L)/TIME</t>
  </si>
  <si>
    <t>INDIC_ENV(L)</t>
  </si>
  <si>
    <t>(2000 = 100)</t>
  </si>
  <si>
    <t>Czechia</t>
  </si>
  <si>
    <t>North Macedonia</t>
  </si>
  <si>
    <r>
      <t xml:space="preserve">Source: Eurostat (online data code: </t>
    </r>
    <r>
      <rPr>
        <sz val="9"/>
        <color rgb="FF0000FF"/>
        <rFont val="Arial"/>
        <family val="2"/>
      </rPr>
      <t>env_ac_mid</t>
    </r>
    <r>
      <rPr>
        <sz val="9"/>
        <rFont val="Arial"/>
        <family val="2"/>
      </rPr>
      <t>)</t>
    </r>
  </si>
  <si>
    <t>Iceland</t>
  </si>
  <si>
    <t>IS</t>
  </si>
  <si>
    <t>European Union - 27 countries (from 2020)</t>
  </si>
  <si>
    <t>(tonnes per capita, left Y-axis) (euro(¹) per capita, right Y-axis)</t>
  </si>
  <si>
    <t>Luxembourg (¹)</t>
  </si>
  <si>
    <t xml:space="preserve">Directorate E: Sectoral and regional statistics </t>
  </si>
  <si>
    <t>Unit E.2: Environmental statistics and accounts; sustainable development</t>
  </si>
  <si>
    <t>European Commission</t>
  </si>
  <si>
    <t>2920 Luxembourg</t>
  </si>
  <si>
    <t>Title:</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</si>
  <si>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</si>
  <si>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</si>
  <si>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</si>
  <si>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</si>
  <si>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</si>
  <si>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</si>
  <si>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</si>
  <si>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</si>
  <si>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https://ec.europa.eu/eurostat/about/policies/copyright</t>
  </si>
  <si>
    <t xml:space="preserve">More information on the reuse of European Statistical System statistics: </t>
  </si>
  <si>
    <t>https://ec.europa.eu/eurostat/web/european-statistical-system/reuse-ess-statistics</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</si>
  <si>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</si>
  <si>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</si>
  <si>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Figures and Tables</t>
  </si>
  <si>
    <t>Fig1</t>
  </si>
  <si>
    <t>Fig2</t>
  </si>
  <si>
    <t>Fig3</t>
  </si>
  <si>
    <t>Fig4</t>
  </si>
  <si>
    <t>Fig5</t>
  </si>
  <si>
    <t>Data_mfa</t>
  </si>
  <si>
    <t>Data_gdp</t>
  </si>
  <si>
    <t>Tab1</t>
  </si>
  <si>
    <t>Data_demo_gind</t>
  </si>
  <si>
    <t>Data_mfa_PTB</t>
  </si>
  <si>
    <t>Data_mfa_SoM</t>
  </si>
  <si>
    <t>2019</t>
  </si>
  <si>
    <t>Value</t>
  </si>
  <si>
    <t>Flag and Footnotes</t>
  </si>
  <si>
    <t>EU27_2020</t>
  </si>
  <si>
    <t>THS_T</t>
  </si>
  <si>
    <t>s</t>
  </si>
  <si>
    <t>T_HAB</t>
  </si>
  <si>
    <t>I00</t>
  </si>
  <si>
    <t>z</t>
  </si>
  <si>
    <t>Thousand tonnes</t>
  </si>
  <si>
    <t>Tonnes per capita</t>
  </si>
  <si>
    <t>Index, 2000=100</t>
  </si>
  <si>
    <t>AVG</t>
  </si>
  <si>
    <t>b</t>
  </si>
  <si>
    <t>e</t>
  </si>
  <si>
    <t>ep</t>
  </si>
  <si>
    <t>p</t>
  </si>
  <si>
    <t>Average population - total</t>
  </si>
  <si>
    <r>
      <rPr>
        <b/>
        <sz val="9"/>
        <color rgb="FFFF0000"/>
        <rFont val="Arial"/>
        <family val="2"/>
      </rPr>
      <t>IMPORTANT!</t>
    </r>
    <r>
      <rPr>
        <b/>
        <sz val="9"/>
        <rFont val="Arial"/>
        <family val="2"/>
      </rPr>
      <t xml:space="preserve"> The user has to activily edit cells for which data is not available; </t>
    </r>
  </si>
  <si>
    <t>Secondary data: arranged to inform 'Figures and Tables'</t>
  </si>
  <si>
    <t>Primary data sources: flatfiles (.csv) downloaded from Eurostat's online database and pasted to this sheet</t>
  </si>
  <si>
    <t>env_ac_mfa</t>
  </si>
  <si>
    <t>nama_10_gdp</t>
  </si>
  <si>
    <t>demo_gind</t>
  </si>
  <si>
    <t>env_ac_mfa_PTB</t>
  </si>
  <si>
    <t>env_ac_mfa_SoM</t>
  </si>
  <si>
    <t>DMI</t>
  </si>
  <si>
    <t>CLV15_MEUR</t>
  </si>
  <si>
    <t>2020</t>
  </si>
  <si>
    <t>Chain linked volumes (2015), million euro</t>
  </si>
  <si>
    <t>(¹) Note: monetary trade of goods in euro, chain linked volumes (2015)</t>
  </si>
  <si>
    <t>bep</t>
  </si>
  <si>
    <t>(% of EU imports in total materials made available to EU economy)</t>
  </si>
  <si>
    <t>2021</t>
  </si>
  <si>
    <t>be</t>
  </si>
  <si>
    <t>EU</t>
  </si>
  <si>
    <t>July 2023</t>
  </si>
  <si>
    <t>TIME_PERIOD</t>
  </si>
  <si>
    <t>geo</t>
  </si>
  <si>
    <t>material</t>
  </si>
  <si>
    <t>unit</t>
  </si>
  <si>
    <t>indic_env</t>
  </si>
  <si>
    <t>OBS_VALUE</t>
  </si>
  <si>
    <t>OBS_FLAG</t>
  </si>
  <si>
    <t>2022</t>
  </si>
  <si>
    <t>indic_de</t>
  </si>
  <si>
    <t>bp</t>
  </si>
  <si>
    <t>Physical trade of goods by main material category and monetary trade of goods, EU, 2000-2022</t>
  </si>
  <si>
    <t>Figure 2: Development of physical imports, exports and trade balance, EU, 2000-2022</t>
  </si>
  <si>
    <t>Development of physical imports, exports and trade balance, EU, 2000-2022</t>
  </si>
  <si>
    <t>Figure 3: Physical imports and exports by main material category, EU, 2022</t>
  </si>
  <si>
    <t>Physical imports and exports by main material category, EU, 2022</t>
  </si>
  <si>
    <t>Figure 4: Physical trade balance (imports minus exports) by country, 2022</t>
  </si>
  <si>
    <t>Physical trade balance (imports minus exports) by country, 2022</t>
  </si>
  <si>
    <t>Figure 5: Physical imports and exports by stage of manufacturing, EU, 2022</t>
  </si>
  <si>
    <t>Physical imports and exports by stage of manufacturing, EU, 2022</t>
  </si>
  <si>
    <t>Table 1: Import dependency by main material category, EU, 2000-2022</t>
  </si>
  <si>
    <t>Import dependency by main material category, EU, 2000-2022</t>
  </si>
  <si>
    <t>Türkiye</t>
  </si>
  <si>
    <t>ME</t>
  </si>
  <si>
    <t>BA= 2019 - Population on 1 January - total</t>
  </si>
  <si>
    <t>BA = no data available for AVG for the period 2019 -2022</t>
  </si>
  <si>
    <t>(¹) Physical imports of Luxembourg account for 31.2 tonnes per capita</t>
  </si>
  <si>
    <t>Germany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</si>
</sst>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_i"/>
    <numFmt numFmtId="166" formatCode="0.0"/>
    <numFmt numFmtId="167" formatCode="#,##0.00_i"/>
    <numFmt numFmtId="168" formatCode="#,##0.0"/>
    <numFmt numFmtId="169" formatCode="dd\.mm\.yy"/>
    <numFmt numFmtId="170" formatCode="#\ ###\ ###\ ##0"/>
    <numFmt numFmtId="171" formatCode="#\ ##0"/>
  </numFmts>
  <fonts count="52">
    <font>
      <sz val="11"/>
      <color theme="1"/>
      <name val="Calibri"/>
      <family val="2"/>
      <scheme val="minor"/>
    </font>
    <font>
      <sz val="10"/>
      <name val="Arial"/>
      <family val="2"/>
    </font>
    <font>
      <sz val="11"/>
      <name val="Arial"/>
      <family val="2"/>
    </font>
    <font>
      <sz val="9"/>
      <name val="Arial"/>
      <family val="2"/>
    </font>
    <font>
      <i/>
      <sz val="9"/>
      <name val="Arial"/>
      <family val="2"/>
    </font>
    <font>
      <sz val="9"/>
      <color indexed="12"/>
      <name val="Arial"/>
      <family val="2"/>
    </font>
    <font>
      <b/>
      <sz val="9"/>
      <name val="Arial"/>
      <family val="2"/>
    </font>
    <font>
      <sz val="9"/>
      <color indexed="8"/>
      <name val="Arial"/>
      <family val="2"/>
    </font>
    <font>
      <sz val="9"/>
      <color theme="1"/>
      <name val="Arial"/>
      <family val="2"/>
    </font>
    <font>
      <b/>
      <sz val="9"/>
      <color theme="1"/>
      <name val="Arial"/>
      <family val="2"/>
    </font>
    <font>
      <i/>
      <sz val="9"/>
      <color theme="1"/>
      <name val="Arial"/>
      <family val="2"/>
    </font>
    <font>
      <sz val="9"/>
      <color rgb="FFFF0000"/>
      <name val="Arial"/>
      <family val="2"/>
    </font>
    <font>
      <u val="single"/>
      <sz val="11"/>
      <color theme="10"/>
      <name val="Calibri"/>
      <family val="2"/>
      <scheme val="minor"/>
    </font>
    <font>
      <sz val="10"/>
      <color rgb="FF7030A0"/>
      <name val="Arial"/>
      <family val="2"/>
    </font>
    <font>
      <sz val="9"/>
      <color rgb="FF7030A0"/>
      <name val="Arial"/>
      <family val="2"/>
    </font>
    <font>
      <b/>
      <sz val="9"/>
      <color rgb="FFFF0000"/>
      <name val="Arial"/>
      <family val="2"/>
    </font>
    <font>
      <sz val="9"/>
      <color indexed="62"/>
      <name val="Arial"/>
      <family val="2"/>
    </font>
    <font>
      <b/>
      <sz val="9"/>
      <color indexed="8"/>
      <name val="Arial"/>
      <family val="2"/>
    </font>
    <font>
      <b/>
      <sz val="11"/>
      <color indexed="8"/>
      <name val="Arial"/>
      <family val="2"/>
    </font>
    <font>
      <sz val="10"/>
      <color theme="1"/>
      <name val="Arial"/>
      <family val="2"/>
    </font>
    <font>
      <b/>
      <sz val="12"/>
      <color theme="1"/>
      <name val="Arial"/>
      <family val="2"/>
    </font>
    <font>
      <sz val="9"/>
      <color rgb="FF0000FF"/>
      <name val="Arial"/>
      <family val="2"/>
    </font>
    <font>
      <b/>
      <sz val="9"/>
      <color rgb="FF005953"/>
      <name val="Arial"/>
      <family val="2"/>
    </font>
    <font>
      <sz val="9"/>
      <color rgb="FF005953"/>
      <name val="Arial"/>
      <family val="2"/>
    </font>
    <font>
      <u val="single"/>
      <sz val="9"/>
      <color theme="10"/>
      <name val="Arial"/>
      <family val="2"/>
    </font>
    <font>
      <sz val="9"/>
      <color theme="10"/>
      <name val="Arial"/>
      <family val="2"/>
    </font>
    <font>
      <sz val="10"/>
      <color rgb="FFFF0000"/>
      <name val="Arial"/>
      <family val="2"/>
    </font>
    <font>
      <sz val="11"/>
      <color rgb="FFFF0000"/>
      <name val="Calibri"/>
      <family val="2"/>
      <scheme val="minor"/>
    </font>
    <font>
      <sz val="9"/>
      <color theme="0" tint="-0.24997000396251678"/>
      <name val="Arial"/>
      <family val="2"/>
    </font>
    <font>
      <sz val="11"/>
      <name val="Calibri"/>
      <family val="2"/>
      <scheme val="minor"/>
    </font>
    <font>
      <sz val="11"/>
      <color rgb="FFFF0000"/>
      <name val="Arial"/>
      <family val="2"/>
    </font>
    <font>
      <sz val="8"/>
      <color rgb="FFFF0000"/>
      <name val="Calibri"/>
      <family val="2"/>
      <scheme val="minor"/>
    </font>
    <font>
      <sz val="8"/>
      <name val="Arial"/>
      <family val="2"/>
    </font>
    <font>
      <sz val="9"/>
      <color theme="0" tint="-0.1499900072813034"/>
      <name val="Arial"/>
      <family val="2"/>
    </font>
    <font>
      <b/>
      <sz val="11"/>
      <color rgb="FF333333"/>
      <name val="Arial"/>
      <family val="2"/>
    </font>
    <font>
      <sz val="10"/>
      <color rgb="FF000000"/>
      <name val="Arial"/>
      <family val="2"/>
    </font>
    <font>
      <b/>
      <sz val="12"/>
      <color rgb="FF000000"/>
      <name val="Arial"/>
      <family val="2"/>
    </font>
    <font>
      <sz val="12"/>
      <color rgb="FF000000"/>
      <name val="Arial"/>
      <family val="2"/>
    </font>
    <font>
      <b/>
      <sz val="18"/>
      <color rgb="FF000000"/>
      <name val="Arial"/>
      <family val="2"/>
    </font>
    <font>
      <sz val="12"/>
      <name val="Arial"/>
      <family val="2"/>
    </font>
    <font>
      <i/>
      <sz val="12"/>
      <name val="Arial"/>
      <family val="2"/>
    </font>
    <font>
      <b/>
      <sz val="12"/>
      <name val="Arial"/>
      <family val="2"/>
    </font>
    <font>
      <vertAlign val="superscript"/>
      <sz val="12"/>
      <name val="Arial"/>
      <family val="2"/>
    </font>
    <font>
      <b/>
      <sz val="10"/>
      <color theme="6"/>
      <name val="Arial"/>
      <family val="2"/>
    </font>
    <font>
      <b/>
      <sz val="10"/>
      <color theme="4"/>
      <name val="Arial"/>
      <family val="2"/>
    </font>
    <font>
      <sz val="11"/>
      <name val="Calibri"/>
      <family val="2"/>
    </font>
    <font>
      <b/>
      <sz val="10"/>
      <name val="Arial"/>
      <family val="2"/>
    </font>
    <font>
      <b/>
      <sz val="10"/>
      <color theme="5"/>
      <name val="Arial"/>
      <family val="2"/>
    </font>
    <font>
      <b/>
      <sz val="10"/>
      <color rgb="FF7AD9D9"/>
      <name val="Arial"/>
      <family val="2"/>
    </font>
    <font>
      <b/>
      <sz val="10"/>
      <color rgb="FFFF0000"/>
      <name val="Arial"/>
      <family val="2"/>
    </font>
    <font>
      <b/>
      <sz val="10"/>
      <color rgb="FF000000"/>
      <name val="Arial"/>
      <family val="2"/>
    </font>
    <font>
      <b/>
      <sz val="12"/>
      <color theme="7"/>
      <name val="Arial"/>
      <family val="2"/>
    </font>
  </fonts>
  <fills count="9">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indexed="44"/>
        <bgColor indexed="64"/>
      </patternFill>
    </fill>
    <fill>
      <patternFill patternType="solid">
        <fgColor rgb="FF99CCFF"/>
        <bgColor indexed="64"/>
      </patternFill>
    </fill>
    <fill>
      <patternFill patternType="solid">
        <fgColor rgb="FF00978B"/>
        <bgColor indexed="64"/>
      </patternFill>
    </fill>
    <fill>
      <patternFill patternType="solid">
        <fgColor rgb="FFF0FFFF"/>
        <bgColor indexed="64"/>
      </patternFill>
    </fill>
    <fill>
      <patternFill patternType="solid">
        <fgColor rgb="FF00978B"/>
        <bgColor indexed="64"/>
      </patternFill>
    </fill>
  </fills>
  <borders count="29">
    <border>
      <left/>
      <right/>
      <top/>
      <bottom/>
      <diagonal/>
    </border>
    <border>
      <left/>
      <right/>
      <top style="thin">
        <color rgb="FF000000"/>
      </top>
      <bottom/>
    </border>
    <border>
      <left/>
      <right/>
      <top style="thin">
        <color rgb="FF000000"/>
      </top>
      <bottom style="hair">
        <color rgb="FFD0D1D2"/>
      </bottom>
    </border>
    <border>
      <left/>
      <right/>
      <top style="hair">
        <color rgb="FFD0D1D2"/>
      </top>
      <bottom style="hair">
        <color rgb="FFD0D1D2"/>
      </bottom>
    </border>
    <border>
      <left/>
      <right/>
      <top style="thin">
        <color rgb="FF000000"/>
      </top>
      <bottom style="thin">
        <color rgb="FF000000"/>
      </bottom>
    </border>
    <border>
      <left/>
      <right/>
      <top/>
      <bottom style="hair">
        <color rgb="FFD0D1D2"/>
      </bottom>
    </border>
    <border>
      <left/>
      <right/>
      <top style="hair">
        <color rgb="FFC0C0C0"/>
      </top>
      <bottom style="hair">
        <color rgb="FFC0C0C0"/>
      </bottom>
    </border>
    <border>
      <left/>
      <right/>
      <top style="hair">
        <color rgb="FFC0C0C0"/>
      </top>
      <bottom/>
    </border>
    <border>
      <left/>
      <right/>
      <top/>
      <bottom style="hair">
        <color rgb="FFC0C0C0"/>
      </bottom>
    </border>
    <border>
      <left/>
      <right/>
      <top style="hair">
        <color rgb="FFC0C0C0"/>
      </top>
      <bottom style="thin">
        <color rgb="FF000000"/>
      </bottom>
    </border>
    <border>
      <left/>
      <right/>
      <top style="hair">
        <color rgb="FFD0D1D2"/>
      </top>
      <bottom style="hair">
        <color rgb="FFC0C0C0"/>
      </bottom>
    </border>
    <border>
      <left/>
      <right/>
      <top style="hair">
        <color indexed="22"/>
      </top>
      <bottom style="thin">
        <color rgb="FF000000"/>
      </bottom>
    </border>
    <border>
      <left/>
      <right/>
      <top style="thin"/>
      <bottom style="thin"/>
    </border>
    <border>
      <left/>
      <right/>
      <top/>
      <bottom style="thin"/>
    </border>
    <border>
      <left/>
      <right/>
      <top style="hair">
        <color rgb="FFC0C0C0"/>
      </top>
      <bottom style="thin"/>
    </border>
    <border>
      <left style="thin">
        <color indexed="8"/>
      </left>
      <right style="thin">
        <color indexed="8"/>
      </right>
      <top style="thin">
        <color indexed="8"/>
      </top>
      <bottom style="thin">
        <color indexed="8"/>
      </bottom>
    </border>
    <border>
      <left/>
      <right/>
      <top style="thin"/>
      <bottom/>
    </border>
    <border>
      <left style="thin">
        <color indexed="8"/>
      </left>
      <right style="thin">
        <color indexed="8"/>
      </right>
      <top style="thin">
        <color indexed="8"/>
      </top>
      <bottom/>
    </border>
    <border>
      <left style="thin">
        <color indexed="8"/>
      </left>
      <right style="thin">
        <color indexed="8"/>
      </right>
      <top style="thick">
        <color rgb="FF7030A0"/>
      </top>
      <bottom style="thin">
        <color indexed="8"/>
      </bottom>
    </border>
    <border>
      <left/>
      <right/>
      <top style="thin">
        <color rgb="FF000000"/>
      </top>
      <bottom style="hair">
        <color rgb="FFC0C0C0"/>
      </bottom>
    </border>
    <border>
      <left/>
      <right/>
      <top/>
      <bottom style="thin">
        <color rgb="FF000000"/>
      </bottom>
    </border>
    <border>
      <left style="thin">
        <color indexed="8"/>
      </left>
      <right/>
      <top style="thin">
        <color indexed="8"/>
      </top>
      <bottom style="thin">
        <color indexed="8"/>
      </bottom>
    </border>
    <border>
      <left style="thin">
        <color indexed="8"/>
      </left>
      <right/>
      <top style="thick">
        <color rgb="FF7030A0"/>
      </top>
      <bottom style="thin">
        <color indexed="8"/>
      </bottom>
    </border>
    <border>
      <left style="thin"/>
      <right style="thin"/>
      <top style="thin"/>
      <bottom style="thin"/>
    </border>
    <border>
      <left style="thin">
        <color indexed="8"/>
      </left>
      <right style="thin"/>
      <top style="thick">
        <color rgb="FF7030A0"/>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color indexed="8"/>
      </left>
      <right style="thin"/>
      <top style="thin"/>
      <bottom style="thin">
        <color indexed="8"/>
      </bottom>
    </border>
    <border>
      <left style="thin">
        <color indexed="8"/>
      </left>
      <right style="thin"/>
      <top/>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165" fontId="8" fillId="0" borderId="0" applyFill="0" applyBorder="0" applyProtection="0">
      <alignment horizontal="right"/>
    </xf>
    <xf numFmtId="9" fontId="1" fillId="0" borderId="0" applyFont="0" applyFill="0" applyBorder="0" applyAlignment="0" applyProtection="0"/>
    <xf numFmtId="9" fontId="1" fillId="0" borderId="0" applyFont="0" applyFill="0" applyBorder="0" applyAlignment="0" applyProtection="0"/>
    <xf numFmtId="0" fontId="2" fillId="0" borderId="0">
      <alignment/>
      <protection/>
    </xf>
    <xf numFmtId="0" fontId="12" fillId="0" borderId="0" applyNumberForma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9" fontId="1" fillId="0" borderId="0" applyFont="0" applyFill="0" applyBorder="0" applyAlignment="0" applyProtection="0"/>
    <xf numFmtId="0" fontId="3" fillId="0" borderId="0" applyNumberFormat="0" applyFill="0" applyBorder="0" applyProtection="0">
      <alignment vertical="center"/>
    </xf>
    <xf numFmtId="0" fontId="2" fillId="0" borderId="0">
      <alignment/>
      <protection/>
    </xf>
    <xf numFmtId="0" fontId="2" fillId="0" borderId="0">
      <alignment/>
      <protection/>
    </xf>
    <xf numFmtId="0" fontId="0" fillId="0" borderId="0">
      <alignment/>
      <protection/>
    </xf>
    <xf numFmtId="9" fontId="3" fillId="0" borderId="0" applyFont="0" applyFill="0" applyBorder="0" applyAlignment="0" applyProtection="0"/>
    <xf numFmtId="0" fontId="2" fillId="0" borderId="0">
      <alignment/>
      <protection/>
    </xf>
    <xf numFmtId="0" fontId="0" fillId="0" borderId="0">
      <alignment/>
      <protection/>
    </xf>
    <xf numFmtId="0" fontId="0" fillId="0" borderId="0">
      <alignment/>
      <protection/>
    </xf>
  </cellStyleXfs>
  <cellXfs count="230">
    <xf numFmtId="0" fontId="0" fillId="0" borderId="0" xfId="0"/>
    <xf numFmtId="0" fontId="8" fillId="0" borderId="0" xfId="0" applyFont="1" applyAlignment="1">
      <alignment horizontal="left"/>
    </xf>
    <xf numFmtId="0" fontId="8" fillId="0" borderId="0" xfId="0" applyFont="1"/>
    <xf numFmtId="0" fontId="9" fillId="0" borderId="0" xfId="0" applyFont="1" applyAlignment="1">
      <alignment horizontal="left"/>
    </xf>
    <xf numFmtId="0" fontId="4" fillId="0" borderId="0" xfId="0" applyFont="1" applyFill="1" applyBorder="1"/>
    <xf numFmtId="0" fontId="9" fillId="2" borderId="1" xfId="0" applyFont="1" applyFill="1" applyBorder="1" applyAlignment="1">
      <alignment horizontal="center"/>
    </xf>
    <xf numFmtId="0" fontId="4" fillId="0" borderId="0" xfId="25" applyFont="1" applyFill="1" applyBorder="1">
      <alignment/>
      <protection/>
    </xf>
    <xf numFmtId="0" fontId="9" fillId="0" borderId="2" xfId="0" applyFont="1" applyBorder="1" applyAlignment="1">
      <alignment horizontal="left"/>
    </xf>
    <xf numFmtId="0" fontId="9" fillId="0" borderId="3" xfId="0" applyFont="1" applyBorder="1" applyAlignment="1">
      <alignment horizontal="left"/>
    </xf>
    <xf numFmtId="0" fontId="9" fillId="2" borderId="4" xfId="0" applyFont="1" applyFill="1" applyBorder="1" applyAlignment="1">
      <alignment horizontal="center"/>
    </xf>
    <xf numFmtId="165" fontId="9" fillId="0" borderId="0" xfId="27" applyFont="1" applyAlignment="1">
      <alignment horizontal="left"/>
    </xf>
    <xf numFmtId="165" fontId="8" fillId="0" borderId="0" xfId="27" applyFont="1" applyAlignment="1">
      <alignment horizontal="right"/>
    </xf>
    <xf numFmtId="165" fontId="8" fillId="0" borderId="0" xfId="27" applyFont="1" applyAlignment="1">
      <alignment horizontal="left"/>
    </xf>
    <xf numFmtId="0" fontId="8" fillId="0" borderId="0" xfId="0" applyFont="1" applyFill="1"/>
    <xf numFmtId="0" fontId="8"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left"/>
    </xf>
    <xf numFmtId="0" fontId="9" fillId="3" borderId="0" xfId="0" applyFont="1" applyFill="1" applyBorder="1" applyAlignment="1">
      <alignment horizontal="center" vertical="center" wrapText="1"/>
    </xf>
    <xf numFmtId="3" fontId="3" fillId="3" borderId="0" xfId="21" applyNumberFormat="1" applyFont="1" applyFill="1" applyBorder="1" applyAlignment="1">
      <alignment/>
      <protection/>
    </xf>
    <xf numFmtId="0" fontId="7" fillId="3" borderId="0" xfId="0" applyFont="1" applyFill="1" applyBorder="1"/>
    <xf numFmtId="0" fontId="9" fillId="3" borderId="0" xfId="0" applyFont="1" applyFill="1" applyBorder="1" applyAlignment="1">
      <alignment horizontal="center"/>
    </xf>
    <xf numFmtId="0" fontId="3" fillId="3" borderId="0" xfId="21" applyNumberFormat="1" applyFont="1" applyFill="1" applyBorder="1" applyAlignment="1">
      <alignment/>
      <protection/>
    </xf>
    <xf numFmtId="1" fontId="8" fillId="3" borderId="0" xfId="0" applyNumberFormat="1" applyFont="1" applyFill="1" applyBorder="1" applyAlignment="1">
      <alignment horizontal="center" vertical="center" wrapText="1"/>
    </xf>
    <xf numFmtId="0" fontId="4" fillId="3" borderId="0" xfId="0" applyFont="1" applyFill="1" applyBorder="1"/>
    <xf numFmtId="0" fontId="3" fillId="3" borderId="0" xfId="21" applyFont="1" applyFill="1" applyBorder="1">
      <alignment/>
      <protection/>
    </xf>
    <xf numFmtId="0" fontId="11" fillId="0" borderId="0" xfId="0" applyFont="1"/>
    <xf numFmtId="0" fontId="8" fillId="3" borderId="0" xfId="0" applyFont="1" applyFill="1"/>
    <xf numFmtId="0" fontId="9" fillId="0" borderId="5" xfId="0" applyFont="1" applyBorder="1" applyAlignment="1">
      <alignment horizontal="left"/>
    </xf>
    <xf numFmtId="0" fontId="11" fillId="3" borderId="0" xfId="0" applyFont="1" applyFill="1" applyBorder="1" applyAlignment="1">
      <alignment horizontal="left" vertical="center" wrapText="1"/>
    </xf>
    <xf numFmtId="0" fontId="3" fillId="3" borderId="6" xfId="21" applyNumberFormat="1" applyFont="1" applyFill="1" applyBorder="1" applyAlignment="1">
      <alignment/>
      <protection/>
    </xf>
    <xf numFmtId="0" fontId="8" fillId="3" borderId="6" xfId="0" applyFont="1" applyFill="1" applyBorder="1" applyAlignment="1">
      <alignment horizontal="left" vertical="center" wrapText="1"/>
    </xf>
    <xf numFmtId="0" fontId="6" fillId="3" borderId="6" xfId="21" applyNumberFormat="1" applyFont="1" applyFill="1" applyBorder="1" applyAlignment="1">
      <alignment/>
      <protection/>
    </xf>
    <xf numFmtId="0" fontId="8" fillId="3" borderId="7" xfId="0" applyFont="1" applyFill="1" applyBorder="1" applyAlignment="1">
      <alignment horizontal="left" vertical="center" wrapText="1"/>
    </xf>
    <xf numFmtId="0" fontId="3" fillId="3" borderId="7" xfId="21" applyNumberFormat="1" applyFont="1" applyFill="1" applyBorder="1" applyAlignment="1">
      <alignment/>
      <protection/>
    </xf>
    <xf numFmtId="0" fontId="9" fillId="3" borderId="8" xfId="0" applyFont="1" applyFill="1" applyBorder="1" applyAlignment="1">
      <alignment horizontal="left" vertical="center" wrapText="1"/>
    </xf>
    <xf numFmtId="0" fontId="3" fillId="3" borderId="8" xfId="21" applyNumberFormat="1" applyFont="1" applyFill="1" applyBorder="1" applyAlignment="1">
      <alignment/>
      <protection/>
    </xf>
    <xf numFmtId="0" fontId="8" fillId="3" borderId="9" xfId="0" applyFont="1" applyFill="1" applyBorder="1" applyAlignment="1">
      <alignment horizontal="left" vertical="center" wrapText="1"/>
    </xf>
    <xf numFmtId="0" fontId="3" fillId="3" borderId="9" xfId="21" applyNumberFormat="1" applyFont="1" applyFill="1" applyBorder="1" applyAlignment="1">
      <alignment/>
      <protection/>
    </xf>
    <xf numFmtId="167" fontId="8" fillId="0" borderId="0" xfId="27" applyNumberFormat="1" applyFont="1" applyAlignment="1">
      <alignment horizontal="right"/>
    </xf>
    <xf numFmtId="0" fontId="9" fillId="0" borderId="10" xfId="0" applyFont="1" applyBorder="1" applyAlignment="1">
      <alignment horizontal="left"/>
    </xf>
    <xf numFmtId="0" fontId="9" fillId="0" borderId="6" xfId="0" applyFont="1" applyBorder="1" applyAlignment="1">
      <alignment horizontal="left"/>
    </xf>
    <xf numFmtId="0" fontId="8" fillId="0" borderId="9" xfId="0" applyFont="1" applyBorder="1"/>
    <xf numFmtId="0" fontId="9" fillId="0" borderId="9" xfId="0" applyFont="1" applyBorder="1" applyAlignment="1">
      <alignment horizontal="left"/>
    </xf>
    <xf numFmtId="3" fontId="3" fillId="0" borderId="0" xfId="0" applyNumberFormat="1" applyFont="1" applyFill="1" applyBorder="1" applyAlignment="1">
      <alignment/>
    </xf>
    <xf numFmtId="0" fontId="6" fillId="2" borderId="1" xfId="26" applyFont="1" applyFill="1" applyBorder="1" applyAlignment="1">
      <alignment horizontal="center" vertical="center"/>
      <protection/>
    </xf>
    <xf numFmtId="0" fontId="6" fillId="2" borderId="1" xfId="26" applyNumberFormat="1" applyFont="1" applyFill="1" applyBorder="1" applyAlignment="1">
      <alignment horizontal="center" vertical="center" wrapText="1"/>
      <protection/>
    </xf>
    <xf numFmtId="0" fontId="6" fillId="0" borderId="11" xfId="26" applyFont="1" applyFill="1" applyBorder="1" applyAlignment="1">
      <alignment horizontal="left" vertical="center"/>
      <protection/>
    </xf>
    <xf numFmtId="0" fontId="6" fillId="0" borderId="1" xfId="22" applyFont="1" applyFill="1" applyBorder="1" applyAlignment="1">
      <alignment horizontal="left" vertical="center"/>
      <protection/>
    </xf>
    <xf numFmtId="0" fontId="6" fillId="3" borderId="0" xfId="0" applyNumberFormat="1" applyFont="1" applyFill="1" applyBorder="1" applyAlignment="1">
      <alignment horizontal="left"/>
    </xf>
    <xf numFmtId="0" fontId="8" fillId="3" borderId="0" xfId="0" applyFont="1" applyFill="1" applyAlignment="1">
      <alignment vertical="center"/>
    </xf>
    <xf numFmtId="9" fontId="8" fillId="3" borderId="0" xfId="15" applyFont="1" applyFill="1" applyBorder="1" applyAlignment="1">
      <alignment horizontal="center" vertical="center" wrapText="1"/>
    </xf>
    <xf numFmtId="2" fontId="8" fillId="3" borderId="0" xfId="15" applyNumberFormat="1" applyFont="1" applyFill="1" applyBorder="1" applyAlignment="1">
      <alignment horizontal="center" vertical="center" wrapText="1"/>
    </xf>
    <xf numFmtId="164" fontId="8" fillId="3" borderId="0" xfId="18" applyFont="1" applyFill="1" applyBorder="1" applyAlignment="1">
      <alignment horizontal="left" vertical="center" wrapText="1"/>
    </xf>
    <xf numFmtId="0" fontId="10" fillId="3" borderId="0" xfId="0" applyFont="1" applyFill="1"/>
    <xf numFmtId="166" fontId="8" fillId="3" borderId="0" xfId="0" applyNumberFormat="1" applyFont="1" applyFill="1"/>
    <xf numFmtId="4" fontId="8" fillId="3" borderId="0" xfId="0" applyNumberFormat="1" applyFont="1" applyFill="1" applyBorder="1"/>
    <xf numFmtId="0" fontId="9" fillId="2" borderId="12" xfId="0" applyFont="1" applyFill="1" applyBorder="1" applyAlignment="1">
      <alignment horizontal="center"/>
    </xf>
    <xf numFmtId="0" fontId="9" fillId="2" borderId="12" xfId="0" applyFont="1" applyFill="1" applyBorder="1" applyAlignment="1">
      <alignment horizontal="right"/>
    </xf>
    <xf numFmtId="0" fontId="9" fillId="2" borderId="4" xfId="0" applyFont="1" applyFill="1" applyBorder="1" applyAlignment="1">
      <alignment horizontal="left"/>
    </xf>
    <xf numFmtId="0" fontId="9" fillId="0" borderId="13" xfId="0" applyFont="1" applyBorder="1" applyAlignment="1">
      <alignment horizontal="left"/>
    </xf>
    <xf numFmtId="0" fontId="9" fillId="2" borderId="1" xfId="0" applyFont="1" applyFill="1" applyBorder="1" applyAlignment="1">
      <alignment horizontal="right"/>
    </xf>
    <xf numFmtId="168" fontId="8" fillId="3" borderId="0" xfId="0" applyNumberFormat="1" applyFont="1" applyFill="1" applyBorder="1"/>
    <xf numFmtId="0" fontId="6" fillId="3" borderId="13" xfId="0" applyNumberFormat="1" applyFont="1" applyFill="1" applyBorder="1" applyAlignment="1">
      <alignment horizontal="left"/>
    </xf>
    <xf numFmtId="0" fontId="9" fillId="2" borderId="1" xfId="0" applyFont="1" applyFill="1" applyBorder="1" applyAlignment="1">
      <alignment horizontal="left"/>
    </xf>
    <xf numFmtId="0" fontId="6" fillId="2" borderId="1" xfId="0" applyNumberFormat="1" applyFont="1" applyFill="1" applyBorder="1" applyAlignment="1">
      <alignment horizontal="center"/>
    </xf>
    <xf numFmtId="2" fontId="8" fillId="0" borderId="0" xfId="0" applyNumberFormat="1" applyFont="1"/>
    <xf numFmtId="164" fontId="8" fillId="3" borderId="0" xfId="0" applyNumberFormat="1" applyFont="1" applyFill="1"/>
    <xf numFmtId="0" fontId="6" fillId="2" borderId="1" xfId="0" applyNumberFormat="1" applyFont="1" applyFill="1" applyBorder="1" applyAlignment="1">
      <alignment horizontal="center" vertical="center"/>
    </xf>
    <xf numFmtId="0" fontId="6" fillId="3" borderId="14" xfId="0" applyNumberFormat="1" applyFont="1" applyFill="1" applyBorder="1" applyAlignment="1">
      <alignment horizontal="left" vertical="center"/>
    </xf>
    <xf numFmtId="0" fontId="2" fillId="0" borderId="0" xfId="42">
      <alignment/>
      <protection/>
    </xf>
    <xf numFmtId="0" fontId="1" fillId="0" borderId="0" xfId="42" applyNumberFormat="1" applyFont="1" applyFill="1" applyBorder="1" applyAlignment="1">
      <alignment/>
      <protection/>
    </xf>
    <xf numFmtId="0" fontId="1" fillId="4" borderId="15" xfId="42" applyNumberFormat="1" applyFont="1" applyFill="1" applyBorder="1" applyAlignment="1">
      <alignment/>
      <protection/>
    </xf>
    <xf numFmtId="166" fontId="13" fillId="0" borderId="15" xfId="42" applyNumberFormat="1" applyFont="1" applyFill="1" applyBorder="1" applyAlignment="1">
      <alignment/>
      <protection/>
    </xf>
    <xf numFmtId="2" fontId="14" fillId="0" borderId="2" xfId="0" applyNumberFormat="1" applyFont="1" applyBorder="1" applyAlignment="1">
      <alignment horizontal="right"/>
    </xf>
    <xf numFmtId="2" fontId="14" fillId="0" borderId="3" xfId="0" applyNumberFormat="1" applyFont="1" applyBorder="1" applyAlignment="1">
      <alignment horizontal="right"/>
    </xf>
    <xf numFmtId="2" fontId="14" fillId="0" borderId="10" xfId="0" applyNumberFormat="1" applyFont="1" applyBorder="1" applyAlignment="1">
      <alignment horizontal="right"/>
    </xf>
    <xf numFmtId="2" fontId="14" fillId="0" borderId="9" xfId="0" applyNumberFormat="1" applyFont="1" applyBorder="1" applyAlignment="1">
      <alignment horizontal="right"/>
    </xf>
    <xf numFmtId="2" fontId="14" fillId="0" borderId="5" xfId="0" applyNumberFormat="1" applyFont="1" applyBorder="1" applyAlignment="1">
      <alignment horizontal="right"/>
    </xf>
    <xf numFmtId="2" fontId="14" fillId="0" borderId="6" xfId="0" applyNumberFormat="1" applyFont="1" applyBorder="1" applyAlignment="1">
      <alignment horizontal="right"/>
    </xf>
    <xf numFmtId="0" fontId="2" fillId="0" borderId="0" xfId="21">
      <alignment/>
      <protection/>
    </xf>
    <xf numFmtId="0" fontId="1" fillId="0" borderId="0" xfId="21" applyNumberFormat="1" applyFont="1" applyFill="1" applyBorder="1" applyAlignment="1">
      <alignment/>
      <protection/>
    </xf>
    <xf numFmtId="0" fontId="1" fillId="4" borderId="15" xfId="21" applyNumberFormat="1" applyFont="1" applyFill="1" applyBorder="1" applyAlignment="1">
      <alignment/>
      <protection/>
    </xf>
    <xf numFmtId="3" fontId="1" fillId="0" borderId="15" xfId="21" applyNumberFormat="1" applyFont="1" applyFill="1" applyBorder="1" applyAlignment="1">
      <alignment/>
      <protection/>
    </xf>
    <xf numFmtId="165" fontId="14" fillId="3" borderId="16" xfId="27" applyNumberFormat="1" applyFont="1" applyFill="1" applyBorder="1" applyAlignment="1">
      <alignment horizontal="right"/>
    </xf>
    <xf numFmtId="165" fontId="14" fillId="3" borderId="0" xfId="27" applyNumberFormat="1" applyFont="1" applyFill="1" applyBorder="1" applyAlignment="1">
      <alignment horizontal="right"/>
    </xf>
    <xf numFmtId="165" fontId="14" fillId="3" borderId="13" xfId="27" applyNumberFormat="1" applyFont="1" applyFill="1" applyBorder="1" applyAlignment="1">
      <alignment horizontal="right"/>
    </xf>
    <xf numFmtId="165" fontId="14" fillId="0" borderId="1" xfId="27" applyNumberFormat="1" applyFont="1" applyFill="1" applyBorder="1" applyAlignment="1">
      <alignment horizontal="right" indent="1"/>
    </xf>
    <xf numFmtId="165" fontId="14" fillId="0" borderId="11" xfId="27" applyNumberFormat="1" applyFont="1" applyFill="1" applyBorder="1" applyAlignment="1">
      <alignment horizontal="right" indent="1"/>
    </xf>
    <xf numFmtId="168" fontId="1" fillId="0" borderId="15" xfId="42" applyNumberFormat="1" applyFont="1" applyFill="1" applyBorder="1" applyAlignment="1">
      <alignment/>
      <protection/>
    </xf>
    <xf numFmtId="168" fontId="14" fillId="3" borderId="0" xfId="0" applyNumberFormat="1" applyFont="1" applyFill="1" applyBorder="1"/>
    <xf numFmtId="4" fontId="1" fillId="0" borderId="15" xfId="21" applyNumberFormat="1" applyFont="1" applyFill="1" applyBorder="1" applyAlignment="1">
      <alignment/>
      <protection/>
    </xf>
    <xf numFmtId="0" fontId="1" fillId="0" borderId="0" xfId="42" applyNumberFormat="1" applyFont="1" applyFill="1" applyBorder="1" applyAlignment="1">
      <alignment/>
      <protection/>
    </xf>
    <xf numFmtId="0" fontId="1" fillId="4" borderId="15" xfId="42" applyNumberFormat="1" applyFont="1" applyFill="1" applyBorder="1" applyAlignment="1">
      <alignment/>
      <protection/>
    </xf>
    <xf numFmtId="170" fontId="1" fillId="0" borderId="15" xfId="42" applyNumberFormat="1" applyFont="1" applyFill="1" applyBorder="1" applyAlignment="1">
      <alignment/>
      <protection/>
    </xf>
    <xf numFmtId="166" fontId="1" fillId="0" borderId="15" xfId="42" applyNumberFormat="1" applyFont="1" applyFill="1" applyBorder="1" applyAlignment="1">
      <alignment/>
      <protection/>
    </xf>
    <xf numFmtId="0" fontId="1" fillId="4" borderId="17" xfId="42" applyNumberFormat="1" applyFont="1" applyFill="1" applyBorder="1" applyAlignment="1">
      <alignment/>
      <protection/>
    </xf>
    <xf numFmtId="0" fontId="1" fillId="4" borderId="18" xfId="42" applyNumberFormat="1" applyFont="1" applyFill="1" applyBorder="1" applyAlignment="1">
      <alignment/>
      <protection/>
    </xf>
    <xf numFmtId="166" fontId="1" fillId="0" borderId="18" xfId="42" applyNumberFormat="1" applyFont="1" applyFill="1" applyBorder="1" applyAlignment="1">
      <alignment/>
      <protection/>
    </xf>
    <xf numFmtId="0" fontId="1" fillId="5" borderId="15" xfId="42" applyNumberFormat="1" applyFont="1" applyFill="1" applyBorder="1" applyAlignment="1">
      <alignment/>
      <protection/>
    </xf>
    <xf numFmtId="0" fontId="16" fillId="0" borderId="0" xfId="22" applyFont="1" applyFill="1" applyBorder="1">
      <alignment/>
      <protection/>
    </xf>
    <xf numFmtId="0" fontId="7" fillId="0" borderId="0" xfId="22" applyFont="1" applyFill="1" applyBorder="1">
      <alignment/>
      <protection/>
    </xf>
    <xf numFmtId="0" fontId="17" fillId="0" borderId="0" xfId="22" applyFont="1" applyFill="1" applyBorder="1">
      <alignment/>
      <protection/>
    </xf>
    <xf numFmtId="0" fontId="18" fillId="0" borderId="0" xfId="22" applyFont="1" applyFill="1" applyBorder="1" applyAlignment="1">
      <alignment horizontal="left"/>
      <protection/>
    </xf>
    <xf numFmtId="0" fontId="17" fillId="0" borderId="0" xfId="22" applyFont="1" applyFill="1" applyBorder="1" applyAlignment="1">
      <alignment horizontal="left"/>
      <protection/>
    </xf>
    <xf numFmtId="0" fontId="15" fillId="0" borderId="0" xfId="22" applyFont="1" applyFill="1" applyBorder="1" applyAlignment="1">
      <alignment horizontal="left"/>
      <protection/>
    </xf>
    <xf numFmtId="0" fontId="11" fillId="0" borderId="0" xfId="22" applyFont="1" applyFill="1" applyBorder="1">
      <alignment/>
      <protection/>
    </xf>
    <xf numFmtId="0" fontId="7" fillId="0" borderId="0" xfId="22" applyFont="1" applyFill="1" applyBorder="1" applyAlignment="1">
      <alignment horizontal="left"/>
      <protection/>
    </xf>
    <xf numFmtId="171" fontId="14" fillId="0" borderId="5" xfId="0" applyNumberFormat="1" applyFont="1" applyBorder="1" applyAlignment="1">
      <alignment horizontal="right"/>
    </xf>
    <xf numFmtId="171" fontId="14" fillId="0" borderId="13" xfId="0" applyNumberFormat="1" applyFont="1" applyBorder="1" applyAlignment="1">
      <alignment horizontal="right"/>
    </xf>
    <xf numFmtId="0" fontId="0" fillId="3" borderId="0" xfId="0" applyFont="1" applyFill="1" applyAlignment="1">
      <alignment vertical="center"/>
    </xf>
    <xf numFmtId="0" fontId="18" fillId="3" borderId="0" xfId="22" applyFont="1" applyFill="1" applyBorder="1" applyAlignment="1">
      <alignment horizontal="left"/>
      <protection/>
    </xf>
    <xf numFmtId="0" fontId="0" fillId="3" borderId="0" xfId="0" applyFont="1" applyFill="1" applyBorder="1" applyAlignment="1">
      <alignment vertical="center"/>
    </xf>
    <xf numFmtId="0" fontId="16" fillId="3" borderId="0" xfId="0" applyFont="1" applyFill="1" applyBorder="1" applyAlignment="1">
      <alignment vertical="center"/>
    </xf>
    <xf numFmtId="0" fontId="15" fillId="3" borderId="0" xfId="0" applyFont="1" applyFill="1" applyAlignment="1">
      <alignment horizontal="left"/>
    </xf>
    <xf numFmtId="0" fontId="11" fillId="3" borderId="0" xfId="0" applyFont="1" applyFill="1" applyAlignment="1">
      <alignment vertical="center"/>
    </xf>
    <xf numFmtId="0" fontId="7" fillId="3" borderId="0" xfId="22" applyFont="1" applyFill="1" applyBorder="1" applyAlignment="1">
      <alignment horizontal="left"/>
      <protection/>
    </xf>
    <xf numFmtId="0" fontId="8" fillId="3" borderId="0" xfId="0" applyFont="1" applyFill="1" applyAlignment="1">
      <alignment horizontal="left"/>
    </xf>
    <xf numFmtId="0" fontId="3" fillId="0" borderId="0" xfId="23" applyFont="1">
      <alignment/>
      <protection/>
    </xf>
    <xf numFmtId="0" fontId="3" fillId="0" borderId="0" xfId="23" applyFont="1" applyFill="1">
      <alignment/>
      <protection/>
    </xf>
    <xf numFmtId="0" fontId="15" fillId="0" borderId="0" xfId="23" applyFont="1" applyFill="1" applyBorder="1" applyAlignment="1">
      <alignment horizontal="left"/>
      <protection/>
    </xf>
    <xf numFmtId="0" fontId="11" fillId="0" borderId="0" xfId="23" applyFont="1" applyFill="1">
      <alignment/>
      <protection/>
    </xf>
    <xf numFmtId="0" fontId="3" fillId="0" borderId="0" xfId="23" applyFont="1" applyFill="1" applyBorder="1" applyAlignment="1" quotePrefix="1">
      <alignment horizontal="left"/>
      <protection/>
    </xf>
    <xf numFmtId="0" fontId="6" fillId="2" borderId="12" xfId="0" applyFont="1" applyFill="1" applyBorder="1" applyAlignment="1">
      <alignment horizontal="center" vertical="center"/>
    </xf>
    <xf numFmtId="0" fontId="19" fillId="3" borderId="0" xfId="0" applyFont="1" applyFill="1"/>
    <xf numFmtId="0" fontId="20" fillId="3" borderId="0" xfId="0" applyFont="1" applyFill="1" applyAlignment="1">
      <alignment horizontal="left"/>
    </xf>
    <xf numFmtId="0" fontId="6" fillId="3" borderId="19" xfId="0" applyNumberFormat="1" applyFont="1" applyFill="1" applyBorder="1" applyAlignment="1">
      <alignment horizontal="left" vertical="center"/>
    </xf>
    <xf numFmtId="0" fontId="6" fillId="3" borderId="6" xfId="0" applyNumberFormat="1" applyFont="1" applyFill="1" applyBorder="1" applyAlignment="1">
      <alignment horizontal="left" vertical="center"/>
    </xf>
    <xf numFmtId="170" fontId="1" fillId="0" borderId="15" xfId="21" applyNumberFormat="1" applyFont="1" applyFill="1" applyBorder="1" applyAlignment="1">
      <alignment/>
      <protection/>
    </xf>
    <xf numFmtId="3" fontId="2" fillId="0" borderId="0" xfId="21" applyNumberFormat="1">
      <alignment/>
      <protection/>
    </xf>
    <xf numFmtId="0" fontId="1" fillId="0" borderId="0" xfId="42" applyNumberFormat="1" applyFont="1" applyFill="1" applyBorder="1" applyAlignment="1">
      <alignment horizontal="left"/>
      <protection/>
    </xf>
    <xf numFmtId="0" fontId="12" fillId="3" borderId="0" xfId="31" applyFill="1"/>
    <xf numFmtId="166" fontId="10" fillId="3" borderId="0" xfId="0" applyNumberFormat="1" applyFont="1" applyFill="1" applyAlignment="1">
      <alignment/>
    </xf>
    <xf numFmtId="166" fontId="3" fillId="3" borderId="0" xfId="31" applyNumberFormat="1" applyFont="1" applyFill="1" applyAlignment="1">
      <alignment/>
    </xf>
    <xf numFmtId="0" fontId="10" fillId="3" borderId="0" xfId="0" applyFont="1" applyFill="1" applyAlignment="1">
      <alignment/>
    </xf>
    <xf numFmtId="166" fontId="3" fillId="3" borderId="1" xfId="27" applyNumberFormat="1" applyFont="1" applyFill="1" applyBorder="1" applyAlignment="1">
      <alignment horizontal="right" vertical="center"/>
    </xf>
    <xf numFmtId="166" fontId="3" fillId="3" borderId="6" xfId="0" applyNumberFormat="1" applyFont="1" applyFill="1" applyBorder="1" applyAlignment="1">
      <alignment horizontal="right" vertical="center"/>
    </xf>
    <xf numFmtId="166" fontId="3" fillId="3" borderId="20" xfId="27" applyNumberFormat="1" applyFont="1" applyFill="1" applyBorder="1" applyAlignment="1">
      <alignment horizontal="right" vertical="center"/>
    </xf>
    <xf numFmtId="0" fontId="1" fillId="0" borderId="0" xfId="0" applyNumberFormat="1" applyFont="1" applyFill="1" applyBorder="1" applyAlignment="1">
      <alignment/>
    </xf>
    <xf numFmtId="169" fontId="1" fillId="0" borderId="0" xfId="0" applyNumberFormat="1" applyFont="1" applyFill="1" applyBorder="1" applyAlignment="1">
      <alignment/>
    </xf>
    <xf numFmtId="0" fontId="1" fillId="4" borderId="15" xfId="0" applyNumberFormat="1" applyFont="1" applyFill="1" applyBorder="1" applyAlignment="1">
      <alignment/>
    </xf>
    <xf numFmtId="0" fontId="8" fillId="6" borderId="0" xfId="43" applyFont="1" applyFill="1">
      <alignment/>
      <protection/>
    </xf>
    <xf numFmtId="0" fontId="8" fillId="0" borderId="0" xfId="43" applyFont="1">
      <alignment/>
      <protection/>
    </xf>
    <xf numFmtId="0" fontId="9" fillId="7" borderId="0" xfId="43" applyFont="1" applyFill="1">
      <alignment/>
      <protection/>
    </xf>
    <xf numFmtId="0" fontId="8" fillId="7" borderId="0" xfId="43" applyFont="1" applyFill="1">
      <alignment/>
      <protection/>
    </xf>
    <xf numFmtId="0" fontId="22" fillId="7" borderId="0" xfId="43" applyFont="1" applyFill="1" applyAlignment="1">
      <alignment vertical="center"/>
      <protection/>
    </xf>
    <xf numFmtId="0" fontId="23" fillId="7" borderId="0" xfId="43" applyFont="1" applyFill="1">
      <alignment/>
      <protection/>
    </xf>
    <xf numFmtId="0" fontId="22" fillId="7" borderId="0" xfId="43" applyFont="1" applyFill="1">
      <alignment/>
      <protection/>
    </xf>
    <xf numFmtId="0" fontId="8" fillId="8" borderId="0" xfId="43" applyFont="1" applyFill="1">
      <alignment/>
      <protection/>
    </xf>
    <xf numFmtId="0" fontId="24" fillId="7" borderId="0" xfId="31" applyFont="1" applyFill="1"/>
    <xf numFmtId="0" fontId="8" fillId="0" borderId="0" xfId="43" applyFont="1" applyFill="1">
      <alignment/>
      <protection/>
    </xf>
    <xf numFmtId="0" fontId="22" fillId="0" borderId="0" xfId="43" applyFont="1">
      <alignment/>
      <protection/>
    </xf>
    <xf numFmtId="0" fontId="9" fillId="0" borderId="0" xfId="43" applyFont="1">
      <alignment/>
      <protection/>
    </xf>
    <xf numFmtId="17" fontId="8" fillId="0" borderId="0" xfId="43" applyNumberFormat="1" applyFont="1" quotePrefix="1">
      <alignment/>
      <protection/>
    </xf>
    <xf numFmtId="0" fontId="10" fillId="0" borderId="0" xfId="43" applyFont="1">
      <alignment/>
      <protection/>
    </xf>
    <xf numFmtId="0" fontId="24" fillId="0" borderId="0" xfId="31" applyFont="1"/>
    <xf numFmtId="0" fontId="8" fillId="0" borderId="0" xfId="43" applyFont="1" applyAlignment="1">
      <alignment vertical="top" wrapText="1"/>
      <protection/>
    </xf>
    <xf numFmtId="0" fontId="23" fillId="6" borderId="0" xfId="43" applyFont="1" applyFill="1" applyAlignment="1">
      <alignment vertical="top"/>
      <protection/>
    </xf>
    <xf numFmtId="0" fontId="8" fillId="6" borderId="0" xfId="43" applyFont="1" applyFill="1" applyAlignment="1">
      <alignment horizontal="left"/>
      <protection/>
    </xf>
    <xf numFmtId="0" fontId="8" fillId="6" borderId="0" xfId="43" applyFont="1" applyFill="1" applyAlignment="1">
      <alignment horizontal="left" vertical="top" wrapText="1"/>
      <protection/>
    </xf>
    <xf numFmtId="0" fontId="23" fillId="0" borderId="0" xfId="43" applyFont="1" applyFill="1" applyAlignment="1">
      <alignment vertical="top"/>
      <protection/>
    </xf>
    <xf numFmtId="0" fontId="8" fillId="0" borderId="0" xfId="43" applyFont="1" applyFill="1" applyAlignment="1">
      <alignment horizontal="left"/>
      <protection/>
    </xf>
    <xf numFmtId="0" fontId="8" fillId="0" borderId="0" xfId="43" applyFont="1" applyFill="1" applyAlignment="1">
      <alignment horizontal="left" vertical="top" wrapText="1"/>
      <protection/>
    </xf>
    <xf numFmtId="0" fontId="22" fillId="0" borderId="0" xfId="43" applyFont="1" applyAlignment="1">
      <alignment vertical="top"/>
      <protection/>
    </xf>
    <xf numFmtId="0" fontId="25" fillId="0" borderId="0" xfId="31" applyFont="1"/>
    <xf numFmtId="0" fontId="23" fillId="0" borderId="0" xfId="43" applyFont="1">
      <alignment/>
      <protection/>
    </xf>
    <xf numFmtId="49" fontId="8" fillId="0" borderId="0" xfId="43" applyNumberFormat="1" applyFont="1">
      <alignment/>
      <protection/>
    </xf>
    <xf numFmtId="0" fontId="8" fillId="6" borderId="0" xfId="44" applyFont="1" applyFill="1">
      <alignment/>
      <protection/>
    </xf>
    <xf numFmtId="0" fontId="8" fillId="0" borderId="0" xfId="44" applyFont="1">
      <alignment/>
      <protection/>
    </xf>
    <xf numFmtId="0" fontId="9" fillId="0" borderId="0" xfId="44" applyFont="1">
      <alignment/>
      <protection/>
    </xf>
    <xf numFmtId="0" fontId="15" fillId="0" borderId="0" xfId="44" applyFont="1">
      <alignment/>
      <protection/>
    </xf>
    <xf numFmtId="0" fontId="8" fillId="0" borderId="0" xfId="0" applyFont="1" applyAlignment="1">
      <alignment/>
    </xf>
    <xf numFmtId="0" fontId="4" fillId="0" borderId="0" xfId="0" applyFont="1" applyFill="1" applyBorder="1" applyAlignment="1">
      <alignment/>
    </xf>
    <xf numFmtId="0" fontId="4" fillId="3" borderId="0" xfId="25" applyFont="1" applyFill="1" applyBorder="1" applyAlignment="1">
      <alignment/>
      <protection/>
    </xf>
    <xf numFmtId="0" fontId="4" fillId="0" borderId="0" xfId="26" applyFont="1" applyFill="1" applyBorder="1" applyAlignment="1">
      <alignment/>
      <protection/>
    </xf>
    <xf numFmtId="1" fontId="2" fillId="0" borderId="0" xfId="21" applyNumberFormat="1">
      <alignment/>
      <protection/>
    </xf>
    <xf numFmtId="166" fontId="1" fillId="0" borderId="21" xfId="42" applyNumberFormat="1" applyFont="1" applyFill="1" applyBorder="1" applyAlignment="1">
      <alignment/>
      <protection/>
    </xf>
    <xf numFmtId="166" fontId="1" fillId="0" borderId="22" xfId="42" applyNumberFormat="1" applyFont="1" applyFill="1" applyBorder="1" applyAlignment="1">
      <alignment/>
      <protection/>
    </xf>
    <xf numFmtId="166" fontId="13" fillId="0" borderId="21" xfId="42" applyNumberFormat="1" applyFont="1" applyFill="1" applyBorder="1" applyAlignment="1">
      <alignment/>
      <protection/>
    </xf>
    <xf numFmtId="166" fontId="13" fillId="0" borderId="23" xfId="42" applyNumberFormat="1" applyFont="1" applyFill="1" applyBorder="1" applyAlignment="1">
      <alignment/>
      <protection/>
    </xf>
    <xf numFmtId="166" fontId="1" fillId="0" borderId="24" xfId="42" applyNumberFormat="1" applyFont="1" applyFill="1" applyBorder="1" applyAlignment="1">
      <alignment/>
      <protection/>
    </xf>
    <xf numFmtId="166" fontId="1" fillId="0" borderId="25" xfId="42" applyNumberFormat="1" applyFont="1" applyFill="1" applyBorder="1" applyAlignment="1">
      <alignment/>
      <protection/>
    </xf>
    <xf numFmtId="166" fontId="1" fillId="0" borderId="26" xfId="42" applyNumberFormat="1" applyFont="1" applyFill="1" applyBorder="1" applyAlignment="1">
      <alignment/>
      <protection/>
    </xf>
    <xf numFmtId="166" fontId="1" fillId="0" borderId="27" xfId="42" applyNumberFormat="1" applyFont="1" applyFill="1" applyBorder="1" applyAlignment="1">
      <alignment/>
      <protection/>
    </xf>
    <xf numFmtId="4" fontId="0" fillId="0" borderId="0" xfId="0" applyNumberFormat="1"/>
    <xf numFmtId="3" fontId="0" fillId="0" borderId="0" xfId="0" applyNumberFormat="1"/>
    <xf numFmtId="170" fontId="1" fillId="0" borderId="0" xfId="42" applyNumberFormat="1" applyFont="1" applyFill="1" applyBorder="1" applyAlignment="1">
      <alignment/>
      <protection/>
    </xf>
    <xf numFmtId="0" fontId="1" fillId="0" borderId="0" xfId="0" applyNumberFormat="1" applyFont="1" applyFill="1" applyBorder="1" applyAlignment="1">
      <alignment/>
    </xf>
    <xf numFmtId="168" fontId="1" fillId="0" borderId="15" xfId="21" applyNumberFormat="1" applyFont="1" applyFill="1" applyBorder="1" applyAlignment="1">
      <alignment/>
      <protection/>
    </xf>
    <xf numFmtId="3" fontId="1" fillId="0" borderId="0" xfId="21" applyNumberFormat="1" applyFont="1" applyFill="1" applyBorder="1" applyAlignment="1">
      <alignment/>
      <protection/>
    </xf>
    <xf numFmtId="168" fontId="2" fillId="0" borderId="0" xfId="42" applyNumberFormat="1">
      <alignment/>
      <protection/>
    </xf>
    <xf numFmtId="4" fontId="1" fillId="0" borderId="0" xfId="21" applyNumberFormat="1" applyFont="1" applyFill="1" applyBorder="1" applyAlignment="1">
      <alignment/>
      <protection/>
    </xf>
    <xf numFmtId="0" fontId="2" fillId="0" borderId="0" xfId="21" applyBorder="1">
      <alignment/>
      <protection/>
    </xf>
    <xf numFmtId="0" fontId="6" fillId="0" borderId="0" xfId="22" applyFont="1">
      <alignment/>
      <protection/>
    </xf>
    <xf numFmtId="3" fontId="3" fillId="2" borderId="15" xfId="22" applyNumberFormat="1" applyFont="1" applyFill="1" applyBorder="1" applyAlignment="1">
      <alignment/>
      <protection/>
    </xf>
    <xf numFmtId="0" fontId="9" fillId="0" borderId="0" xfId="0" applyFont="1" applyAlignment="1">
      <alignment/>
    </xf>
    <xf numFmtId="0" fontId="1" fillId="4" borderId="15" xfId="21" applyNumberFormat="1" applyFont="1" applyFill="1" applyBorder="1" applyAlignment="1">
      <alignment horizontal="center" vertical="center"/>
      <protection/>
    </xf>
    <xf numFmtId="170" fontId="2" fillId="0" borderId="0" xfId="21" applyNumberFormat="1">
      <alignment/>
      <protection/>
    </xf>
    <xf numFmtId="169" fontId="3" fillId="0" borderId="0" xfId="0" applyNumberFormat="1" applyFont="1" applyFill="1" applyBorder="1" applyAlignment="1">
      <alignment/>
    </xf>
    <xf numFmtId="0" fontId="27" fillId="0" borderId="0" xfId="0" applyFont="1" applyFill="1"/>
    <xf numFmtId="3" fontId="26" fillId="0" borderId="15" xfId="21" applyNumberFormat="1" applyFont="1" applyFill="1" applyBorder="1" applyAlignment="1">
      <alignment/>
      <protection/>
    </xf>
    <xf numFmtId="0" fontId="29" fillId="0" borderId="0" xfId="0" applyFont="1" applyFill="1"/>
    <xf numFmtId="0" fontId="30" fillId="0" borderId="0" xfId="21" applyFont="1">
      <alignment/>
      <protection/>
    </xf>
    <xf numFmtId="0" fontId="0" fillId="0" borderId="0" xfId="0" applyAlignment="1">
      <alignment horizontal="right"/>
    </xf>
    <xf numFmtId="0" fontId="27" fillId="0" borderId="0" xfId="0" applyFont="1"/>
    <xf numFmtId="3" fontId="27" fillId="0" borderId="0" xfId="0" applyNumberFormat="1" applyFont="1"/>
    <xf numFmtId="166" fontId="14" fillId="0" borderId="8" xfId="21" applyNumberFormat="1" applyFont="1" applyFill="1" applyBorder="1" applyAlignment="1">
      <alignment/>
      <protection/>
    </xf>
    <xf numFmtId="166" fontId="14" fillId="0" borderId="9" xfId="21" applyNumberFormat="1" applyFont="1" applyFill="1" applyBorder="1" applyAlignment="1">
      <alignment/>
      <protection/>
    </xf>
    <xf numFmtId="9" fontId="28" fillId="0" borderId="0" xfId="15" applyNumberFormat="1" applyFont="1" applyFill="1" applyBorder="1" applyAlignment="1">
      <alignment/>
    </xf>
    <xf numFmtId="166" fontId="1" fillId="0" borderId="28" xfId="42" applyNumberFormat="1" applyFont="1" applyFill="1" applyBorder="1" applyAlignment="1">
      <alignment/>
      <protection/>
    </xf>
    <xf numFmtId="166" fontId="1" fillId="0" borderId="23" xfId="42" applyNumberFormat="1" applyFont="1" applyFill="1" applyBorder="1" applyAlignment="1">
      <alignment/>
      <protection/>
    </xf>
    <xf numFmtId="0" fontId="1" fillId="4" borderId="21" xfId="21" applyNumberFormat="1" applyFont="1" applyFill="1" applyBorder="1" applyAlignment="1">
      <alignment horizontal="center" vertical="center"/>
      <protection/>
    </xf>
    <xf numFmtId="3" fontId="1" fillId="0" borderId="21" xfId="21" applyNumberFormat="1" applyFont="1" applyFill="1" applyBorder="1" applyAlignment="1">
      <alignment/>
      <protection/>
    </xf>
    <xf numFmtId="0" fontId="1" fillId="4" borderId="23" xfId="21" applyNumberFormat="1" applyFont="1" applyFill="1" applyBorder="1" applyAlignment="1">
      <alignment horizontal="center" vertical="center"/>
      <protection/>
    </xf>
    <xf numFmtId="3" fontId="1" fillId="0" borderId="23" xfId="21" applyNumberFormat="1" applyFont="1" applyFill="1" applyBorder="1" applyAlignment="1">
      <alignment/>
      <protection/>
    </xf>
    <xf numFmtId="0" fontId="29" fillId="0" borderId="0" xfId="0" applyFont="1"/>
    <xf numFmtId="3" fontId="29" fillId="0" borderId="0" xfId="0" applyNumberFormat="1" applyFont="1"/>
    <xf numFmtId="3" fontId="29" fillId="0" borderId="0" xfId="0" applyNumberFormat="1" applyFont="1" applyFill="1"/>
    <xf numFmtId="0" fontId="1" fillId="0" borderId="0" xfId="21" applyNumberFormat="1" applyFont="1" applyFill="1" applyBorder="1" applyAlignment="1">
      <alignment horizontal="right" vertical="center"/>
      <protection/>
    </xf>
    <xf numFmtId="0" fontId="27" fillId="0" borderId="0" xfId="0" applyFont="1" applyAlignment="1">
      <alignment horizontal="right"/>
    </xf>
    <xf numFmtId="3" fontId="27" fillId="0" borderId="0" xfId="0" applyNumberFormat="1" applyFont="1" applyAlignment="1">
      <alignment horizontal="right"/>
    </xf>
    <xf numFmtId="0" fontId="31" fillId="0" borderId="0" xfId="0" applyFont="1" applyFill="1"/>
    <xf numFmtId="0" fontId="32" fillId="0" borderId="0" xfId="21" applyFont="1" applyFill="1">
      <alignment/>
      <protection/>
    </xf>
    <xf numFmtId="0" fontId="32" fillId="0" borderId="0" xfId="21" applyFont="1">
      <alignment/>
      <protection/>
    </xf>
    <xf numFmtId="165" fontId="33" fillId="0" borderId="0" xfId="27" applyFont="1" applyAlignment="1">
      <alignment horizontal="right"/>
    </xf>
    <xf numFmtId="0" fontId="34" fillId="0" borderId="0" xfId="0" applyFont="1"/>
    <xf numFmtId="168" fontId="33" fillId="0" borderId="0" xfId="0" applyNumberFormat="1" applyFont="1"/>
    <xf numFmtId="0" fontId="8" fillId="0" borderId="0" xfId="43" applyFont="1" applyAlignment="1">
      <alignment horizontal="left" vertical="top" wrapText="1"/>
      <protection/>
    </xf>
    <xf numFmtId="49" fontId="8" fillId="0" borderId="0" xfId="43" applyNumberFormat="1" applyFont="1" applyAlignment="1">
      <alignment horizontal="left"/>
      <protection/>
    </xf>
    <xf numFmtId="0" fontId="8" fillId="0" borderId="0" xfId="0" applyFont="1" applyAlignment="1">
      <alignment horizontal="left"/>
    </xf>
    <xf numFmtId="0" fontId="4" fillId="0" borderId="0" xfId="25" applyFont="1" applyFill="1" applyBorder="1" applyAlignment="1">
      <alignment horizontal="left"/>
      <protection/>
    </xf>
  </cellXfs>
  <cellStyles count="31">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Normal 4" xfId="23"/>
    <cellStyle name="Normal 5" xfId="24"/>
    <cellStyle name="Normal_EW-MFA SiF main indicators" xfId="25"/>
    <cellStyle name="Normal_Table_layout_for_SE" xfId="26"/>
    <cellStyle name="NumberCellStyle" xfId="27"/>
    <cellStyle name="Percent 2" xfId="28"/>
    <cellStyle name="Percent 3" xfId="29"/>
    <cellStyle name="Normal 9" xfId="30"/>
    <cellStyle name="Hyperlink" xfId="31"/>
    <cellStyle name="Normal 2 3" xfId="32"/>
    <cellStyle name="Normal 6" xfId="33"/>
    <cellStyle name="Normal 7" xfId="34"/>
    <cellStyle name="Normal 8" xfId="35"/>
    <cellStyle name="Percent 2 2" xfId="36"/>
    <cellStyle name="Normal 12" xfId="37"/>
    <cellStyle name="Normal 5 2" xfId="38"/>
    <cellStyle name="Normal 9 2" xfId="39"/>
    <cellStyle name="Normal 10" xfId="40"/>
    <cellStyle name="Percent 4" xfId="41"/>
    <cellStyle name="Normal 11" xfId="42"/>
    <cellStyle name="Normal 13" xfId="43"/>
    <cellStyle name="Normal 14" xfId="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connections" Target="connection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Physical trade of goods by main material category and monetary trade of goods; </a:t>
            </a:r>
            <a:r>
              <a:rPr lang="en-US" cap="none" sz="1600" b="1" u="none" baseline="0">
                <a:solidFill>
                  <a:srgbClr val="000000"/>
                </a:solidFill>
                <a:latin typeface="Arial"/>
                <a:ea typeface="Arial"/>
                <a:cs typeface="Arial"/>
              </a:rPr>
              <a:t>
EU, 2000-2022 </a:t>
            </a:r>
            <a:r>
              <a:rPr lang="en-US" cap="none" sz="1600" b="0" u="none" baseline="0">
                <a:solidFill>
                  <a:srgbClr val="000000"/>
                </a:solidFill>
                <a:latin typeface="Arial"/>
                <a:ea typeface="Arial"/>
                <a:cs typeface="Arial"/>
              </a:rPr>
              <a:t>(tonnes per capita, left Y-axis) (euro </a:t>
            </a:r>
            <a:r>
              <a:rPr lang="en-US" cap="none" sz="1600" b="0" u="none" baseline="30000">
                <a:solidFill>
                  <a:srgbClr val="000000"/>
                </a:solidFill>
                <a:latin typeface="Arial"/>
                <a:ea typeface="Arial"/>
                <a:cs typeface="Arial"/>
              </a:rPr>
              <a:t>(1)</a:t>
            </a:r>
            <a:r>
              <a:rPr lang="en-US" cap="none" sz="1600" b="0" u="none" baseline="0">
                <a:solidFill>
                  <a:srgbClr val="000000"/>
                </a:solidFill>
                <a:latin typeface="Arial"/>
                <a:ea typeface="Arial"/>
                <a:cs typeface="Arial"/>
              </a:rPr>
              <a:t> per capita, right Y-axis)</a:t>
            </a:r>
          </a:p>
        </c:rich>
      </c:tx>
      <c:layout>
        <c:manualLayout>
          <c:xMode val="edge"/>
          <c:yMode val="edge"/>
          <c:x val="0.00525"/>
          <c:y val="0.0085"/>
        </c:manualLayout>
      </c:layout>
      <c:overlay val="0"/>
      <c:spPr>
        <a:noFill/>
        <a:ln>
          <a:noFill/>
        </a:ln>
      </c:spPr>
    </c:title>
    <c:plotArea>
      <c:layout>
        <c:manualLayout>
          <c:xMode val="edge"/>
          <c:yMode val="edge"/>
          <c:x val="0.042"/>
          <c:y val="0.11675"/>
          <c:w val="0.92775"/>
          <c:h val="0.68075"/>
        </c:manualLayout>
      </c:layout>
      <c:barChart>
        <c:barDir val="col"/>
        <c:grouping val="stacked"/>
        <c:varyColors val="0"/>
        <c:ser>
          <c:idx val="0"/>
          <c:order val="0"/>
          <c:tx>
            <c:strRef>
              <c:f>Fig1!$C$52</c:f>
              <c:strCache>
                <c:ptCount val="1"/>
                <c:pt idx="0">
                  <c:v>Biomass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Fig1!$D$51:$Z$51</c:f>
              <c:numCache/>
            </c:numRef>
          </c:cat>
          <c:val>
            <c:numRef>
              <c:f>Fig1!$D$52:$Z$52</c:f>
              <c:numCache/>
            </c:numRef>
          </c:val>
        </c:ser>
        <c:ser>
          <c:idx val="1"/>
          <c:order val="1"/>
          <c:tx>
            <c:strRef>
              <c:f>Fig1!$C$53</c:f>
              <c:strCache>
                <c:ptCount val="1"/>
                <c:pt idx="0">
                  <c:v>Metal ores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Fig1!$D$51:$Z$51</c:f>
              <c:numCache/>
            </c:numRef>
          </c:cat>
          <c:val>
            <c:numRef>
              <c:f>Fig1!$D$53:$Z$53</c:f>
              <c:numCache/>
            </c:numRef>
          </c:val>
        </c:ser>
        <c:ser>
          <c:idx val="2"/>
          <c:order val="2"/>
          <c:tx>
            <c:strRef>
              <c:f>Fig1!$C$54</c:f>
              <c:strCache>
                <c:ptCount val="1"/>
                <c:pt idx="0">
                  <c:v>Non-metallic minerals</c:v>
                </c:pt>
              </c:strCache>
            </c:strRef>
          </c:tx>
          <c:spPr>
            <a:solidFill>
              <a:srgbClr val="7AD9D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Fig1!$D$51:$Z$51</c:f>
              <c:numCache/>
            </c:numRef>
          </c:cat>
          <c:val>
            <c:numRef>
              <c:f>Fig1!$D$54:$Z$54</c:f>
              <c:numCache/>
            </c:numRef>
          </c:val>
        </c:ser>
        <c:ser>
          <c:idx val="3"/>
          <c:order val="3"/>
          <c:tx>
            <c:strRef>
              <c:f>Fig1!$C$55</c:f>
              <c:strCache>
                <c:ptCount val="1"/>
                <c:pt idx="0">
                  <c:v>Fossil energy resources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Fig1!$D$51:$Z$51</c:f>
              <c:numCache/>
            </c:numRef>
          </c:cat>
          <c:val>
            <c:numRef>
              <c:f>Fig1!$D$55:$Z$55</c:f>
              <c:numCache/>
            </c:numRef>
          </c:val>
        </c:ser>
        <c:ser>
          <c:idx val="4"/>
          <c:order val="4"/>
          <c:tx>
            <c:strRef>
              <c:f>Fig1!$C$56</c:f>
              <c:strCache>
                <c:ptCount val="1"/>
                <c:pt idx="0">
                  <c:v>Other products and waste</c:v>
                </c:pt>
              </c:strCache>
            </c:strRef>
          </c:tx>
          <c:spPr>
            <a:solidFill>
              <a:schemeClr val="tx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Fig1!$D$51:$Z$51</c:f>
              <c:numCache/>
            </c:numRef>
          </c:cat>
          <c:val>
            <c:numRef>
              <c:f>Fig1!$D$56:$Z$56</c:f>
              <c:numCache/>
            </c:numRef>
          </c:val>
        </c:ser>
        <c:ser>
          <c:idx val="5"/>
          <c:order val="5"/>
          <c:tx>
            <c:strRef>
              <c:f>Fig1!$C$57</c:f>
              <c:strCache>
                <c:ptCount val="1"/>
                <c:pt idx="0">
                  <c:v>Biomass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Fig1!$D$51:$Z$51</c:f>
              <c:numCache/>
            </c:numRef>
          </c:cat>
          <c:val>
            <c:numRef>
              <c:f>Fig1!$D$57:$Z$57</c:f>
              <c:numCache/>
            </c:numRef>
          </c:val>
        </c:ser>
        <c:ser>
          <c:idx val="6"/>
          <c:order val="6"/>
          <c:tx>
            <c:strRef>
              <c:f>Fig1!$C$58</c:f>
              <c:strCache>
                <c:ptCount val="1"/>
                <c:pt idx="0">
                  <c:v>Metal ores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Fig1!$D$51:$Z$51</c:f>
              <c:numCache/>
            </c:numRef>
          </c:cat>
          <c:val>
            <c:numRef>
              <c:f>Fig1!$D$58:$Z$58</c:f>
              <c:numCache/>
            </c:numRef>
          </c:val>
        </c:ser>
        <c:ser>
          <c:idx val="7"/>
          <c:order val="7"/>
          <c:tx>
            <c:strRef>
              <c:f>Fig1!$C$59</c:f>
              <c:strCache>
                <c:ptCount val="1"/>
                <c:pt idx="0">
                  <c:v>Non-metallic minerals</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Fig1!$D$51:$Z$51</c:f>
              <c:numCache/>
            </c:numRef>
          </c:cat>
          <c:val>
            <c:numRef>
              <c:f>Fig1!$D$59:$Z$59</c:f>
              <c:numCache/>
            </c:numRef>
          </c:val>
        </c:ser>
        <c:ser>
          <c:idx val="8"/>
          <c:order val="8"/>
          <c:tx>
            <c:strRef>
              <c:f>Fig1!$C$60</c:f>
              <c:strCache>
                <c:ptCount val="1"/>
                <c:pt idx="0">
                  <c:v>Fossil energy resources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Fig1!$D$51:$Z$51</c:f>
              <c:numCache/>
            </c:numRef>
          </c:cat>
          <c:val>
            <c:numRef>
              <c:f>Fig1!$D$60:$Z$60</c:f>
              <c:numCache/>
            </c:numRef>
          </c:val>
        </c:ser>
        <c:ser>
          <c:idx val="9"/>
          <c:order val="9"/>
          <c:tx>
            <c:strRef>
              <c:f>Fig1!$C$61</c:f>
              <c:strCache>
                <c:ptCount val="1"/>
                <c:pt idx="0">
                  <c:v>Other products and waste</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Fig1!$D$51:$Z$51</c:f>
              <c:numCache/>
            </c:numRef>
          </c:cat>
          <c:val>
            <c:numRef>
              <c:f>Fig1!$D$61:$Z$61</c:f>
              <c:numCache/>
            </c:numRef>
          </c:val>
        </c:ser>
        <c:overlap val="100"/>
        <c:axId val="57083538"/>
        <c:axId val="57903611"/>
      </c:barChart>
      <c:lineChart>
        <c:grouping val="standard"/>
        <c:varyColors val="0"/>
        <c:ser>
          <c:idx val="12"/>
          <c:order val="10"/>
          <c:tx>
            <c:strRef>
              <c:f>Fig1!$C$63</c:f>
              <c:strCache>
                <c:ptCount val="1"/>
                <c:pt idx="0">
                  <c:v>Monetary exports of goods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chemeClr val="accent4"/>
              </a:solidFill>
              <a:ln>
                <a:noFill/>
              </a:ln>
            </c:spPr>
          </c:marker>
          <c:dLbls>
            <c:numFmt formatCode="General" sourceLinked="1"/>
            <c:showLegendKey val="0"/>
            <c:showVal val="0"/>
            <c:showBubbleSize val="0"/>
            <c:showCatName val="0"/>
            <c:showSerName val="0"/>
            <c:showLeaderLines val="1"/>
            <c:showPercent val="0"/>
          </c:dLbls>
          <c:trendline>
            <c:spPr>
              <a:ln w="9525">
                <a:solidFill>
                  <a:srgbClr val="FF0000"/>
                </a:solidFill>
                <a:prstDash val="sysDot"/>
              </a:ln>
            </c:spPr>
            <c:trendlineType val="linear"/>
            <c:dispEq val="0"/>
            <c:dispRSqr val="0"/>
          </c:trendline>
          <c:val>
            <c:numRef>
              <c:f>Fig1!$D$63:$Z$63</c:f>
              <c:numCache/>
            </c:numRef>
          </c:val>
          <c:smooth val="0"/>
        </c:ser>
        <c:ser>
          <c:idx val="11"/>
          <c:order val="11"/>
          <c:tx>
            <c:strRef>
              <c:f>Fig1!$C$62</c:f>
              <c:strCache>
                <c:ptCount val="1"/>
                <c:pt idx="0">
                  <c:v>Monetary imports of goods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chemeClr val="accent4"/>
              </a:solidFill>
            </c:spPr>
          </c:marker>
          <c:dLbls>
            <c:numFmt formatCode="General" sourceLinked="1"/>
            <c:showLegendKey val="0"/>
            <c:showVal val="0"/>
            <c:showBubbleSize val="0"/>
            <c:showCatName val="0"/>
            <c:showSerName val="0"/>
            <c:showLeaderLines val="1"/>
            <c:showPercent val="0"/>
          </c:dLbls>
          <c:trendline>
            <c:spPr>
              <a:ln w="9525">
                <a:solidFill>
                  <a:srgbClr val="FF0000"/>
                </a:solidFill>
                <a:prstDash val="sysDot"/>
              </a:ln>
            </c:spPr>
            <c:trendlineType val="linear"/>
            <c:dispEq val="0"/>
            <c:dispRSqr val="0"/>
          </c:trendline>
          <c:val>
            <c:numRef>
              <c:f>Fig1!$D$62:$Z$62</c:f>
              <c:numCache/>
            </c:numRef>
          </c:val>
          <c:smooth val="0"/>
        </c:ser>
        <c:marker val="1"/>
        <c:axId val="8016280"/>
        <c:axId val="34124153"/>
      </c:lineChart>
      <c:catAx>
        <c:axId val="5708353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7903611"/>
        <c:crosses val="autoZero"/>
        <c:auto val="1"/>
        <c:lblOffset val="100"/>
        <c:noMultiLvlLbl val="0"/>
      </c:catAx>
      <c:valAx>
        <c:axId val="57903611"/>
        <c:scaling>
          <c:orientation val="minMax"/>
          <c:max val="4"/>
          <c:min val="-4"/>
        </c:scaling>
        <c:axPos val="l"/>
        <c:title>
          <c:tx>
            <c:rich>
              <a:bodyPr vert="horz" rot="-5400000" anchor="ctr"/>
              <a:lstStyle/>
              <a:p>
                <a:pPr algn="ctr">
                  <a:defRPr/>
                </a:pPr>
                <a:r>
                  <a:rPr lang="en-US" cap="none" u="none" baseline="0">
                    <a:solidFill>
                      <a:srgbClr val="000000"/>
                    </a:solidFill>
                  </a:rPr>
                  <a:t>Exports</a:t>
                </a:r>
                <a:r>
                  <a:rPr lang="en-US" cap="none" u="none" baseline="0">
                    <a:solidFill>
                      <a:srgbClr val="000000"/>
                    </a:solidFill>
                  </a:rPr>
                  <a:t>       </a:t>
                </a:r>
                <a:r>
                  <a:rPr lang="en-US" cap="none" sz="1200" b="1" i="0" u="none" baseline="0">
                    <a:solidFill>
                      <a:srgbClr val="000000"/>
                    </a:solidFill>
                  </a:rPr>
                  <a:t>tonnes per capita         Imports</a:t>
                </a:r>
                <a:r>
                  <a:rPr lang="en-US" cap="none" sz="1200" b="0" i="0" u="none" baseline="0">
                    <a:solidFill>
                      <a:srgbClr val="000000"/>
                    </a:solidFill>
                  </a:rPr>
                  <a:t>    </a:t>
                </a:r>
              </a:p>
            </c:rich>
          </c:tx>
          <c:layout>
            <c:manualLayout>
              <c:xMode val="edge"/>
              <c:yMode val="edge"/>
              <c:x val="0.0275"/>
              <c:y val="0.211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083538"/>
        <c:crosses val="autoZero"/>
        <c:crossBetween val="between"/>
        <c:dispUnits/>
      </c:valAx>
      <c:catAx>
        <c:axId val="8016280"/>
        <c:scaling>
          <c:orientation val="minMax"/>
        </c:scaling>
        <c:axPos val="b"/>
        <c:delete val="1"/>
        <c:majorTickMark val="out"/>
        <c:minorTickMark val="none"/>
        <c:tickLblPos val="none"/>
        <c:crossAx val="34124153"/>
        <c:crosses val="autoZero"/>
        <c:auto val="1"/>
        <c:lblOffset val="100"/>
        <c:noMultiLvlLbl val="0"/>
      </c:catAx>
      <c:valAx>
        <c:axId val="34124153"/>
        <c:scaling>
          <c:orientation val="minMax"/>
          <c:max val="12000"/>
          <c:min val="-12000"/>
        </c:scaling>
        <c:axPos val="l"/>
        <c:title>
          <c:tx>
            <c:rich>
              <a:bodyPr vert="horz" rot="5400000" anchor="ctr"/>
              <a:lstStyle/>
              <a:p>
                <a:pPr algn="ctr">
                  <a:defRPr/>
                </a:pPr>
                <a:r>
                  <a:rPr lang="en-US" cap="none" u="none" baseline="0">
                    <a:solidFill>
                      <a:srgbClr val="000000"/>
                    </a:solidFill>
                  </a:rPr>
                  <a:t>Imports        euro</a:t>
                </a:r>
                <a:r>
                  <a:rPr lang="en-US" cap="none" u="none" baseline="30000">
                    <a:solidFill>
                      <a:srgbClr val="000000"/>
                    </a:solidFill>
                  </a:rPr>
                  <a:t>(1)</a:t>
                </a:r>
                <a:r>
                  <a:rPr lang="en-US" cap="none" u="none" baseline="0">
                    <a:solidFill>
                      <a:srgbClr val="000000"/>
                    </a:solidFill>
                  </a:rPr>
                  <a:t> per capita          Exports     </a:t>
                </a:r>
              </a:p>
            </c:rich>
          </c:tx>
          <c:layout>
            <c:manualLayout>
              <c:xMode val="edge"/>
              <c:yMode val="edge"/>
              <c:x val="0.969"/>
              <c:y val="0.226"/>
            </c:manualLayout>
          </c:layout>
          <c:overlay val="0"/>
          <c:spPr>
            <a:noFill/>
            <a:ln>
              <a:noFill/>
            </a:ln>
          </c:spPr>
        </c:title>
        <c:delete val="0"/>
        <c:numFmt formatCode="#,##0" sourceLinked="0"/>
        <c:majorTickMark val="out"/>
        <c:minorTickMark val="none"/>
        <c:tickLblPos val="nextTo"/>
        <c:crossAx val="8016280"/>
        <c:crosses val="max"/>
        <c:crossBetween val="between"/>
        <c:dispUnits/>
        <c:majorUnit val="200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physical imports, exports and trade balance, EU, 2000-2022</a:t>
            </a:r>
            <a:r>
              <a:rPr lang="en-US" cap="none" sz="1600" b="0" u="none" baseline="0">
                <a:solidFill>
                  <a:srgbClr val="000000"/>
                </a:solidFill>
                <a:latin typeface="Arial"/>
                <a:ea typeface="Arial"/>
                <a:cs typeface="Arial"/>
              </a:rPr>
              <a:t>
(2000 = 100)</a:t>
            </a:r>
          </a:p>
        </c:rich>
      </c:tx>
      <c:layout>
        <c:manualLayout>
          <c:xMode val="edge"/>
          <c:yMode val="edge"/>
          <c:x val="0.00525"/>
          <c:y val="0.00875"/>
        </c:manualLayout>
      </c:layout>
      <c:overlay val="0"/>
      <c:spPr>
        <a:noFill/>
        <a:ln>
          <a:noFill/>
        </a:ln>
      </c:spPr>
    </c:title>
    <c:plotArea>
      <c:layout>
        <c:manualLayout>
          <c:xMode val="edge"/>
          <c:yMode val="edge"/>
          <c:x val="0.0105"/>
          <c:y val="0.07725"/>
          <c:w val="0.97275"/>
          <c:h val="0.77025"/>
        </c:manualLayout>
      </c:layout>
      <c:lineChart>
        <c:grouping val="standard"/>
        <c:varyColors val="0"/>
        <c:ser>
          <c:idx val="1"/>
          <c:order val="0"/>
          <c:tx>
            <c:strRef>
              <c:f>Fig2!$C$61</c:f>
              <c:strCache>
                <c:ptCount val="1"/>
                <c:pt idx="0">
                  <c:v>Exports</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Fig2!$D$59:$Z$59</c:f>
              <c:numCache/>
            </c:numRef>
          </c:cat>
          <c:val>
            <c:numRef>
              <c:f>Fig2!$D$61:$Z$61</c:f>
              <c:numCache/>
            </c:numRef>
          </c:val>
          <c:smooth val="0"/>
        </c:ser>
        <c:ser>
          <c:idx val="0"/>
          <c:order val="1"/>
          <c:tx>
            <c:strRef>
              <c:f>Fig2!$C$60</c:f>
              <c:strCache>
                <c:ptCount val="1"/>
                <c:pt idx="0">
                  <c:v>Imports</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Fig2!$D$59:$Z$59</c:f>
              <c:numCache/>
            </c:numRef>
          </c:cat>
          <c:val>
            <c:numRef>
              <c:f>Fig2!$D$60:$Z$60</c:f>
              <c:numCache/>
            </c:numRef>
          </c:val>
          <c:smooth val="0"/>
        </c:ser>
        <c:ser>
          <c:idx val="2"/>
          <c:order val="2"/>
          <c:tx>
            <c:strRef>
              <c:f>Fig2!$C$62</c:f>
              <c:strCache>
                <c:ptCount val="1"/>
                <c:pt idx="0">
                  <c:v>Trade balance</c:v>
                </c:pt>
              </c:strCache>
            </c:strRef>
          </c:tx>
          <c:spPr>
            <a:ln w="28575" cap="rnd" cmpd="sng">
              <a:solidFill>
                <a:srgbClr val="286EB4">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Fig2!$D$59:$Z$59</c:f>
              <c:numCache/>
            </c:numRef>
          </c:cat>
          <c:val>
            <c:numRef>
              <c:f>Fig2!$D$62:$Z$62</c:f>
              <c:numCache/>
            </c:numRef>
          </c:val>
          <c:smooth val="0"/>
        </c:ser>
        <c:axId val="45518574"/>
        <c:axId val="16365959"/>
      </c:lineChart>
      <c:catAx>
        <c:axId val="45518574"/>
        <c:scaling>
          <c:orientation val="minMax"/>
        </c:scaling>
        <c:axPos val="b"/>
        <c:delete val="0"/>
        <c:numFmt formatCode="General" sourceLinked="1"/>
        <c:majorTickMark val="out"/>
        <c:minorTickMark val="none"/>
        <c:tickLblPos val="nextTo"/>
        <c:spPr>
          <a:ln>
            <a:solidFill>
              <a:srgbClr val="000000"/>
            </a:solidFill>
            <a:prstDash val="solid"/>
          </a:ln>
        </c:spPr>
        <c:crossAx val="16365959"/>
        <c:crosses val="autoZero"/>
        <c:auto val="1"/>
        <c:lblOffset val="100"/>
        <c:noMultiLvlLbl val="0"/>
      </c:catAx>
      <c:valAx>
        <c:axId val="16365959"/>
        <c:scaling>
          <c:orientation val="minMax"/>
          <c:max val="175"/>
          <c:min val="6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518574"/>
        <c:crosses val="autoZero"/>
        <c:crossBetween val="between"/>
        <c:dispUnits/>
      </c:valAx>
    </c:plotArea>
    <c:legend>
      <c:legendPos val="b"/>
      <c:layout>
        <c:manualLayout>
          <c:xMode val="edge"/>
          <c:yMode val="edge"/>
          <c:x val="0.2885"/>
          <c:y val="0.86275"/>
          <c:w val="0.30475"/>
          <c:h val="0.037"/>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Physical imports and exports by main material category, EU,</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2022 </a:t>
            </a:r>
            <a:r>
              <a:rPr lang="en-US" cap="none" sz="1600" b="0" i="0" u="none" baseline="0">
                <a:solidFill>
                  <a:srgbClr val="000000"/>
                </a:solidFill>
                <a:latin typeface="Arial"/>
                <a:ea typeface="Arial"/>
                <a:cs typeface="Arial"/>
              </a:rPr>
              <a:t>(tonnes per capita)</a:t>
            </a:r>
          </a:p>
        </c:rich>
      </c:tx>
      <c:layout>
        <c:manualLayout>
          <c:xMode val="edge"/>
          <c:yMode val="edge"/>
          <c:x val="0.00525"/>
          <c:y val="0.017"/>
        </c:manualLayout>
      </c:layout>
      <c:overlay val="0"/>
      <c:spPr>
        <a:noFill/>
        <a:ln>
          <a:noFill/>
        </a:ln>
      </c:spPr>
    </c:title>
    <c:plotArea>
      <c:layout>
        <c:manualLayout>
          <c:xMode val="edge"/>
          <c:yMode val="edge"/>
          <c:x val="0.00525"/>
          <c:y val="0.219"/>
          <c:w val="0.992"/>
          <c:h val="0.495"/>
        </c:manualLayout>
      </c:layout>
      <c:barChart>
        <c:barDir val="bar"/>
        <c:grouping val="stacked"/>
        <c:varyColors val="0"/>
        <c:ser>
          <c:idx val="1"/>
          <c:order val="0"/>
          <c:tx>
            <c:strRef>
              <c:f>Fig3!$C$47</c:f>
              <c:strCache>
                <c:ptCount val="1"/>
                <c:pt idx="0">
                  <c:v>Exports</c:v>
                </c:pt>
              </c:strCache>
            </c:strRef>
          </c:tx>
          <c:spPr>
            <a:solidFill>
              <a:srgbClr val="32AFAF">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Fig3!$E$46:$I$46</c:f>
              <c:strCache/>
            </c:strRef>
          </c:cat>
          <c:val>
            <c:numRef>
              <c:f>Fig3!$E$47:$I$47</c:f>
              <c:numCache/>
            </c:numRef>
          </c:val>
        </c:ser>
        <c:ser>
          <c:idx val="0"/>
          <c:order val="1"/>
          <c:tx>
            <c:strRef>
              <c:f>Fig3!$C$48</c:f>
              <c:strCache>
                <c:ptCount val="1"/>
                <c:pt idx="0">
                  <c:v>Imports</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Fig3!$E$48:$I$48</c:f>
              <c:numCache/>
            </c:numRef>
          </c:val>
        </c:ser>
        <c:overlap val="100"/>
        <c:gapWidth val="50"/>
        <c:axId val="8140820"/>
        <c:axId val="36739493"/>
      </c:barChart>
      <c:catAx>
        <c:axId val="8140820"/>
        <c:scaling>
          <c:orientation val="maxMin"/>
        </c:scaling>
        <c:axPos val="l"/>
        <c:delete val="0"/>
        <c:numFmt formatCode="General" sourceLinked="1"/>
        <c:majorTickMark val="out"/>
        <c:minorTickMark val="none"/>
        <c:tickLblPos val="high"/>
        <c:spPr>
          <a:ln>
            <a:solidFill>
              <a:srgbClr val="000000"/>
            </a:solidFill>
            <a:prstDash val="solid"/>
          </a:ln>
        </c:spPr>
        <c:crossAx val="36739493"/>
        <c:crosses val="autoZero"/>
        <c:auto val="0"/>
        <c:lblOffset val="100"/>
        <c:noMultiLvlLbl val="0"/>
      </c:catAx>
      <c:valAx>
        <c:axId val="36739493"/>
        <c:scaling>
          <c:orientation val="minMax"/>
          <c:max val="2.2"/>
          <c:min val="-0.6000000000000004"/>
        </c:scaling>
        <c:axPos val="t"/>
        <c:majorGridlines>
          <c:spPr>
            <a:ln w="3175">
              <a:solidFill>
                <a:srgbClr val="C0C0C0"/>
              </a:solidFill>
              <a:prstDash val="sysDash"/>
            </a:ln>
          </c:spPr>
        </c:majorGridlines>
        <c:delete val="0"/>
        <c:numFmt formatCode="#,##0.0" sourceLinked="0"/>
        <c:majorTickMark val="out"/>
        <c:minorTickMark val="none"/>
        <c:tickLblPos val="low"/>
        <c:spPr>
          <a:ln w="9525">
            <a:noFill/>
          </a:ln>
        </c:spPr>
        <c:crossAx val="8140820"/>
        <c:crosses val="max"/>
        <c:crossBetween val="between"/>
        <c:dispUnits/>
        <c:majorUnit val="0.2"/>
      </c:valAx>
    </c:plotArea>
    <c:legend>
      <c:legendPos val="b"/>
      <c:layout>
        <c:manualLayout>
          <c:xMode val="edge"/>
          <c:yMode val="edge"/>
          <c:x val="0.41625"/>
          <c:y val="0.75325"/>
          <c:w val="0.18075"/>
          <c:h val="0.07575"/>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ln>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Physical trade balance (imports minus exports) by country, 2022</a:t>
            </a:r>
            <a:r>
              <a:rPr lang="en-US" cap="none" sz="1600" b="0" u="none" baseline="0">
                <a:solidFill>
                  <a:srgbClr val="000000"/>
                </a:solidFill>
                <a:latin typeface="Arial"/>
                <a:ea typeface="Arial"/>
                <a:cs typeface="Arial"/>
              </a:rPr>
              <a:t>
(tonnes per capita)</a:t>
            </a:r>
          </a:p>
        </c:rich>
      </c:tx>
      <c:layout>
        <c:manualLayout>
          <c:xMode val="edge"/>
          <c:yMode val="edge"/>
          <c:x val="0.00525"/>
          <c:y val="0.01025"/>
        </c:manualLayout>
      </c:layout>
      <c:overlay val="0"/>
      <c:spPr>
        <a:noFill/>
        <a:ln>
          <a:noFill/>
        </a:ln>
      </c:spPr>
    </c:title>
    <c:plotArea>
      <c:layout>
        <c:manualLayout>
          <c:xMode val="edge"/>
          <c:yMode val="edge"/>
          <c:x val="0.01475"/>
          <c:y val="0.15225"/>
          <c:w val="0.97075"/>
          <c:h val="0.6505"/>
        </c:manualLayout>
      </c:layout>
      <c:barChart>
        <c:barDir val="col"/>
        <c:grouping val="clustered"/>
        <c:varyColors val="0"/>
        <c:ser>
          <c:idx val="0"/>
          <c:order val="0"/>
          <c:tx>
            <c:strRef>
              <c:f>Fig4!$D$47</c:f>
              <c:strCache>
                <c:ptCount val="1"/>
                <c:pt idx="0">
                  <c:v>Physical trade balance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Fig4!$C$48:$C$77</c:f>
              <c:strCache/>
            </c:strRef>
          </c:cat>
          <c:val>
            <c:numRef>
              <c:f>Fig4!$D$48:$D$77</c:f>
              <c:numCache/>
            </c:numRef>
          </c:val>
        </c:ser>
        <c:axId val="33331850"/>
        <c:axId val="28880211"/>
      </c:barChart>
      <c:lineChart>
        <c:grouping val="standard"/>
        <c:varyColors val="0"/>
        <c:ser>
          <c:idx val="1"/>
          <c:order val="1"/>
          <c:tx>
            <c:strRef>
              <c:f>Fig4!$E$47</c:f>
              <c:strCache>
                <c:ptCount val="1"/>
                <c:pt idx="0">
                  <c:v>Imports</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Fig4!$C$48:$C$77</c:f>
              <c:strCache/>
            </c:strRef>
          </c:cat>
          <c:val>
            <c:numRef>
              <c:f>Fig4!$E$48:$E$77</c:f>
              <c:numCache/>
            </c:numRef>
          </c:val>
          <c:smooth val="0"/>
        </c:ser>
        <c:ser>
          <c:idx val="2"/>
          <c:order val="2"/>
          <c:tx>
            <c:strRef>
              <c:f>Fig4!$F$47</c:f>
              <c:strCache>
                <c:ptCount val="1"/>
                <c:pt idx="0">
                  <c:v>Exports</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Fig4!$C$48:$C$77</c:f>
              <c:strCache/>
            </c:strRef>
          </c:cat>
          <c:val>
            <c:numRef>
              <c:f>Fig4!$F$48:$F$77</c:f>
              <c:numCache/>
            </c:numRef>
          </c:val>
          <c:smooth val="0"/>
        </c:ser>
        <c:marker val="1"/>
        <c:axId val="33331850"/>
        <c:axId val="28880211"/>
      </c:lineChart>
      <c:catAx>
        <c:axId val="33331850"/>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8880211"/>
        <c:crosses val="autoZero"/>
        <c:auto val="1"/>
        <c:lblOffset val="100"/>
        <c:noMultiLvlLbl val="0"/>
      </c:catAx>
      <c:valAx>
        <c:axId val="28880211"/>
        <c:scaling>
          <c:orientation val="minMax"/>
          <c:max val="25"/>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3331850"/>
        <c:crosses val="autoZero"/>
        <c:crossBetween val="between"/>
        <c:dispUnits/>
      </c:valAx>
      <c:spPr>
        <a:noFill/>
        <a:ln>
          <a:noFill/>
        </a:ln>
      </c:spPr>
    </c:plotArea>
    <c:legend>
      <c:legendPos val="b"/>
      <c:layout>
        <c:manualLayout>
          <c:xMode val="edge"/>
          <c:yMode val="edge"/>
          <c:x val="0.29675"/>
          <c:y val="0.831"/>
          <c:w val="0.4065"/>
          <c:h val="0.049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Imports</a:t>
            </a:r>
          </a:p>
        </c:rich>
      </c:tx>
      <c:layout>
        <c:manualLayout>
          <c:xMode val="edge"/>
          <c:yMode val="edge"/>
          <c:x val="0.434"/>
          <c:y val="0.0105"/>
        </c:manualLayout>
      </c:layout>
      <c:overlay val="0"/>
      <c:spPr>
        <a:noFill/>
        <a:ln>
          <a:noFill/>
        </a:ln>
      </c:spPr>
    </c:title>
    <c:plotArea>
      <c:layout>
        <c:manualLayout>
          <c:layoutTarget val="inner"/>
          <c:xMode val="edge"/>
          <c:yMode val="edge"/>
          <c:x val="0.2565"/>
          <c:y val="0.21025"/>
          <c:w val="0.49325"/>
          <c:h val="0.5205"/>
        </c:manualLayout>
      </c:layout>
      <c:pieChart>
        <c:varyColors val="1"/>
        <c:ser>
          <c:idx val="0"/>
          <c:order val="0"/>
          <c:spPr>
            <a:ln>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2AFAF">
                  <a:lumMod val="100000"/>
                </a:srgbClr>
              </a:solidFill>
              <a:ln w="19050">
                <a:noFill/>
              </a:ln>
            </c:spPr>
          </c:dPt>
          <c:dPt>
            <c:idx val="1"/>
            <c:spPr>
              <a:solidFill>
                <a:srgbClr val="C84B96">
                  <a:lumMod val="100000"/>
                </a:srgbClr>
              </a:solidFill>
              <a:ln w="19050">
                <a:noFill/>
              </a:ln>
            </c:spPr>
          </c:dPt>
          <c:dPt>
            <c:idx val="2"/>
            <c:spPr>
              <a:solidFill>
                <a:srgbClr val="286EB4">
                  <a:lumMod val="100000"/>
                </a:srgbClr>
              </a:solidFill>
              <a:ln w="19050">
                <a:noFill/>
              </a:ln>
            </c:spPr>
          </c:dPt>
          <c:dLbls>
            <c:dLbl>
              <c:idx val="0"/>
              <c:tx>
                <c:rich>
                  <a:bodyPr vert="horz" rot="0" anchor="ctr"/>
                  <a:lstStyle/>
                  <a:p>
                    <a:pPr algn="ctr">
                      <a:defRPr/>
                    </a:pPr>
                    <a:fld id="{3ac20d04-3b33-4971-81a2-87d8b4359c02}" type="CATEGORYNAME">
                      <a:rPr lang="en-US" cap="none" u="none" baseline="0">
                        <a:latin typeface="Calibri"/>
                        <a:ea typeface="Calibri"/>
                        <a:cs typeface="Calibri"/>
                      </a:rPr>
                      <a:t>[CATEGORY NAME]</a:t>
                    </a:fld>
                    <a:r>
                      <a:rPr lang="en-US" cap="none" u="none" baseline="0">
                        <a:latin typeface="Calibri"/>
                        <a:ea typeface="Calibri"/>
                        <a:cs typeface="Calibri"/>
                      </a:rPr>
                      <a:t>
 </a:t>
                    </a:r>
                    <a:fld id="{da27502f-fb8b-4976-9406-42e587626f20}" type="VALUE">
                      <a:rPr lang="en-US" cap="none" u="none" baseline="0">
                        <a:latin typeface="Calibri"/>
                        <a:ea typeface="Calibri"/>
                        <a:cs typeface="Calibri"/>
                      </a:rPr>
                      <a:t>[VALUE]</a:t>
                    </a:fld>
                    <a:r>
                      <a:rPr lang="en-US" cap="none" u="none" baseline="0">
                        <a:latin typeface="Calibri"/>
                        <a:ea typeface="Calibri"/>
                        <a:cs typeface="Calibri"/>
                      </a:rPr>
                      <a:t>
(26%)</a:t>
                    </a:r>
                  </a:p>
                </c:rich>
              </c:tx>
              <c:dLblPos val="outEnd"/>
              <c:showLegendKey val="0"/>
              <c:showVal val="0"/>
              <c:showBubbleSize val="0"/>
              <c:showCatName val="1"/>
              <c:showSerName val="0"/>
              <c:showPercent val="1"/>
              <c:separator> </c:separator>
            </c:dLbl>
            <c:dLbl>
              <c:idx val="1"/>
              <c:tx>
                <c:rich>
                  <a:bodyPr vert="horz" rot="0" anchor="ctr"/>
                  <a:lstStyle/>
                  <a:p>
                    <a:pPr algn="ctr">
                      <a:defRPr/>
                    </a:pPr>
                    <a:fld id="{fe465d44-d123-492b-ae90-823fd969fe54}" type="CATEGORYNAME">
                      <a:rPr lang="en-US" cap="none" u="none" baseline="0">
                        <a:latin typeface="Calibri"/>
                        <a:ea typeface="Calibri"/>
                        <a:cs typeface="Calibri"/>
                      </a:rPr>
                      <a:t>[CATEGORY NAME]</a:t>
                    </a:fld>
                    <a:r>
                      <a:rPr lang="en-US" cap="none" u="none" baseline="0">
                        <a:latin typeface="Calibri"/>
                        <a:ea typeface="Calibri"/>
                        <a:cs typeface="Calibri"/>
                      </a:rPr>
                      <a:t> </a:t>
                    </a:r>
                    <a:fld id="{d59a51a9-3610-4aca-8468-d5ddb5a39abd}" type="VALUE">
                      <a:rPr lang="en-US" cap="none" u="none" baseline="0">
                        <a:latin typeface="Calibri"/>
                        <a:ea typeface="Calibri"/>
                        <a:cs typeface="Calibri"/>
                      </a:rPr>
                      <a:t>
[VALUE]</a:t>
                    </a:fld>
                    <a:r>
                      <a:rPr lang="en-US" cap="none" u="none" baseline="0">
                        <a:latin typeface="Calibri"/>
                        <a:ea typeface="Calibri"/>
                        <a:cs typeface="Calibri"/>
                      </a:rPr>
                      <a:t>
(12%)</a:t>
                    </a:r>
                  </a:p>
                </c:rich>
              </c:tx>
              <c:dLblPos val="outEnd"/>
              <c:showLegendKey val="0"/>
              <c:showVal val="0"/>
              <c:showBubbleSize val="0"/>
              <c:showCatName val="1"/>
              <c:showSerName val="0"/>
              <c:showPercent val="1"/>
              <c:separator> </c:separator>
            </c:dLbl>
            <c:dLbl>
              <c:idx val="2"/>
              <c:tx>
                <c:rich>
                  <a:bodyPr vert="horz" rot="0" anchor="ctr"/>
                  <a:lstStyle/>
                  <a:p>
                    <a:pPr algn="ctr">
                      <a:defRPr/>
                    </a:pPr>
                    <a:fld id="{70e72aa9-c4e4-45dd-9bab-05dccf100d44}" type="CATEGORYNAME">
                      <a:rPr lang="en-US" cap="none" u="none" baseline="0">
                        <a:latin typeface="Calibri"/>
                        <a:ea typeface="Calibri"/>
                        <a:cs typeface="Calibri"/>
                      </a:rPr>
                      <a:t>[CATEGORY NAME]</a:t>
                    </a:fld>
                    <a:r>
                      <a:rPr lang="en-US" cap="none" u="none" baseline="0">
                        <a:latin typeface="Calibri"/>
                        <a:ea typeface="Calibri"/>
                        <a:cs typeface="Calibri"/>
                      </a:rPr>
                      <a:t> </a:t>
                    </a:r>
                    <a:fld id="{7a4c55bf-9127-4279-a596-468f85bf6dd3}" type="VALUE">
                      <a:rPr lang="en-US" cap="none" u="none" baseline="0">
                        <a:latin typeface="Calibri"/>
                        <a:ea typeface="Calibri"/>
                        <a:cs typeface="Calibri"/>
                      </a:rPr>
                      <a:t>
[VALUE]</a:t>
                    </a:fld>
                    <a:r>
                      <a:rPr lang="en-US" cap="none" u="none" baseline="0">
                        <a:latin typeface="Calibri"/>
                        <a:ea typeface="Calibri"/>
                        <a:cs typeface="Calibri"/>
                      </a:rPr>
                      <a:t>
(62%)</a:t>
                    </a:r>
                  </a:p>
                </c:rich>
              </c:tx>
              <c:dLblPos val="outEnd"/>
              <c:showLegendKey val="0"/>
              <c:showVal val="0"/>
              <c:showBubbleSize val="0"/>
              <c:showCatName val="1"/>
              <c:showSerName val="0"/>
              <c:showPercent val="1"/>
              <c:separator> </c:separator>
            </c:dLbl>
            <c:numFmt formatCode="0_i%" sourceLinked="0"/>
            <c:spPr>
              <a:noFill/>
              <a:ln>
                <a:noFill/>
              </a:ln>
            </c:spPr>
            <c:dLblPos val="outEnd"/>
            <c:showLegendKey val="0"/>
            <c:showVal val="0"/>
            <c:showBubbleSize val="0"/>
            <c:showCatName val="1"/>
            <c:showSerName val="0"/>
            <c:showLeaderLines val="0"/>
            <c:showPercent val="1"/>
            <c:separator> </c:separator>
          </c:dLbls>
          <c:cat>
            <c:strRef>
              <c:f>Fig5!$D$47:$D$49</c:f>
              <c:strCache/>
            </c:strRef>
          </c:cat>
          <c:val>
            <c:numRef>
              <c:f>Fig5!$E$47:$E$49</c:f>
              <c:numCache/>
            </c:numRef>
          </c:val>
        </c:ser>
        <c:firstSliceAng val="146"/>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Arial"/>
                <a:ea typeface="Arial"/>
                <a:cs typeface="Arial"/>
              </a:rPr>
              <a:t>Exports</a:t>
            </a:r>
          </a:p>
        </c:rich>
      </c:tx>
      <c:layout>
        <c:manualLayout>
          <c:xMode val="edge"/>
          <c:yMode val="edge"/>
          <c:x val="0.43725"/>
          <c:y val="0.02375"/>
        </c:manualLayout>
      </c:layout>
      <c:overlay val="0"/>
      <c:spPr>
        <a:noFill/>
        <a:ln>
          <a:noFill/>
        </a:ln>
      </c:spPr>
    </c:title>
    <c:plotArea>
      <c:layout>
        <c:manualLayout>
          <c:layoutTarget val="inner"/>
          <c:xMode val="edge"/>
          <c:yMode val="edge"/>
          <c:x val="0.257"/>
          <c:y val="0.21025"/>
          <c:w val="0.49425"/>
          <c:h val="0.5205"/>
        </c:manualLayout>
      </c:layout>
      <c:pieChart>
        <c:varyColors val="1"/>
        <c:ser>
          <c:idx val="0"/>
          <c:order val="0"/>
          <c:spPr>
            <a:ln>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2AFAF">
                  <a:lumMod val="100000"/>
                </a:srgbClr>
              </a:solidFill>
              <a:ln w="19050">
                <a:noFill/>
              </a:ln>
            </c:spPr>
          </c:dPt>
          <c:dPt>
            <c:idx val="1"/>
            <c:spPr>
              <a:solidFill>
                <a:srgbClr val="C84B96">
                  <a:lumMod val="100000"/>
                </a:srgbClr>
              </a:solidFill>
              <a:ln w="19050">
                <a:noFill/>
              </a:ln>
            </c:spPr>
          </c:dPt>
          <c:dPt>
            <c:idx val="2"/>
            <c:spPr>
              <a:solidFill>
                <a:srgbClr val="286EB4">
                  <a:lumMod val="100000"/>
                </a:srgbClr>
              </a:solidFill>
              <a:ln w="19050">
                <a:noFill/>
              </a:ln>
            </c:spPr>
          </c:dPt>
          <c:dLbls>
            <c:dLbl>
              <c:idx val="0"/>
              <c:tx>
                <c:rich>
                  <a:bodyPr vert="horz" rot="0" anchor="ctr"/>
                  <a:lstStyle/>
                  <a:p>
                    <a:pPr algn="ctr">
                      <a:defRPr/>
                    </a:pPr>
                    <a:fld id="{ba6f377e-365b-4d7a-8372-469659d6841c}" type="CATEGORYNAME">
                      <a:rPr lang="en-US" cap="none" u="none" baseline="0">
                        <a:latin typeface="Calibri"/>
                        <a:ea typeface="Calibri"/>
                        <a:cs typeface="Calibri"/>
                      </a:rPr>
                      <a:t>[CATEGORY NAME]</a:t>
                    </a:fld>
                    <a:r>
                      <a:rPr lang="en-US" cap="none" u="none" baseline="0">
                        <a:latin typeface="Calibri"/>
                        <a:ea typeface="Calibri"/>
                        <a:cs typeface="Calibri"/>
                      </a:rPr>
                      <a:t> </a:t>
                    </a:r>
                    <a:fld id="{c8ced1c0-2f87-4073-b7f2-c5cc4db2e686}" type="VALUE">
                      <a:rPr lang="en-US" cap="none" u="none" baseline="0">
                        <a:latin typeface="Calibri"/>
                        <a:ea typeface="Calibri"/>
                        <a:cs typeface="Calibri"/>
                      </a:rPr>
                      <a:t>
[VALUE]</a:t>
                    </a:fld>
                    <a:r>
                      <a:rPr lang="en-US" cap="none" u="none" baseline="0">
                        <a:latin typeface="Calibri"/>
                        <a:ea typeface="Calibri"/>
                        <a:cs typeface="Calibri"/>
                      </a:rPr>
                      <a:t>
(58%)</a:t>
                    </a:r>
                  </a:p>
                </c:rich>
              </c:tx>
              <c:dLblPos val="outEnd"/>
              <c:showLegendKey val="0"/>
              <c:showVal val="0"/>
              <c:showBubbleSize val="0"/>
              <c:showCatName val="1"/>
              <c:showSerName val="0"/>
              <c:showPercent val="1"/>
              <c:separator> </c:separator>
            </c:dLbl>
            <c:dLbl>
              <c:idx val="1"/>
              <c:tx>
                <c:rich>
                  <a:bodyPr vert="horz" rot="0" anchor="ctr"/>
                  <a:lstStyle/>
                  <a:p>
                    <a:pPr algn="ctr">
                      <a:defRPr/>
                    </a:pPr>
                    <a:fld id="{67741552-0445-484b-86bb-cc37aeefa0da}" type="CATEGORYNAME">
                      <a:rPr lang="en-US" cap="none" u="none" baseline="0">
                        <a:latin typeface="Calibri"/>
                        <a:ea typeface="Calibri"/>
                        <a:cs typeface="Calibri"/>
                      </a:rPr>
                      <a:t>[CATEGORY NAME]</a:t>
                    </a:fld>
                    <a:r>
                      <a:rPr lang="en-US" cap="none" u="none" baseline="0">
                        <a:latin typeface="Calibri"/>
                        <a:ea typeface="Calibri"/>
                        <a:cs typeface="Calibri"/>
                      </a:rPr>
                      <a:t> </a:t>
                    </a:r>
                    <a:fld id="{80d45423-c341-4b3a-8859-e7e2dfcff3e0}" type="VALUE">
                      <a:rPr lang="en-US" cap="none" u="none" baseline="0">
                        <a:latin typeface="Calibri"/>
                        <a:ea typeface="Calibri"/>
                        <a:cs typeface="Calibri"/>
                      </a:rPr>
                      <a:t>
[VALUE]</a:t>
                    </a:fld>
                    <a:r>
                      <a:rPr lang="en-US" cap="none" u="none" baseline="0">
                        <a:latin typeface="Calibri"/>
                        <a:ea typeface="Calibri"/>
                        <a:cs typeface="Calibri"/>
                      </a:rPr>
                      <a:t>
(23%)</a:t>
                    </a:r>
                  </a:p>
                </c:rich>
              </c:tx>
              <c:dLblPos val="outEnd"/>
              <c:showLegendKey val="0"/>
              <c:showVal val="0"/>
              <c:showBubbleSize val="0"/>
              <c:showCatName val="1"/>
              <c:showSerName val="0"/>
              <c:showPercent val="1"/>
              <c:separator> </c:separator>
            </c:dLbl>
            <c:dLbl>
              <c:idx val="2"/>
              <c:tx>
                <c:rich>
                  <a:bodyPr vert="horz" rot="0" anchor="ctr"/>
                  <a:lstStyle/>
                  <a:p>
                    <a:pPr algn="ctr">
                      <a:defRPr/>
                    </a:pPr>
                    <a:fld id="{5d9eff41-7a2a-4b79-8097-3884dbd8d24f}" type="CATEGORYNAME">
                      <a:rPr lang="en-US" cap="none" u="none" baseline="0">
                        <a:latin typeface="Calibri"/>
                        <a:ea typeface="Calibri"/>
                        <a:cs typeface="Calibri"/>
                      </a:rPr>
                      <a:t>[CATEGORY NAME]</a:t>
                    </a:fld>
                    <a:r>
                      <a:rPr lang="en-US" cap="none" u="none" baseline="0">
                        <a:latin typeface="Calibri"/>
                        <a:ea typeface="Calibri"/>
                        <a:cs typeface="Calibri"/>
                      </a:rPr>
                      <a:t>
 </a:t>
                    </a:r>
                    <a:fld id="{494d2c55-6a00-4c1c-998f-d94921bbf24a}" type="VALUE">
                      <a:rPr lang="en-US" cap="none" u="none" baseline="0">
                        <a:latin typeface="Calibri"/>
                        <a:ea typeface="Calibri"/>
                        <a:cs typeface="Calibri"/>
                      </a:rPr>
                      <a:t>[VALUE]</a:t>
                    </a:fld>
                    <a:r>
                      <a:rPr lang="en-US" cap="none" u="none" baseline="0">
                        <a:latin typeface="Calibri"/>
                        <a:ea typeface="Calibri"/>
                        <a:cs typeface="Calibri"/>
                      </a:rPr>
                      <a:t>
(19%)</a:t>
                    </a:r>
                  </a:p>
                </c:rich>
              </c:tx>
              <c:dLblPos val="outEnd"/>
              <c:showLegendKey val="0"/>
              <c:showVal val="0"/>
              <c:showBubbleSize val="0"/>
              <c:showCatName val="1"/>
              <c:showSerName val="0"/>
              <c:showPercent val="1"/>
              <c:separator> </c:separator>
            </c:dLbl>
            <c:numFmt formatCode="0_i%" sourceLinked="0"/>
            <c:spPr>
              <a:noFill/>
              <a:ln>
                <a:noFill/>
              </a:ln>
            </c:spPr>
            <c:dLblPos val="outEnd"/>
            <c:showLegendKey val="0"/>
            <c:showVal val="0"/>
            <c:showBubbleSize val="0"/>
            <c:showCatName val="1"/>
            <c:showSerName val="0"/>
            <c:showLeaderLines val="0"/>
            <c:showPercent val="1"/>
            <c:separator> </c:separator>
          </c:dLbls>
          <c:cat>
            <c:strRef>
              <c:f>Fig5!$D$50:$D$52</c:f>
              <c:strCache/>
            </c:strRef>
          </c:cat>
          <c:val>
            <c:numRef>
              <c:f>Fig5!$E$50:$E$52</c:f>
              <c:numCache/>
            </c:numRef>
          </c:val>
        </c:ser>
        <c:firstSliceAng val="194"/>
      </c:pieChart>
      <c:spPr>
        <a:noFill/>
        <a:ln>
          <a:noFill/>
        </a:ln>
      </c:spPr>
    </c:plotArea>
    <c:plotVisOnly val="1"/>
    <c:dispBlanksAs val="gap"/>
    <c:showDLblsOverMax val="0"/>
  </c:chart>
  <c:spPr>
    <a:no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0025"/>
          <a:ext cx="0" cy="390525"/>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8</xdr:row>
      <xdr:rowOff>9525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15350" y="476250"/>
          <a:ext cx="0" cy="723900"/>
        </a:xfrm>
        <a:prstGeom prst="rect">
          <a:avLst/>
        </a:prstGeom>
        <a:noFill/>
        <a:ln>
          <a:noFill/>
        </a:ln>
      </xdr:spPr>
    </xdr:pic>
    <xdr:clientData/>
  </xdr:twoCellAnchor>
  <xdr:twoCellAnchor editAs="oneCell">
    <xdr:from>
      <xdr:col>1</xdr:col>
      <xdr:colOff>47625</xdr:colOff>
      <xdr:row>1</xdr:row>
      <xdr:rowOff>57150</xdr:rowOff>
    </xdr:from>
    <xdr:to>
      <xdr:col>6</xdr:col>
      <xdr:colOff>323850</xdr:colOff>
      <xdr:row>4</xdr:row>
      <xdr:rowOff>19050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9550"/>
          <a:ext cx="2638425" cy="390525"/>
        </a:xfrm>
        <a:prstGeom prst="rect">
          <a:avLst/>
        </a:prstGeom>
        <a:ln>
          <a:noFill/>
        </a:ln>
      </xdr:spPr>
    </xdr:pic>
    <xdr:clientData/>
  </xdr:twoCellAnchor>
  <xdr:twoCellAnchor editAs="oneCell">
    <xdr:from>
      <xdr:col>18</xdr:col>
      <xdr:colOff>400050</xdr:colOff>
      <xdr:row>3</xdr:row>
      <xdr:rowOff>9525</xdr:rowOff>
    </xdr:from>
    <xdr:to>
      <xdr:col>24</xdr:col>
      <xdr:colOff>190500</xdr:colOff>
      <xdr:row>7</xdr:row>
      <xdr:rowOff>123825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34400" y="438150"/>
          <a:ext cx="2305050" cy="7239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771525</xdr:colOff>
      <xdr:row>5</xdr:row>
      <xdr:rowOff>104775</xdr:rowOff>
    </xdr:from>
    <xdr:to>
      <xdr:col>7</xdr:col>
      <xdr:colOff>276225</xdr:colOff>
      <xdr:row>37</xdr:row>
      <xdr:rowOff>57150</xdr:rowOff>
    </xdr:to>
    <xdr:graphicFrame macro="">
      <xdr:nvGraphicFramePr>
        <xdr:cNvPr id="2" name="Chart 1"/>
        <xdr:cNvGraphicFramePr/>
      </xdr:nvGraphicFramePr>
      <xdr:xfrm>
        <a:off x="1247775" y="981075"/>
        <a:ext cx="4905375" cy="4829175"/>
      </xdr:xfrm>
      <a:graphic>
        <a:graphicData uri="http://schemas.openxmlformats.org/drawingml/2006/chart">
          <c:chart xmlns:c="http://schemas.openxmlformats.org/drawingml/2006/chart" r:id="rId1"/>
        </a:graphicData>
      </a:graphic>
    </xdr:graphicFrame>
    <xdr:clientData/>
  </xdr:twoCellAnchor>
  <xdr:twoCellAnchor>
    <xdr:from>
      <xdr:col>6</xdr:col>
      <xdr:colOff>533400</xdr:colOff>
      <xdr:row>5</xdr:row>
      <xdr:rowOff>95250</xdr:rowOff>
    </xdr:from>
    <xdr:to>
      <xdr:col>15</xdr:col>
      <xdr:colOff>200025</xdr:colOff>
      <xdr:row>37</xdr:row>
      <xdr:rowOff>38100</xdr:rowOff>
    </xdr:to>
    <xdr:graphicFrame macro="">
      <xdr:nvGraphicFramePr>
        <xdr:cNvPr id="4" name="Chart 3"/>
        <xdr:cNvGraphicFramePr/>
      </xdr:nvGraphicFramePr>
      <xdr:xfrm>
        <a:off x="5829300" y="971550"/>
        <a:ext cx="4895850" cy="4819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0.9165</cdr:y>
    </cdr:from>
    <cdr:to>
      <cdr:x>0</cdr:x>
      <cdr:y>0</cdr:y>
    </cdr:to>
    <cdr:sp macro="" textlink="">
      <cdr:nvSpPr>
        <cdr:cNvPr id="2" name="FootonotesShape"/>
        <cdr:cNvSpPr txBox="1"/>
      </cdr:nvSpPr>
      <cdr:spPr>
        <a:xfrm>
          <a:off x="57150" y="5848350"/>
          <a:ext cx="0" cy="0"/>
        </a:xfrm>
        <a:prstGeom prst="rect">
          <a:avLst/>
        </a:prstGeom>
        <a:ln>
          <a:noFill/>
        </a:ln>
      </cdr:spPr>
      <cdr:txBody>
        <a:bodyPr vertOverflow="clip" vert="horz" wrap="square" rtlCol="0">
          <a:spAutoFit/>
        </a:bodyPr>
        <a:lstStyle/>
        <a:p>
          <a:pPr>
            <a:spcBef>
              <a:spcPts val="300"/>
            </a:spcBef>
          </a:pPr>
          <a:r>
            <a:rPr lang="en-GB" sz="1200" baseline="30000">
              <a:latin typeface="Arial" panose="020B0604020202020204" pitchFamily="34" charset="0"/>
            </a:rPr>
            <a:t>(1) </a:t>
          </a:r>
          <a:r>
            <a:rPr lang="en-GB" sz="1200">
              <a:latin typeface="Arial" panose="020B0604020202020204" pitchFamily="34" charset="0"/>
            </a:rPr>
            <a:t>Note: monetary trade of goods in euro, chain linked volumes (2015)</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env_ac_mfa, nama_10_gdp, demo_gind)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2</xdr:row>
      <xdr:rowOff>38100</xdr:rowOff>
    </xdr:from>
    <xdr:to>
      <xdr:col>18</xdr:col>
      <xdr:colOff>47625</xdr:colOff>
      <xdr:row>44</xdr:row>
      <xdr:rowOff>19050</xdr:rowOff>
    </xdr:to>
    <xdr:graphicFrame macro="">
      <xdr:nvGraphicFramePr>
        <xdr:cNvPr id="3" name="Graphique 2"/>
        <xdr:cNvGraphicFramePr/>
      </xdr:nvGraphicFramePr>
      <xdr:xfrm>
        <a:off x="942975" y="342900"/>
        <a:ext cx="11420475" cy="6381750"/>
      </xdr:xfrm>
      <a:graphic>
        <a:graphicData uri="http://schemas.openxmlformats.org/drawingml/2006/chart">
          <c:chart xmlns:c="http://schemas.openxmlformats.org/drawingml/2006/chart" r:id="rId1"/>
        </a:graphicData>
      </a:graphic>
    </xdr:graphicFrame>
    <xdr:clientData/>
  </xdr:twoCellAnchor>
  <xdr:twoCellAnchor>
    <xdr:from>
      <xdr:col>2</xdr:col>
      <xdr:colOff>704850</xdr:colOff>
      <xdr:row>38</xdr:row>
      <xdr:rowOff>0</xdr:rowOff>
    </xdr:from>
    <xdr:to>
      <xdr:col>10</xdr:col>
      <xdr:colOff>295275</xdr:colOff>
      <xdr:row>41</xdr:row>
      <xdr:rowOff>0</xdr:rowOff>
    </xdr:to>
    <xdr:sp macro="" textlink="">
      <xdr:nvSpPr>
        <xdr:cNvPr id="4" name="ZoneTexte 1"/>
        <xdr:cNvSpPr txBox="1"/>
      </xdr:nvSpPr>
      <xdr:spPr>
        <a:xfrm>
          <a:off x="1981200" y="5791200"/>
          <a:ext cx="5600700" cy="457200"/>
        </a:xfrm>
        <a:prstGeom prst="rect">
          <a:avLst/>
        </a:prstGeom>
        <a:solidFill>
          <a:srgbClr val="FFFFFF"/>
        </a:solidFill>
        <a:ln>
          <a:solidFill>
            <a:schemeClr val="bg1"/>
          </a:solidFill>
          <a:headEnd type="none"/>
          <a:tailEnd type="none"/>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000" b="1">
              <a:solidFill>
                <a:schemeClr val="accent3"/>
              </a:solidFill>
              <a:effectLst/>
              <a:latin typeface="Arial" panose="020B0604020202020204" pitchFamily="34" charset="0"/>
              <a:ea typeface="+mn-ea"/>
              <a:cs typeface="Arial" panose="020B0604020202020204" pitchFamily="34" charset="0"/>
            </a:rPr>
            <a:t>■</a:t>
          </a:r>
          <a:r>
            <a:rPr lang="fr-FR" sz="1000" b="1">
              <a:effectLst/>
              <a:latin typeface="Arial" panose="020B0604020202020204" pitchFamily="34" charset="0"/>
              <a:ea typeface="+mn-ea"/>
              <a:cs typeface="Arial" panose="020B0604020202020204" pitchFamily="34" charset="0"/>
            </a:rPr>
            <a:t> Biomass                  </a:t>
          </a:r>
          <a:r>
            <a:rPr lang="fr-FR" sz="1000" b="1">
              <a:solidFill>
                <a:schemeClr val="accent2"/>
              </a:solidFill>
              <a:effectLst/>
              <a:latin typeface="Arial" panose="020B0604020202020204" pitchFamily="34" charset="0"/>
              <a:ea typeface="+mn-ea"/>
              <a:cs typeface="Arial" panose="020B0604020202020204" pitchFamily="34" charset="0"/>
            </a:rPr>
            <a:t>■</a:t>
          </a:r>
          <a:r>
            <a:rPr lang="fr-FR" sz="1000" b="1">
              <a:effectLst/>
              <a:latin typeface="Arial" panose="020B0604020202020204" pitchFamily="34" charset="0"/>
              <a:ea typeface="+mn-ea"/>
              <a:cs typeface="Arial" panose="020B0604020202020204" pitchFamily="34" charset="0"/>
            </a:rPr>
            <a:t> Metal ores                                 </a:t>
          </a:r>
          <a:r>
            <a:rPr lang="fr-FR" sz="1000" b="1">
              <a:solidFill>
                <a:srgbClr val="7AD9D9"/>
              </a:solidFill>
              <a:latin typeface="Arial" panose="020B0604020202020204" pitchFamily="34" charset="0"/>
              <a:cs typeface="Arial" panose="020B0604020202020204" pitchFamily="34" charset="0"/>
            </a:rPr>
            <a:t>■</a:t>
          </a:r>
          <a:r>
            <a:rPr lang="fr-FR" sz="1000" b="1">
              <a:solidFill>
                <a:srgbClr val="FF0000"/>
              </a:solidFill>
              <a:latin typeface="Arial" panose="020B0604020202020204" pitchFamily="34" charset="0"/>
              <a:cs typeface="Arial" panose="020B0604020202020204" pitchFamily="34" charset="0"/>
            </a:rPr>
            <a:t> </a:t>
          </a:r>
          <a:r>
            <a:rPr lang="fr-FR" sz="1000" b="1">
              <a:solidFill>
                <a:sysClr val="windowText" lastClr="000000"/>
              </a:solidFill>
              <a:latin typeface="Arial" panose="020B0604020202020204" pitchFamily="34" charset="0"/>
              <a:cs typeface="Arial" panose="020B0604020202020204" pitchFamily="34" charset="0"/>
            </a:rPr>
            <a:t>Non-metallic minerals</a:t>
          </a:r>
        </a:p>
        <a:p>
          <a:r>
            <a:rPr lang="fr-FR" sz="1000" b="1">
              <a:solidFill>
                <a:schemeClr val="accent1"/>
              </a:solidFill>
              <a:effectLst/>
              <a:latin typeface="Arial" panose="020B0604020202020204" pitchFamily="34" charset="0"/>
              <a:ea typeface="+mn-ea"/>
              <a:cs typeface="Arial" panose="020B0604020202020204" pitchFamily="34" charset="0"/>
            </a:rPr>
            <a:t>■</a:t>
          </a:r>
          <a:r>
            <a:rPr lang="fr-FR" sz="1000" b="1">
              <a:effectLst/>
              <a:latin typeface="Arial" panose="020B0604020202020204" pitchFamily="34" charset="0"/>
              <a:ea typeface="+mn-ea"/>
              <a:cs typeface="Arial" panose="020B0604020202020204" pitchFamily="34" charset="0"/>
            </a:rPr>
            <a:t> Fossil materials      ■ Other products and waste       </a:t>
          </a:r>
          <a:r>
            <a:rPr lang="fr-FR" sz="1200" b="1">
              <a:solidFill>
                <a:schemeClr val="accent4"/>
              </a:solidFill>
              <a:latin typeface="Arial" panose="020B0604020202020204" pitchFamily="34" charset="0"/>
              <a:cs typeface="Arial" panose="020B0604020202020204" pitchFamily="34" charset="0"/>
            </a:rPr>
            <a:t>♦</a:t>
          </a:r>
          <a:r>
            <a:rPr lang="fr-FR" sz="1000" b="1">
              <a:solidFill>
                <a:srgbClr val="FF0000"/>
              </a:solidFill>
              <a:latin typeface="Arial" panose="020B0604020202020204" pitchFamily="34" charset="0"/>
              <a:cs typeface="Arial" panose="020B0604020202020204" pitchFamily="34" charset="0"/>
            </a:rPr>
            <a:t> </a:t>
          </a:r>
          <a:r>
            <a:rPr lang="fr-FR" sz="1000" b="1">
              <a:latin typeface="Arial" panose="020B0604020202020204" pitchFamily="34" charset="0"/>
              <a:cs typeface="Arial" panose="020B0604020202020204" pitchFamily="34" charset="0"/>
            </a:rPr>
            <a:t>Monetary</a:t>
          </a:r>
          <a:r>
            <a:rPr lang="fr-FR" sz="1000" b="1" baseline="0">
              <a:latin typeface="Arial" panose="020B0604020202020204" pitchFamily="34" charset="0"/>
              <a:cs typeface="Arial" panose="020B0604020202020204" pitchFamily="34" charset="0"/>
            </a:rPr>
            <a:t> trade of goods</a:t>
          </a:r>
          <a:endParaRPr lang="fr-FR" sz="1000" b="1">
            <a:latin typeface="Arial" panose="020B0604020202020204" pitchFamily="34" charset="0"/>
            <a:cs typeface="Arial" panose="020B0604020202020204" pitchFamily="34" charset="0"/>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cdr:y>
    </cdr:from>
    <cdr:to>
      <cdr:x>0</cdr:x>
      <cdr:y>0</cdr:y>
    </cdr:to>
    <cdr:sp macro="" textlink="">
      <cdr:nvSpPr>
        <cdr:cNvPr id="2" name="FootonotesShape"/>
        <cdr:cNvSpPr txBox="1"/>
      </cdr:nvSpPr>
      <cdr:spPr>
        <a:xfrm>
          <a:off x="57150" y="64389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env_ac_mfa)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xdr:row>
      <xdr:rowOff>19050</xdr:rowOff>
    </xdr:from>
    <xdr:to>
      <xdr:col>22</xdr:col>
      <xdr:colOff>171450</xdr:colOff>
      <xdr:row>47</xdr:row>
      <xdr:rowOff>85725</xdr:rowOff>
    </xdr:to>
    <xdr:graphicFrame macro="">
      <xdr:nvGraphicFramePr>
        <xdr:cNvPr id="2" name="Chart 1"/>
        <xdr:cNvGraphicFramePr/>
      </xdr:nvGraphicFramePr>
      <xdr:xfrm>
        <a:off x="733425" y="514350"/>
        <a:ext cx="12487275" cy="6772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0.917</cdr:y>
    </cdr:from>
    <cdr:to>
      <cdr:x>0</cdr:x>
      <cdr:y>0</cdr:y>
    </cdr:to>
    <cdr:sp macro="" textlink="">
      <cdr:nvSpPr>
        <cdr:cNvPr id="2" name="FootonotesShape"/>
        <cdr:cNvSpPr txBox="1"/>
      </cdr:nvSpPr>
      <cdr:spPr>
        <a:xfrm>
          <a:off x="47625" y="3362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env_ac_mfa; demo_gind)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xdr:rowOff>
    </xdr:from>
    <xdr:to>
      <xdr:col>13</xdr:col>
      <xdr:colOff>704850</xdr:colOff>
      <xdr:row>26</xdr:row>
      <xdr:rowOff>19050</xdr:rowOff>
    </xdr:to>
    <xdr:graphicFrame macro="">
      <xdr:nvGraphicFramePr>
        <xdr:cNvPr id="2128" name="Chart 1"/>
        <xdr:cNvGraphicFramePr/>
      </xdr:nvGraphicFramePr>
      <xdr:xfrm>
        <a:off x="476250" y="323850"/>
        <a:ext cx="9877425" cy="36671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0.903</cdr:y>
    </cdr:from>
    <cdr:to>
      <cdr:x>0</cdr:x>
      <cdr:y>0</cdr:y>
    </cdr:to>
    <cdr:sp macro="" textlink="">
      <cdr:nvSpPr>
        <cdr:cNvPr id="10" name="FootonotesShape"/>
        <cdr:cNvSpPr txBox="1"/>
      </cdr:nvSpPr>
      <cdr:spPr>
        <a:xfrm>
          <a:off x="47625" y="47625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Physical imports of Luxembourg account for 31.2 tonnes per capita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env_ac_mfa, demo_gind)</a:t>
          </a:r>
        </a:p>
      </cdr:txBody>
    </cdr:sp>
  </cdr:relSizeAnchor>
  <cdr:relSizeAnchor xmlns:cdr="http://schemas.openxmlformats.org/drawingml/2006/chartDrawing">
    <cdr:from>
      <cdr:x>0</cdr:x>
      <cdr:y>0</cdr:y>
    </cdr:from>
    <cdr:to>
      <cdr:x>0</cdr:x>
      <cdr:y>0</cdr:y>
    </cdr:to>
    <cdr:pic>
      <cdr:nvPicPr>
        <cdr:cNvPr id="11"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4</xdr:row>
      <xdr:rowOff>95250</xdr:rowOff>
    </xdr:from>
    <xdr:to>
      <xdr:col>11</xdr:col>
      <xdr:colOff>161925</xdr:colOff>
      <xdr:row>39</xdr:row>
      <xdr:rowOff>38100</xdr:rowOff>
    </xdr:to>
    <xdr:graphicFrame macro="">
      <xdr:nvGraphicFramePr>
        <xdr:cNvPr id="3155" name="Chart 3"/>
        <xdr:cNvGraphicFramePr/>
      </xdr:nvGraphicFramePr>
      <xdr:xfrm>
        <a:off x="676275" y="704850"/>
        <a:ext cx="9096375" cy="5276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cec.eu.int\homes\102\pitigcr\Desktop\SE\Material_flow_accounts_and_resource_productivity_July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tents"/>
      <sheetName val="Fig1"/>
      <sheetName val="Fig2"/>
      <sheetName val="Fig3"/>
      <sheetName val="Fig4"/>
      <sheetName val="Fig5"/>
      <sheetName val="Fig6"/>
      <sheetName val="Data_mfa"/>
      <sheetName val="Data_gdp"/>
      <sheetName val="Data_rp"/>
      <sheetName val="Data_mfa_dmc"/>
      <sheetName val="Data_global_mfa"/>
      <sheetName val="Data_World_Bank_population"/>
    </sheetNames>
    <sheetDataSet>
      <sheetData sheetId="0">
        <row r="12">
          <cell r="E12" t="str">
            <v>Material flow accounts and resource productivity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queryTables/queryTable1.xml><?xml version="1.0" encoding="utf-8"?>
<queryTable xmlns="http://schemas.openxmlformats.org/spreadsheetml/2006/main" name="env_ac_mfa_1_Data_1"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nama_10_gdp_1_Data_1" connectionId="5"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demo_gind_1_Data" connectionId="1"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env_ac_mfa_1_ptb" connectionId="3" autoFormatId="16" applyNumberFormats="0" applyBorderFormats="0" applyFontFormats="0" applyPatternFormats="0" applyAlignmentFormats="0" applyWidthHeightFormats="0"/>
</file>

<file path=xl/queryTables/queryTable5.xml><?xml version="1.0" encoding="utf-8"?>
<queryTable xmlns="http://schemas.openxmlformats.org/spreadsheetml/2006/main" name="env_ac_mfa_1_SoM" connectionId="4"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about/policies/copyright" TargetMode="External" /><Relationship Id="rId2" Type="http://schemas.openxmlformats.org/officeDocument/2006/relationships/hyperlink" Target="https://ec.europa.eu/eurostat/web/european-statistical-system/reuse-ess-statistic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_rels/sheet15.xml.rels><?xml version="1.0" encoding="utf-8" standalone="yes"?><Relationships xmlns="http://schemas.openxmlformats.org/package/2006/relationships"><Relationship Id="rId1" Type="http://schemas.openxmlformats.org/officeDocument/2006/relationships/queryTable" Target="../queryTables/queryTable2.xml" /></Relationships>
</file>

<file path=xl/worksheets/_rels/sheet16.xml.rels><?xml version="1.0" encoding="utf-8" standalone="yes"?><Relationships xmlns="http://schemas.openxmlformats.org/package/2006/relationships"><Relationship Id="rId2" Type="http://schemas.openxmlformats.org/officeDocument/2006/relationships/queryTable" Target="../queryTables/queryTable3.xml" /><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queryTable" Target="../queryTables/queryTable4.xml" /></Relationships>
</file>

<file path=xl/worksheets/_rels/sheet18.xml.rels><?xml version="1.0" encoding="utf-8" standalone="yes"?><Relationships xmlns="http://schemas.openxmlformats.org/package/2006/relationships"><Relationship Id="rId1" Type="http://schemas.openxmlformats.org/officeDocument/2006/relationships/queryTable" Target="../queryTables/queryTable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appsso.eurostat.ec.europa.eu/nui/show.do?dataset=env_ac_mid&amp;lang=en"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Z40"/>
  <sheetViews>
    <sheetView showGridLines="0" tabSelected="1" workbookViewId="0" topLeftCell="A1">
      <selection activeCell="G16" sqref="G16"/>
    </sheetView>
  </sheetViews>
  <sheetFormatPr defaultColWidth="0" defaultRowHeight="0" customHeight="1" zeroHeight="1"/>
  <cols>
    <col min="1" max="1" width="2.28125" style="141" customWidth="1"/>
    <col min="2" max="2" width="6.28125" style="141" customWidth="1"/>
    <col min="3" max="9" width="7.28125" style="141" customWidth="1"/>
    <col min="10" max="12" width="6.28125" style="141" customWidth="1"/>
    <col min="13" max="13" width="1.421875" style="141" customWidth="1"/>
    <col min="14" max="14" width="7.28125" style="141" customWidth="1"/>
    <col min="15" max="18" width="8.7109375" style="141" customWidth="1"/>
    <col min="19" max="25" width="6.28125" style="141" customWidth="1"/>
    <col min="26" max="26" width="2.28125" style="149" customWidth="1"/>
    <col min="27" max="16384" width="9.140625" style="141" hidden="1" customWidth="1"/>
  </cols>
  <sheetData>
    <row r="1" spans="1:26" ht="12" customHeight="1">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row>
    <row r="2" spans="1:26" ht="9.95" customHeight="1">
      <c r="A2" s="140"/>
      <c r="B2" s="142"/>
      <c r="C2" s="143"/>
      <c r="D2" s="143"/>
      <c r="E2" s="143"/>
      <c r="F2" s="143"/>
      <c r="G2" s="143"/>
      <c r="H2" s="143"/>
      <c r="I2" s="143"/>
      <c r="J2" s="143"/>
      <c r="K2" s="143"/>
      <c r="L2" s="143"/>
      <c r="M2" s="143"/>
      <c r="N2" s="143"/>
      <c r="O2" s="143"/>
      <c r="P2" s="143"/>
      <c r="Q2" s="143"/>
      <c r="R2" s="143"/>
      <c r="S2" s="143"/>
      <c r="T2" s="143"/>
      <c r="U2" s="143"/>
      <c r="V2" s="143"/>
      <c r="W2" s="143"/>
      <c r="X2" s="143"/>
      <c r="Y2" s="143"/>
      <c r="Z2" s="140"/>
    </row>
    <row r="3" spans="1:26" ht="12">
      <c r="A3" s="140"/>
      <c r="B3" s="143"/>
      <c r="C3" s="143"/>
      <c r="D3" s="143"/>
      <c r="E3" s="143"/>
      <c r="F3" s="143"/>
      <c r="G3" s="143"/>
      <c r="H3" s="143"/>
      <c r="I3" s="143"/>
      <c r="J3" s="143"/>
      <c r="K3" s="143"/>
      <c r="L3" s="143"/>
      <c r="M3" s="143"/>
      <c r="N3" s="143"/>
      <c r="O3" s="143"/>
      <c r="P3" s="143"/>
      <c r="Q3" s="143"/>
      <c r="R3" s="143"/>
      <c r="S3" s="143"/>
      <c r="T3" s="143"/>
      <c r="U3" s="143"/>
      <c r="V3" s="143"/>
      <c r="W3" s="143"/>
      <c r="X3" s="143"/>
      <c r="Y3" s="143"/>
      <c r="Z3" s="140"/>
    </row>
    <row r="4" spans="1:26" ht="12">
      <c r="A4" s="140"/>
      <c r="B4" s="143"/>
      <c r="C4" s="143"/>
      <c r="D4" s="143"/>
      <c r="E4" s="143"/>
      <c r="F4" s="143"/>
      <c r="G4" s="143"/>
      <c r="H4" s="143"/>
      <c r="I4" s="143"/>
      <c r="J4" s="143"/>
      <c r="K4" s="143"/>
      <c r="L4" s="143"/>
      <c r="M4" s="143"/>
      <c r="N4" s="143"/>
      <c r="O4" s="143"/>
      <c r="P4" s="143"/>
      <c r="Q4" s="143"/>
      <c r="R4" s="143"/>
      <c r="S4" s="143"/>
      <c r="T4" s="143"/>
      <c r="U4" s="143"/>
      <c r="V4" s="143"/>
      <c r="W4" s="143"/>
      <c r="X4" s="143"/>
      <c r="Y4" s="143"/>
      <c r="Z4" s="140"/>
    </row>
    <row r="5" spans="1:26" ht="12">
      <c r="A5" s="140"/>
      <c r="B5" s="144" t="s">
        <v>176</v>
      </c>
      <c r="C5" s="145"/>
      <c r="D5" s="143"/>
      <c r="E5" s="143"/>
      <c r="F5" s="143"/>
      <c r="G5" s="143"/>
      <c r="H5" s="143"/>
      <c r="I5" s="143"/>
      <c r="J5" s="143"/>
      <c r="K5" s="143"/>
      <c r="L5" s="143"/>
      <c r="M5" s="143"/>
      <c r="N5" s="143"/>
      <c r="O5" s="143"/>
      <c r="P5" s="143"/>
      <c r="Q5" s="143"/>
      <c r="R5" s="143"/>
      <c r="S5" s="143"/>
      <c r="T5" s="143"/>
      <c r="U5" s="143"/>
      <c r="V5" s="143"/>
      <c r="W5" s="143"/>
      <c r="X5" s="143"/>
      <c r="Y5" s="143"/>
      <c r="Z5" s="140"/>
    </row>
    <row r="6" spans="1:26" ht="12">
      <c r="A6" s="140"/>
      <c r="B6" s="146" t="s">
        <v>177</v>
      </c>
      <c r="C6" s="143"/>
      <c r="D6" s="143"/>
      <c r="E6" s="143"/>
      <c r="F6" s="143"/>
      <c r="G6" s="143"/>
      <c r="H6" s="143"/>
      <c r="I6" s="143"/>
      <c r="J6" s="143"/>
      <c r="K6" s="143"/>
      <c r="L6" s="143"/>
      <c r="M6" s="143"/>
      <c r="N6" s="143"/>
      <c r="O6" s="143"/>
      <c r="P6" s="143"/>
      <c r="Q6" s="143"/>
      <c r="R6" s="143"/>
      <c r="S6" s="143"/>
      <c r="T6" s="143"/>
      <c r="U6" s="143"/>
      <c r="V6" s="143"/>
      <c r="W6" s="143"/>
      <c r="X6" s="143"/>
      <c r="Y6" s="143"/>
      <c r="Z6" s="140"/>
    </row>
    <row r="7" spans="1:26" ht="12">
      <c r="A7" s="140"/>
      <c r="B7" s="146" t="s">
        <v>178</v>
      </c>
      <c r="C7" s="143"/>
      <c r="D7" s="143"/>
      <c r="E7" s="143"/>
      <c r="F7" s="143"/>
      <c r="G7" s="143"/>
      <c r="H7" s="143"/>
      <c r="I7" s="143"/>
      <c r="J7" s="143"/>
      <c r="K7" s="143"/>
      <c r="L7" s="143"/>
      <c r="M7" s="143"/>
      <c r="N7" s="143"/>
      <c r="O7" s="143"/>
      <c r="P7" s="143"/>
      <c r="Q7" s="143"/>
      <c r="R7" s="143"/>
      <c r="S7" s="143"/>
      <c r="T7" s="143"/>
      <c r="U7" s="143"/>
      <c r="V7" s="143"/>
      <c r="W7" s="143"/>
      <c r="X7" s="143"/>
      <c r="Y7" s="143"/>
      <c r="Z7" s="140"/>
    </row>
    <row r="8" spans="1:26" ht="12">
      <c r="A8" s="140"/>
      <c r="B8" s="146" t="s">
        <v>179</v>
      </c>
      <c r="C8" s="143"/>
      <c r="D8" s="143"/>
      <c r="E8" s="143"/>
      <c r="F8" s="143"/>
      <c r="G8" s="143"/>
      <c r="H8" s="143"/>
      <c r="I8" s="143"/>
      <c r="J8" s="143"/>
      <c r="K8" s="143"/>
      <c r="L8" s="143"/>
      <c r="M8" s="143"/>
      <c r="N8" s="143"/>
      <c r="O8" s="143"/>
      <c r="P8" s="143"/>
      <c r="Q8" s="143"/>
      <c r="R8" s="143"/>
      <c r="S8" s="143"/>
      <c r="T8" s="143"/>
      <c r="U8" s="143"/>
      <c r="V8" s="143"/>
      <c r="W8" s="143"/>
      <c r="X8" s="143"/>
      <c r="Y8" s="143"/>
      <c r="Z8" s="147"/>
    </row>
    <row r="9" spans="1:26" ht="9.95" customHeight="1">
      <c r="A9" s="140"/>
      <c r="B9" s="146"/>
      <c r="C9" s="143"/>
      <c r="D9" s="143"/>
      <c r="E9" s="148"/>
      <c r="F9" s="143"/>
      <c r="G9" s="143"/>
      <c r="H9" s="143"/>
      <c r="I9" s="143"/>
      <c r="J9" s="143"/>
      <c r="K9" s="143"/>
      <c r="L9" s="143"/>
      <c r="M9" s="143"/>
      <c r="N9" s="143"/>
      <c r="O9" s="143"/>
      <c r="P9" s="143"/>
      <c r="Q9" s="143"/>
      <c r="R9" s="143"/>
      <c r="S9" s="143"/>
      <c r="T9" s="143"/>
      <c r="U9" s="143"/>
      <c r="V9" s="143"/>
      <c r="W9" s="143"/>
      <c r="X9" s="143"/>
      <c r="Y9" s="143"/>
      <c r="Z9" s="147"/>
    </row>
    <row r="10" spans="1:26" ht="6"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row>
    <row r="11" spans="1:26" ht="9.95" customHeight="1">
      <c r="A11" s="140"/>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0"/>
    </row>
    <row r="12" spans="1:26" ht="12">
      <c r="A12" s="140"/>
      <c r="B12" s="150" t="s">
        <v>180</v>
      </c>
      <c r="E12" s="151" t="s">
        <v>17</v>
      </c>
      <c r="Z12" s="140"/>
    </row>
    <row r="13" spans="1:26" ht="12">
      <c r="A13" s="140"/>
      <c r="Z13" s="140"/>
    </row>
    <row r="14" spans="1:26" ht="15" customHeight="1">
      <c r="A14" s="140"/>
      <c r="B14" s="150" t="s">
        <v>181</v>
      </c>
      <c r="E14" s="226" t="str">
        <f>"This file accompanies the Statistics Explained article: '"&amp;E12&amp;"' and contains the figures and underlying data used in the article."</f>
        <v>This file accompanies the Statistics Explained article: 'Physical imports and exports' and contains the figures and underlying data used in the article.</v>
      </c>
      <c r="F14" s="226"/>
      <c r="G14" s="226"/>
      <c r="H14" s="226"/>
      <c r="I14" s="226"/>
      <c r="J14" s="226"/>
      <c r="K14" s="226"/>
      <c r="L14" s="226"/>
      <c r="M14" s="226"/>
      <c r="N14" s="226"/>
      <c r="O14" s="226"/>
      <c r="P14" s="226"/>
      <c r="Q14" s="226"/>
      <c r="R14" s="226"/>
      <c r="S14" s="226"/>
      <c r="T14" s="226"/>
      <c r="U14" s="226"/>
      <c r="V14" s="226"/>
      <c r="W14" s="226"/>
      <c r="X14" s="226"/>
      <c r="Y14" s="226"/>
      <c r="Z14" s="140"/>
    </row>
    <row r="15" spans="1:26" ht="12">
      <c r="A15" s="140"/>
      <c r="Z15" s="140"/>
    </row>
    <row r="16" spans="1:26" ht="12">
      <c r="A16" s="140"/>
      <c r="B16" s="150" t="s">
        <v>182</v>
      </c>
      <c r="E16" s="152" t="s">
        <v>242</v>
      </c>
      <c r="Z16" s="140"/>
    </row>
    <row r="17" spans="1:26" ht="12">
      <c r="A17" s="140"/>
      <c r="D17" s="153"/>
      <c r="Z17" s="140"/>
    </row>
    <row r="18" spans="1:26" ht="12">
      <c r="A18" s="140"/>
      <c r="B18" s="150" t="s">
        <v>183</v>
      </c>
      <c r="E18" s="154" t="str">
        <f>E12</f>
        <v>Physical imports and exports</v>
      </c>
      <c r="G18" s="155"/>
      <c r="Z18" s="140"/>
    </row>
    <row r="19" spans="1:26" ht="9.95" customHeight="1">
      <c r="A19" s="140"/>
      <c r="Z19" s="140"/>
    </row>
    <row r="20" spans="1:26" ht="6" customHeight="1">
      <c r="A20" s="140"/>
      <c r="B20" s="156"/>
      <c r="C20" s="157"/>
      <c r="D20" s="140"/>
      <c r="E20" s="158"/>
      <c r="F20" s="158"/>
      <c r="G20" s="158"/>
      <c r="H20" s="158"/>
      <c r="I20" s="158"/>
      <c r="J20" s="158"/>
      <c r="K20" s="158"/>
      <c r="L20" s="158"/>
      <c r="M20" s="158"/>
      <c r="N20" s="158"/>
      <c r="O20" s="158"/>
      <c r="P20" s="158"/>
      <c r="Q20" s="158"/>
      <c r="R20" s="158"/>
      <c r="S20" s="158"/>
      <c r="T20" s="158"/>
      <c r="U20" s="158"/>
      <c r="V20" s="158"/>
      <c r="W20" s="158"/>
      <c r="X20" s="158"/>
      <c r="Y20" s="158"/>
      <c r="Z20" s="140"/>
    </row>
    <row r="21" spans="1:26" ht="9.95" customHeight="1">
      <c r="A21" s="140"/>
      <c r="B21" s="159"/>
      <c r="C21" s="160"/>
      <c r="D21" s="149"/>
      <c r="E21" s="161"/>
      <c r="F21" s="161"/>
      <c r="G21" s="161"/>
      <c r="H21" s="161"/>
      <c r="I21" s="161"/>
      <c r="J21" s="161"/>
      <c r="K21" s="161"/>
      <c r="L21" s="161"/>
      <c r="M21" s="161"/>
      <c r="N21" s="161"/>
      <c r="O21" s="161"/>
      <c r="P21" s="161"/>
      <c r="Q21" s="161"/>
      <c r="R21" s="161"/>
      <c r="S21" s="161"/>
      <c r="T21" s="161"/>
      <c r="U21" s="161"/>
      <c r="V21" s="161"/>
      <c r="W21" s="161"/>
      <c r="X21" s="161"/>
      <c r="Y21" s="161"/>
      <c r="Z21" s="140"/>
    </row>
    <row r="22" spans="1:26" ht="36" customHeight="1">
      <c r="A22" s="140"/>
      <c r="B22" s="162" t="s">
        <v>184</v>
      </c>
      <c r="E22" s="226" t="s">
        <v>185</v>
      </c>
      <c r="F22" s="226"/>
      <c r="G22" s="226"/>
      <c r="H22" s="226"/>
      <c r="I22" s="226"/>
      <c r="J22" s="226"/>
      <c r="K22" s="226"/>
      <c r="L22" s="226"/>
      <c r="M22" s="226"/>
      <c r="N22" s="226"/>
      <c r="O22" s="226"/>
      <c r="P22" s="226"/>
      <c r="Q22" s="226"/>
      <c r="R22" s="226"/>
      <c r="S22" s="226"/>
      <c r="T22" s="226"/>
      <c r="U22" s="226"/>
      <c r="V22" s="226"/>
      <c r="W22" s="226"/>
      <c r="X22" s="226"/>
      <c r="Y22" s="226"/>
      <c r="Z22" s="140"/>
    </row>
    <row r="23" spans="1:26" ht="12" customHeight="1">
      <c r="A23" s="140"/>
      <c r="E23" s="227" t="s">
        <v>186</v>
      </c>
      <c r="F23" s="227"/>
      <c r="G23" s="227"/>
      <c r="H23" s="227"/>
      <c r="I23" s="227"/>
      <c r="J23" s="227"/>
      <c r="K23" s="227"/>
      <c r="L23" s="227"/>
      <c r="M23" s="227"/>
      <c r="N23" s="227"/>
      <c r="O23" s="227"/>
      <c r="P23" s="227"/>
      <c r="Q23" s="227"/>
      <c r="R23" s="227"/>
      <c r="S23" s="227"/>
      <c r="T23" s="227"/>
      <c r="U23" s="227"/>
      <c r="V23" s="227"/>
      <c r="W23" s="227"/>
      <c r="X23" s="227"/>
      <c r="Y23" s="227"/>
      <c r="Z23" s="140"/>
    </row>
    <row r="24" spans="1:26" ht="12" customHeight="1">
      <c r="A24" s="140"/>
      <c r="E24" s="141" t="s">
        <v>187</v>
      </c>
      <c r="Z24" s="140"/>
    </row>
    <row r="25" spans="1:26" ht="12" customHeight="1">
      <c r="A25" s="140"/>
      <c r="E25" s="141" t="s">
        <v>188</v>
      </c>
      <c r="K25" s="163"/>
      <c r="N25" s="154" t="s">
        <v>189</v>
      </c>
      <c r="Z25" s="140"/>
    </row>
    <row r="26" spans="1:26" ht="12" customHeight="1">
      <c r="A26" s="140"/>
      <c r="E26" s="141" t="s">
        <v>190</v>
      </c>
      <c r="N26" s="154" t="s">
        <v>191</v>
      </c>
      <c r="Z26" s="140"/>
    </row>
    <row r="27" spans="1:26" ht="48" customHeight="1">
      <c r="A27" s="140"/>
      <c r="B27" s="162" t="s">
        <v>192</v>
      </c>
      <c r="E27" s="226" t="s">
        <v>193</v>
      </c>
      <c r="F27" s="226"/>
      <c r="G27" s="226"/>
      <c r="H27" s="226"/>
      <c r="I27" s="226"/>
      <c r="J27" s="226"/>
      <c r="K27" s="226"/>
      <c r="L27" s="226"/>
      <c r="M27" s="226"/>
      <c r="N27" s="226"/>
      <c r="O27" s="226"/>
      <c r="P27" s="226"/>
      <c r="Q27" s="226"/>
      <c r="R27" s="226"/>
      <c r="S27" s="226"/>
      <c r="T27" s="226"/>
      <c r="U27" s="226"/>
      <c r="V27" s="226"/>
      <c r="W27" s="226"/>
      <c r="X27" s="226"/>
      <c r="Y27" s="226"/>
      <c r="Z27" s="140"/>
    </row>
    <row r="28" spans="1:26" ht="9.95" customHeight="1">
      <c r="A28" s="140"/>
      <c r="B28" s="164"/>
      <c r="E28" s="165"/>
      <c r="Z28" s="140"/>
    </row>
    <row r="29" spans="1:26" ht="12" customHeight="1">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row>
    <row r="30" ht="12" hidden="1"/>
    <row r="31" ht="12" hidden="1">
      <c r="Z31" s="141"/>
    </row>
    <row r="32" ht="12" hidden="1">
      <c r="Z32" s="141"/>
    </row>
    <row r="33" ht="12" hidden="1">
      <c r="Z33" s="141"/>
    </row>
    <row r="34" ht="12" hidden="1">
      <c r="Z34" s="141"/>
    </row>
    <row r="35" ht="15" customHeight="1" hidden="1">
      <c r="Z35" s="141"/>
    </row>
    <row r="36" ht="15" customHeight="1" hidden="1">
      <c r="Z36" s="141"/>
    </row>
    <row r="37" ht="15" customHeight="1" hidden="1">
      <c r="Z37" s="141"/>
    </row>
    <row r="38" ht="15" customHeight="1" hidden="1">
      <c r="Z38" s="141"/>
    </row>
    <row r="39" ht="15" customHeight="1" hidden="1">
      <c r="Z39" s="141"/>
    </row>
    <row r="40" ht="15" customHeight="1" hidden="1">
      <c r="Z40" s="141"/>
    </row>
    <row r="41" ht="12" hidden="1"/>
    <row r="42" ht="12" hidden="1"/>
  </sheetData>
  <mergeCells count="4">
    <mergeCell ref="E14:Y14"/>
    <mergeCell ref="E22:Y22"/>
    <mergeCell ref="E23:Y23"/>
    <mergeCell ref="E27:Y27"/>
  </mergeCells>
  <hyperlinks>
    <hyperlink ref="N25" r:id="rId1" display="https://ec.europa.eu/eurostat/about/policies/copyright"/>
    <hyperlink ref="N26" r:id="rId2" display="https://ec.europa.eu/eurostat/web/european-statistical-system/reuse-ess-statistics"/>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Y21"/>
  <sheetViews>
    <sheetView zoomScale="80" zoomScaleNormal="80" workbookViewId="0" topLeftCell="A1">
      <selection activeCell="H33" sqref="H33"/>
    </sheetView>
  </sheetViews>
  <sheetFormatPr defaultColWidth="9.140625" defaultRowHeight="15"/>
  <cols>
    <col min="1" max="1" width="18.7109375" style="79" customWidth="1"/>
    <col min="2" max="2" width="21.140625" style="79" customWidth="1"/>
    <col min="3" max="20" width="12.28125" style="79" customWidth="1"/>
    <col min="21" max="25" width="10.28125" style="79" bestFit="1" customWidth="1"/>
    <col min="26" max="16384" width="9.140625" style="79" customWidth="1"/>
  </cols>
  <sheetData>
    <row r="1" spans="1:7" ht="15">
      <c r="A1" s="80" t="s">
        <v>106</v>
      </c>
      <c r="G1" s="192" t="s">
        <v>224</v>
      </c>
    </row>
    <row r="2" ht="15">
      <c r="G2" s="193" t="s">
        <v>54</v>
      </c>
    </row>
    <row r="3" spans="1:2" ht="15">
      <c r="A3" s="80" t="s">
        <v>103</v>
      </c>
      <c r="B3" s="197">
        <v>45125.958333333336</v>
      </c>
    </row>
    <row r="4" spans="1:2" ht="15">
      <c r="A4" s="80" t="s">
        <v>102</v>
      </c>
      <c r="B4" s="197">
        <v>45126.50497685185</v>
      </c>
    </row>
    <row r="5" spans="1:2" ht="15">
      <c r="A5" s="80" t="s">
        <v>101</v>
      </c>
      <c r="B5" s="80" t="s">
        <v>100</v>
      </c>
    </row>
    <row r="7" spans="1:3" ht="15">
      <c r="A7" s="80" t="s">
        <v>99</v>
      </c>
      <c r="B7" s="80" t="s">
        <v>233</v>
      </c>
      <c r="C7" s="80" t="s">
        <v>235</v>
      </c>
    </row>
    <row r="8" spans="1:3" ht="15">
      <c r="A8" s="80" t="s">
        <v>98</v>
      </c>
      <c r="B8" s="137" t="s">
        <v>209</v>
      </c>
      <c r="C8" s="80" t="s">
        <v>173</v>
      </c>
    </row>
    <row r="10" spans="1:25" ht="15">
      <c r="A10" s="81" t="s">
        <v>105</v>
      </c>
      <c r="B10" s="81" t="s">
        <v>111</v>
      </c>
      <c r="C10" s="81" t="s">
        <v>93</v>
      </c>
      <c r="D10" s="81" t="s">
        <v>92</v>
      </c>
      <c r="E10" s="81" t="s">
        <v>91</v>
      </c>
      <c r="F10" s="81" t="s">
        <v>90</v>
      </c>
      <c r="G10" s="81" t="s">
        <v>89</v>
      </c>
      <c r="H10" s="81" t="s">
        <v>88</v>
      </c>
      <c r="I10" s="81" t="s">
        <v>87</v>
      </c>
      <c r="J10" s="81" t="s">
        <v>86</v>
      </c>
      <c r="K10" s="81" t="s">
        <v>85</v>
      </c>
      <c r="L10" s="81" t="s">
        <v>84</v>
      </c>
      <c r="M10" s="81" t="s">
        <v>83</v>
      </c>
      <c r="N10" s="81" t="s">
        <v>82</v>
      </c>
      <c r="O10" s="81" t="s">
        <v>81</v>
      </c>
      <c r="P10" s="81" t="s">
        <v>80</v>
      </c>
      <c r="Q10" s="81" t="s">
        <v>79</v>
      </c>
      <c r="R10" s="81" t="s">
        <v>78</v>
      </c>
      <c r="S10" s="81" t="s">
        <v>77</v>
      </c>
      <c r="T10" s="81" t="s">
        <v>76</v>
      </c>
      <c r="U10" s="81" t="s">
        <v>75</v>
      </c>
      <c r="V10" s="81" t="s">
        <v>206</v>
      </c>
      <c r="W10" s="81" t="s">
        <v>234</v>
      </c>
      <c r="X10" s="81" t="s">
        <v>239</v>
      </c>
      <c r="Y10" s="81" t="s">
        <v>250</v>
      </c>
    </row>
    <row r="11" spans="1:25" ht="15">
      <c r="A11" s="81" t="s">
        <v>110</v>
      </c>
      <c r="B11" s="81" t="s">
        <v>109</v>
      </c>
      <c r="C11" s="127">
        <f>SUMIFS(nama_10_gdp!$E:$E,nama_10_gdp!$A:$A,C10,nama_10_gdp!$B:$B,Data_gdp!$B$8,nama_10_gdp!$D:$D,Data_gdp!$A$11,nama_10_gdp!$C:$C,Data_gdp!$B$7)</f>
        <v>2404112.1</v>
      </c>
      <c r="D11" s="127">
        <f>SUMIFS(nama_10_gdp!$E:$E,nama_10_gdp!$A:$A,D10,nama_10_gdp!$B:$B,Data_gdp!$B$8,nama_10_gdp!$D:$D,Data_gdp!$A$11,nama_10_gdp!$C:$C,Data_gdp!$B$7)</f>
        <v>2495680.5</v>
      </c>
      <c r="E11" s="127">
        <f>SUMIFS(nama_10_gdp!$E:$E,nama_10_gdp!$A:$A,E10,nama_10_gdp!$B:$B,Data_gdp!$B$8,nama_10_gdp!$D:$D,Data_gdp!$A$11,nama_10_gdp!$C:$C,Data_gdp!$B$7)</f>
        <v>2561418.3</v>
      </c>
      <c r="F11" s="127">
        <f>SUMIFS(nama_10_gdp!$E:$E,nama_10_gdp!$A:$A,F10,nama_10_gdp!$B:$B,Data_gdp!$B$8,nama_10_gdp!$D:$D,Data_gdp!$A$11,nama_10_gdp!$C:$C,Data_gdp!$B$7)</f>
        <v>2614585.1</v>
      </c>
      <c r="G11" s="127">
        <f>SUMIFS(nama_10_gdp!$E:$E,nama_10_gdp!$A:$A,G10,nama_10_gdp!$B:$B,Data_gdp!$B$8,nama_10_gdp!$D:$D,Data_gdp!$A$11,nama_10_gdp!$C:$C,Data_gdp!$B$7)</f>
        <v>2851766.5</v>
      </c>
      <c r="H11" s="127">
        <f>SUMIFS(nama_10_gdp!$E:$E,nama_10_gdp!$A:$A,H10,nama_10_gdp!$B:$B,Data_gdp!$B$8,nama_10_gdp!$D:$D,Data_gdp!$A$11,nama_10_gdp!$C:$C,Data_gdp!$B$7)</f>
        <v>3020525</v>
      </c>
      <c r="I11" s="127">
        <f>SUMIFS(nama_10_gdp!$E:$E,nama_10_gdp!$A:$A,I10,nama_10_gdp!$B:$B,Data_gdp!$B$8,nama_10_gdp!$D:$D,Data_gdp!$A$11,nama_10_gdp!$C:$C,Data_gdp!$B$7)</f>
        <v>3300946.8</v>
      </c>
      <c r="J11" s="127">
        <f>SUMIFS(nama_10_gdp!$E:$E,nama_10_gdp!$A:$A,J10,nama_10_gdp!$B:$B,Data_gdp!$B$8,nama_10_gdp!$D:$D,Data_gdp!$A$11,nama_10_gdp!$C:$C,Data_gdp!$B$7)</f>
        <v>3540540.7</v>
      </c>
      <c r="K11" s="127">
        <f>SUMIFS(nama_10_gdp!$E:$E,nama_10_gdp!$A:$A,K10,nama_10_gdp!$B:$B,Data_gdp!$B$8,nama_10_gdp!$D:$D,Data_gdp!$A$11,nama_10_gdp!$C:$C,Data_gdp!$B$7)</f>
        <v>3568512.1</v>
      </c>
      <c r="L11" s="127">
        <f>SUMIFS(nama_10_gdp!$E:$E,nama_10_gdp!$A:$A,L10,nama_10_gdp!$B:$B,Data_gdp!$B$8,nama_10_gdp!$D:$D,Data_gdp!$A$11,nama_10_gdp!$C:$C,Data_gdp!$B$7)</f>
        <v>3069933.8</v>
      </c>
      <c r="M11" s="127">
        <f>SUMIFS(nama_10_gdp!$E:$E,nama_10_gdp!$A:$A,M10,nama_10_gdp!$B:$B,Data_gdp!$B$8,nama_10_gdp!$D:$D,Data_gdp!$A$11,nama_10_gdp!$C:$C,Data_gdp!$B$7)</f>
        <v>3473712.9</v>
      </c>
      <c r="N11" s="127">
        <f>SUMIFS(nama_10_gdp!$E:$E,nama_10_gdp!$A:$A,N10,nama_10_gdp!$B:$B,Data_gdp!$B$8,nama_10_gdp!$D:$D,Data_gdp!$A$11,nama_10_gdp!$C:$C,Data_gdp!$B$7)</f>
        <v>3721698.2</v>
      </c>
      <c r="O11" s="127">
        <f>SUMIFS(nama_10_gdp!$E:$E,nama_10_gdp!$A:$A,O10,nama_10_gdp!$B:$B,Data_gdp!$B$8,nama_10_gdp!$D:$D,Data_gdp!$A$11,nama_10_gdp!$C:$C,Data_gdp!$B$7)</f>
        <v>3781806.3</v>
      </c>
      <c r="P11" s="127">
        <f>SUMIFS(nama_10_gdp!$E:$E,nama_10_gdp!$A:$A,P10,nama_10_gdp!$B:$B,Data_gdp!$B$8,nama_10_gdp!$D:$D,Data_gdp!$A$11,nama_10_gdp!$C:$C,Data_gdp!$B$7)</f>
        <v>3836967</v>
      </c>
      <c r="Q11" s="127">
        <f>SUMIFS(nama_10_gdp!$E:$E,nama_10_gdp!$A:$A,Q10,nama_10_gdp!$B:$B,Data_gdp!$B$8,nama_10_gdp!$D:$D,Data_gdp!$A$11,nama_10_gdp!$C:$C,Data_gdp!$B$7)</f>
        <v>3985194.3</v>
      </c>
      <c r="R11" s="127">
        <f>SUMIFS(nama_10_gdp!$E:$E,nama_10_gdp!$A:$A,R10,nama_10_gdp!$B:$B,Data_gdp!$B$8,nama_10_gdp!$D:$D,Data_gdp!$A$11,nama_10_gdp!$C:$C,Data_gdp!$B$7)</f>
        <v>4218427.2</v>
      </c>
      <c r="S11" s="127">
        <f>SUMIFS(nama_10_gdp!$E:$E,nama_10_gdp!$A:$A,S10,nama_10_gdp!$B:$B,Data_gdp!$B$8,nama_10_gdp!$D:$D,Data_gdp!$A$11,nama_10_gdp!$C:$C,Data_gdp!$B$7)</f>
        <v>4356672.6</v>
      </c>
      <c r="T11" s="127">
        <f>SUMIFS(nama_10_gdp!$E:$E,nama_10_gdp!$A:$A,T10,nama_10_gdp!$B:$B,Data_gdp!$B$8,nama_10_gdp!$D:$D,Data_gdp!$A$11,nama_10_gdp!$C:$C,Data_gdp!$B$7)</f>
        <v>4598682.7</v>
      </c>
      <c r="U11" s="127">
        <f>SUMIFS(nama_10_gdp!$E:$E,nama_10_gdp!$A:$A,U10,nama_10_gdp!$B:$B,Data_gdp!$B$8,nama_10_gdp!$D:$D,Data_gdp!$A$11,nama_10_gdp!$C:$C,Data_gdp!$B$7)</f>
        <v>4739996.9</v>
      </c>
      <c r="V11" s="127">
        <f>SUMIFS(nama_10_gdp!$E:$E,nama_10_gdp!$A:$A,V10,nama_10_gdp!$B:$B,Data_gdp!$B$8,nama_10_gdp!$D:$D,Data_gdp!$A$11,nama_10_gdp!$C:$C,Data_gdp!$B$7)</f>
        <v>4834732.9</v>
      </c>
      <c r="W11" s="127">
        <f>SUMIFS(nama_10_gdp!$E:$E,nama_10_gdp!$A:$A,W10,nama_10_gdp!$B:$B,Data_gdp!$B$8,nama_10_gdp!$D:$D,Data_gdp!$A$11,nama_10_gdp!$C:$C,Data_gdp!$B$7)</f>
        <v>4545072.6</v>
      </c>
      <c r="X11" s="127">
        <f>SUMIFS(nama_10_gdp!$E:$E,nama_10_gdp!$A:$A,X10,nama_10_gdp!$B:$B,Data_gdp!$B$8,nama_10_gdp!$D:$D,Data_gdp!$A$11,nama_10_gdp!$C:$C,Data_gdp!$B$7)</f>
        <v>5037433.4</v>
      </c>
      <c r="Y11" s="127">
        <f>SUMIFS(nama_10_gdp!$E:$E,nama_10_gdp!$A:$A,Y10,nama_10_gdp!$B:$B,Data_gdp!$B$8,nama_10_gdp!$D:$D,Data_gdp!$A$11,nama_10_gdp!$C:$C,Data_gdp!$B$7)</f>
        <v>5276611.3</v>
      </c>
    </row>
    <row r="12" spans="1:25" ht="15">
      <c r="A12" s="81" t="s">
        <v>108</v>
      </c>
      <c r="B12" s="81" t="s">
        <v>107</v>
      </c>
      <c r="C12" s="127">
        <f>SUMIFS(nama_10_gdp!$E:$E,nama_10_gdp!$A:$A,C10,nama_10_gdp!$B:$B,Data_gdp!$B$8,nama_10_gdp!$D:$D,Data_gdp!$A$12,nama_10_gdp!$C:$C,Data_gdp!$B$7)</f>
        <v>2304126.3</v>
      </c>
      <c r="D12" s="127">
        <f>SUMIFS(nama_10_gdp!$E:$E,nama_10_gdp!$A:$A,D10,nama_10_gdp!$B:$B,Data_gdp!$B$8,nama_10_gdp!$D:$D,Data_gdp!$A$12,nama_10_gdp!$C:$C,Data_gdp!$B$7)</f>
        <v>2340169.7</v>
      </c>
      <c r="E12" s="127">
        <f>SUMIFS(nama_10_gdp!$E:$E,nama_10_gdp!$A:$A,E10,nama_10_gdp!$B:$B,Data_gdp!$B$8,nama_10_gdp!$D:$D,Data_gdp!$A$12,nama_10_gdp!$C:$C,Data_gdp!$B$7)</f>
        <v>2367590.1</v>
      </c>
      <c r="F12" s="127">
        <f>SUMIFS(nama_10_gdp!$E:$E,nama_10_gdp!$A:$A,F10,nama_10_gdp!$B:$B,Data_gdp!$B$8,nama_10_gdp!$D:$D,Data_gdp!$A$12,nama_10_gdp!$C:$C,Data_gdp!$B$7)</f>
        <v>2466898.3</v>
      </c>
      <c r="G12" s="127">
        <f>SUMIFS(nama_10_gdp!$E:$E,nama_10_gdp!$A:$A,G10,nama_10_gdp!$B:$B,Data_gdp!$B$8,nama_10_gdp!$D:$D,Data_gdp!$A$12,nama_10_gdp!$C:$C,Data_gdp!$B$7)</f>
        <v>2685439.9</v>
      </c>
      <c r="H12" s="127">
        <f>SUMIFS(nama_10_gdp!$E:$E,nama_10_gdp!$A:$A,H10,nama_10_gdp!$B:$B,Data_gdp!$B$8,nama_10_gdp!$D:$D,Data_gdp!$A$12,nama_10_gdp!$C:$C,Data_gdp!$B$7)</f>
        <v>2867944.9</v>
      </c>
      <c r="I12" s="127">
        <f>SUMIFS(nama_10_gdp!$E:$E,nama_10_gdp!$A:$A,I10,nama_10_gdp!$B:$B,Data_gdp!$B$8,nama_10_gdp!$D:$D,Data_gdp!$A$12,nama_10_gdp!$C:$C,Data_gdp!$B$7)</f>
        <v>3153072.2</v>
      </c>
      <c r="J12" s="127">
        <f>SUMIFS(nama_10_gdp!$E:$E,nama_10_gdp!$A:$A,J10,nama_10_gdp!$B:$B,Data_gdp!$B$8,nama_10_gdp!$D:$D,Data_gdp!$A$12,nama_10_gdp!$C:$C,Data_gdp!$B$7)</f>
        <v>3397026.6</v>
      </c>
      <c r="K12" s="127">
        <f>SUMIFS(nama_10_gdp!$E:$E,nama_10_gdp!$A:$A,K10,nama_10_gdp!$B:$B,Data_gdp!$B$8,nama_10_gdp!$D:$D,Data_gdp!$A$12,nama_10_gdp!$C:$C,Data_gdp!$B$7)</f>
        <v>3423062.7</v>
      </c>
      <c r="L12" s="127">
        <f>SUMIFS(nama_10_gdp!$E:$E,nama_10_gdp!$A:$A,L10,nama_10_gdp!$B:$B,Data_gdp!$B$8,nama_10_gdp!$D:$D,Data_gdp!$A$12,nama_10_gdp!$C:$C,Data_gdp!$B$7)</f>
        <v>2960823.3</v>
      </c>
      <c r="M12" s="127">
        <f>SUMIFS(nama_10_gdp!$E:$E,nama_10_gdp!$A:$A,M10,nama_10_gdp!$B:$B,Data_gdp!$B$8,nama_10_gdp!$D:$D,Data_gdp!$A$12,nama_10_gdp!$C:$C,Data_gdp!$B$7)</f>
        <v>3292820.2</v>
      </c>
      <c r="N12" s="127">
        <f>SUMIFS(nama_10_gdp!$E:$E,nama_10_gdp!$A:$A,N10,nama_10_gdp!$B:$B,Data_gdp!$B$8,nama_10_gdp!$D:$D,Data_gdp!$A$12,nama_10_gdp!$C:$C,Data_gdp!$B$7)</f>
        <v>3459444.4</v>
      </c>
      <c r="O12" s="127">
        <f>SUMIFS(nama_10_gdp!$E:$E,nama_10_gdp!$A:$A,O10,nama_10_gdp!$B:$B,Data_gdp!$B$8,nama_10_gdp!$D:$D,Data_gdp!$A$12,nama_10_gdp!$C:$C,Data_gdp!$B$7)</f>
        <v>3394001.4</v>
      </c>
      <c r="P12" s="127">
        <f>SUMIFS(nama_10_gdp!$E:$E,nama_10_gdp!$A:$A,P10,nama_10_gdp!$B:$B,Data_gdp!$B$8,nama_10_gdp!$D:$D,Data_gdp!$A$12,nama_10_gdp!$C:$C,Data_gdp!$B$7)</f>
        <v>3423007.7</v>
      </c>
      <c r="Q12" s="127">
        <f>SUMIFS(nama_10_gdp!$E:$E,nama_10_gdp!$A:$A,Q10,nama_10_gdp!$B:$B,Data_gdp!$B$8,nama_10_gdp!$D:$D,Data_gdp!$A$12,nama_10_gdp!$C:$C,Data_gdp!$B$7)</f>
        <v>3580265.1</v>
      </c>
      <c r="R12" s="127">
        <f>SUMIFS(nama_10_gdp!$E:$E,nama_10_gdp!$A:$A,R10,nama_10_gdp!$B:$B,Data_gdp!$B$8,nama_10_gdp!$D:$D,Data_gdp!$A$12,nama_10_gdp!$C:$C,Data_gdp!$B$7)</f>
        <v>3793927.5</v>
      </c>
      <c r="S12" s="127">
        <f>SUMIFS(nama_10_gdp!$E:$E,nama_10_gdp!$A:$A,S10,nama_10_gdp!$B:$B,Data_gdp!$B$8,nama_10_gdp!$D:$D,Data_gdp!$A$12,nama_10_gdp!$C:$C,Data_gdp!$B$7)</f>
        <v>3973062.2</v>
      </c>
      <c r="T12" s="127">
        <f>SUMIFS(nama_10_gdp!$E:$E,nama_10_gdp!$A:$A,T10,nama_10_gdp!$B:$B,Data_gdp!$B$8,nama_10_gdp!$D:$D,Data_gdp!$A$12,nama_10_gdp!$C:$C,Data_gdp!$B$7)</f>
        <v>4201807.8</v>
      </c>
      <c r="U12" s="127">
        <f>SUMIFS(nama_10_gdp!$E:$E,nama_10_gdp!$A:$A,U10,nama_10_gdp!$B:$B,Data_gdp!$B$8,nama_10_gdp!$D:$D,Data_gdp!$A$12,nama_10_gdp!$C:$C,Data_gdp!$B$7)</f>
        <v>4381951.8</v>
      </c>
      <c r="V12" s="127">
        <f>SUMIFS(nama_10_gdp!$E:$E,nama_10_gdp!$A:$A,V10,nama_10_gdp!$B:$B,Data_gdp!$B$8,nama_10_gdp!$D:$D,Data_gdp!$A$12,nama_10_gdp!$C:$C,Data_gdp!$B$7)</f>
        <v>4481193.7</v>
      </c>
      <c r="W12" s="127">
        <f>SUMIFS(nama_10_gdp!$E:$E,nama_10_gdp!$A:$A,W10,nama_10_gdp!$B:$B,Data_gdp!$B$8,nama_10_gdp!$D:$D,Data_gdp!$A$12,nama_10_gdp!$C:$C,Data_gdp!$B$7)</f>
        <v>4216211.9</v>
      </c>
      <c r="X12" s="127">
        <f>SUMIFS(nama_10_gdp!$E:$E,nama_10_gdp!$A:$A,X10,nama_10_gdp!$B:$B,Data_gdp!$B$8,nama_10_gdp!$D:$D,Data_gdp!$A$12,nama_10_gdp!$C:$C,Data_gdp!$B$7)</f>
        <v>4671391.6</v>
      </c>
      <c r="Y12" s="127">
        <f>SUMIFS(nama_10_gdp!$E:$E,nama_10_gdp!$A:$A,Y10,nama_10_gdp!$B:$B,Data_gdp!$B$8,nama_10_gdp!$D:$D,Data_gdp!$A$12,nama_10_gdp!$C:$C,Data_gdp!$B$7)</f>
        <v>4931531.4</v>
      </c>
    </row>
    <row r="14" ht="15">
      <c r="A14" s="80" t="s">
        <v>55</v>
      </c>
    </row>
    <row r="15" spans="1:22" ht="15">
      <c r="A15" s="80" t="s">
        <v>54</v>
      </c>
      <c r="B15" s="80" t="s">
        <v>53</v>
      </c>
      <c r="C15" s="174"/>
      <c r="D15" s="174"/>
      <c r="E15" s="174"/>
      <c r="F15" s="174"/>
      <c r="G15" s="174"/>
      <c r="H15" s="174"/>
      <c r="I15" s="174"/>
      <c r="J15" s="174"/>
      <c r="K15" s="174"/>
      <c r="L15" s="174"/>
      <c r="M15" s="174"/>
      <c r="N15" s="174"/>
      <c r="O15" s="174"/>
      <c r="P15" s="174"/>
      <c r="Q15" s="174"/>
      <c r="R15" s="174"/>
      <c r="S15" s="174"/>
      <c r="T15" s="174"/>
      <c r="U15" s="174"/>
      <c r="V15" s="174"/>
    </row>
    <row r="16" spans="3:22" ht="15">
      <c r="C16" s="174"/>
      <c r="D16" s="174"/>
      <c r="E16" s="174"/>
      <c r="F16" s="174"/>
      <c r="G16" s="174"/>
      <c r="H16" s="174"/>
      <c r="I16" s="174"/>
      <c r="J16" s="174"/>
      <c r="K16" s="174"/>
      <c r="L16" s="174"/>
      <c r="M16" s="174"/>
      <c r="N16" s="174"/>
      <c r="O16" s="174"/>
      <c r="P16" s="174"/>
      <c r="Q16" s="174"/>
      <c r="R16" s="174"/>
      <c r="S16" s="174"/>
      <c r="T16" s="174"/>
      <c r="U16" s="174"/>
      <c r="V16" s="174"/>
    </row>
    <row r="20" spans="3:23" ht="15">
      <c r="C20" s="196"/>
      <c r="D20" s="196"/>
      <c r="E20" s="196"/>
      <c r="F20" s="196"/>
      <c r="G20" s="196"/>
      <c r="H20" s="196"/>
      <c r="I20" s="196"/>
      <c r="J20" s="196"/>
      <c r="K20" s="196"/>
      <c r="L20" s="196"/>
      <c r="M20" s="196"/>
      <c r="N20" s="196"/>
      <c r="O20" s="196"/>
      <c r="P20" s="196"/>
      <c r="Q20" s="196"/>
      <c r="R20" s="196"/>
      <c r="S20" s="196"/>
      <c r="T20" s="196"/>
      <c r="U20" s="196"/>
      <c r="V20" s="196"/>
      <c r="W20" s="196"/>
    </row>
    <row r="21" spans="3:23" ht="15">
      <c r="C21" s="196"/>
      <c r="D21" s="196"/>
      <c r="E21" s="196"/>
      <c r="F21" s="196"/>
      <c r="G21" s="196"/>
      <c r="H21" s="196"/>
      <c r="I21" s="196"/>
      <c r="J21" s="196"/>
      <c r="K21" s="196"/>
      <c r="L21" s="196"/>
      <c r="M21" s="196"/>
      <c r="N21" s="196"/>
      <c r="O21" s="196"/>
      <c r="P21" s="196"/>
      <c r="Q21" s="196"/>
      <c r="R21" s="196"/>
      <c r="S21" s="196"/>
      <c r="T21" s="196"/>
      <c r="U21" s="196"/>
      <c r="V21" s="196"/>
      <c r="W21" s="196"/>
    </row>
  </sheetData>
  <printOptions/>
  <pageMargins left="0.75" right="0.75" top="1" bottom="1" header="0.5" footer="0.5"/>
  <pageSetup fitToHeight="0" fitToWidth="0"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Y54"/>
  <sheetViews>
    <sheetView zoomScale="80" zoomScaleNormal="80" workbookViewId="0" topLeftCell="A1">
      <selection activeCell="F54" sqref="F54"/>
    </sheetView>
  </sheetViews>
  <sheetFormatPr defaultColWidth="9.140625" defaultRowHeight="15"/>
  <cols>
    <col min="1" max="1" width="10.140625" style="79" customWidth="1"/>
    <col min="2" max="2" width="40.7109375" style="79" customWidth="1"/>
    <col min="3" max="21" width="11.8515625" style="79" customWidth="1"/>
    <col min="22" max="22" width="13.421875" style="79" customWidth="1"/>
    <col min="23" max="25" width="12.00390625" style="79" bestFit="1" customWidth="1"/>
    <col min="26" max="16384" width="9.140625" style="79" customWidth="1"/>
  </cols>
  <sheetData>
    <row r="1" spans="1:7" ht="15">
      <c r="A1" s="80" t="s">
        <v>154</v>
      </c>
      <c r="G1" s="192" t="s">
        <v>224</v>
      </c>
    </row>
    <row r="2" spans="1:7" ht="15">
      <c r="A2" s="201"/>
      <c r="G2" s="193" t="s">
        <v>54</v>
      </c>
    </row>
    <row r="3" spans="1:2" ht="15">
      <c r="A3" s="80" t="s">
        <v>103</v>
      </c>
      <c r="B3" s="197">
        <v>45120.958333333336</v>
      </c>
    </row>
    <row r="4" spans="1:2" ht="15">
      <c r="A4" s="80" t="s">
        <v>102</v>
      </c>
      <c r="B4" s="197">
        <v>45126.65221064815</v>
      </c>
    </row>
    <row r="5" spans="1:2" ht="15">
      <c r="A5" s="80" t="s">
        <v>101</v>
      </c>
      <c r="B5" s="80" t="s">
        <v>100</v>
      </c>
    </row>
    <row r="6" ht="15">
      <c r="C6" s="188"/>
    </row>
    <row r="7" spans="1:3" ht="15">
      <c r="A7" s="137" t="s">
        <v>153</v>
      </c>
      <c r="B7" s="186" t="s">
        <v>218</v>
      </c>
      <c r="C7" s="186" t="s">
        <v>223</v>
      </c>
    </row>
    <row r="9" spans="1:25" ht="15">
      <c r="A9" s="81" t="s">
        <v>98</v>
      </c>
      <c r="B9" s="81" t="s">
        <v>152</v>
      </c>
      <c r="C9" s="195" t="s">
        <v>93</v>
      </c>
      <c r="D9" s="195" t="s">
        <v>92</v>
      </c>
      <c r="E9" s="195" t="s">
        <v>91</v>
      </c>
      <c r="F9" s="195" t="s">
        <v>90</v>
      </c>
      <c r="G9" s="195" t="s">
        <v>89</v>
      </c>
      <c r="H9" s="195" t="s">
        <v>88</v>
      </c>
      <c r="I9" s="195" t="s">
        <v>87</v>
      </c>
      <c r="J9" s="195" t="s">
        <v>86</v>
      </c>
      <c r="K9" s="195" t="s">
        <v>85</v>
      </c>
      <c r="L9" s="195" t="s">
        <v>84</v>
      </c>
      <c r="M9" s="195" t="s">
        <v>83</v>
      </c>
      <c r="N9" s="195" t="s">
        <v>82</v>
      </c>
      <c r="O9" s="195" t="s">
        <v>81</v>
      </c>
      <c r="P9" s="195" t="s">
        <v>80</v>
      </c>
      <c r="Q9" s="195" t="s">
        <v>79</v>
      </c>
      <c r="R9" s="195" t="s">
        <v>78</v>
      </c>
      <c r="S9" s="195" t="s">
        <v>77</v>
      </c>
      <c r="T9" s="195" t="s">
        <v>76</v>
      </c>
      <c r="U9" s="195" t="s">
        <v>75</v>
      </c>
      <c r="V9" s="195" t="s">
        <v>206</v>
      </c>
      <c r="W9" s="210">
        <v>2020</v>
      </c>
      <c r="X9" s="212">
        <v>2021</v>
      </c>
      <c r="Y9" s="212">
        <v>2022</v>
      </c>
    </row>
    <row r="10" spans="1:25" ht="15">
      <c r="A10" s="81" t="s">
        <v>209</v>
      </c>
      <c r="B10" s="139" t="s">
        <v>173</v>
      </c>
      <c r="C10" s="82">
        <f>SUMIFS(demo_gind!$D:$D,demo_gind!$A:$A,C9,demo_gind!$B:$B,Data_demo_gind!$A$10,demo_gind!$C:$C,Data_demo_gind!$B$7)</f>
        <v>428929021</v>
      </c>
      <c r="D10" s="82">
        <f>SUMIFS(demo_gind!$D:$D,demo_gind!$A:$A,D9,demo_gind!$B:$B,Data_demo_gind!$A$10,demo_gind!$C:$C,Data_demo_gind!$B$7)</f>
        <v>429481944</v>
      </c>
      <c r="E10" s="82">
        <f>SUMIFS(demo_gind!$D:$D,demo_gind!$A:$A,E9,demo_gind!$B:$B,Data_demo_gind!$A$10,demo_gind!$C:$C,Data_demo_gind!$B$7)</f>
        <v>430456663</v>
      </c>
      <c r="F10" s="82">
        <f>SUMIFS(demo_gind!$D:$D,demo_gind!$A:$A,F9,demo_gind!$B:$B,Data_demo_gind!$A$10,demo_gind!$C:$C,Data_demo_gind!$B$7)</f>
        <v>431976112</v>
      </c>
      <c r="G10" s="82">
        <f>SUMIFS(demo_gind!$D:$D,demo_gind!$A:$A,G9,demo_gind!$B:$B,Data_demo_gind!$A$10,demo_gind!$C:$C,Data_demo_gind!$B$7)</f>
        <v>433589156</v>
      </c>
      <c r="H10" s="82">
        <f>SUMIFS(demo_gind!$D:$D,demo_gind!$A:$A,H9,demo_gind!$B:$B,Data_demo_gind!$A$10,demo_gind!$C:$C,Data_demo_gind!$B$7)</f>
        <v>435116254</v>
      </c>
      <c r="I10" s="82">
        <f>SUMIFS(demo_gind!$D:$D,demo_gind!$A:$A,I9,demo_gind!$B:$B,Data_demo_gind!$A$10,demo_gind!$C:$C,Data_demo_gind!$B$7)</f>
        <v>436521866</v>
      </c>
      <c r="J10" s="82">
        <f>SUMIFS(demo_gind!$D:$D,demo_gind!$A:$A,J9,demo_gind!$B:$B,Data_demo_gind!$A$10,demo_gind!$C:$C,Data_demo_gind!$B$7)</f>
        <v>437984240</v>
      </c>
      <c r="K10" s="82">
        <f>SUMIFS(demo_gind!$D:$D,demo_gind!$A:$A,K9,demo_gind!$B:$B,Data_demo_gind!$A$10,demo_gind!$C:$C,Data_demo_gind!$B$7)</f>
        <v>439386639</v>
      </c>
      <c r="L10" s="82">
        <f>SUMIFS(demo_gind!$D:$D,demo_gind!$A:$A,L9,demo_gind!$B:$B,Data_demo_gind!$A$10,demo_gind!$C:$C,Data_demo_gind!$B$7)</f>
        <v>440426387</v>
      </c>
      <c r="M10" s="82">
        <f>SUMIFS(demo_gind!$D:$D,demo_gind!$A:$A,M9,demo_gind!$B:$B,Data_demo_gind!$A$10,demo_gind!$C:$C,Data_demo_gind!$B$7)</f>
        <v>441041446</v>
      </c>
      <c r="N10" s="82">
        <f>SUMIFS(demo_gind!$D:$D,demo_gind!$A:$A,N9,demo_gind!$B:$B,Data_demo_gind!$A$10,demo_gind!$C:$C,Data_demo_gind!$B$7)</f>
        <v>440260386</v>
      </c>
      <c r="O10" s="82">
        <f>SUMIFS(demo_gind!$D:$D,demo_gind!$A:$A,O9,demo_gind!$B:$B,Data_demo_gind!$A$10,demo_gind!$C:$C,Data_demo_gind!$B$7)</f>
        <v>440905186</v>
      </c>
      <c r="P10" s="82">
        <f>SUMIFS(demo_gind!$D:$D,demo_gind!$A:$A,P9,demo_gind!$B:$B,Data_demo_gind!$A$10,demo_gind!$C:$C,Data_demo_gind!$B$7)</f>
        <v>441958943</v>
      </c>
      <c r="Q10" s="82">
        <f>SUMIFS(demo_gind!$D:$D,demo_gind!$A:$A,Q9,demo_gind!$B:$B,Data_demo_gind!$A$10,demo_gind!$C:$C,Data_demo_gind!$B$7)</f>
        <v>443274551</v>
      </c>
      <c r="R10" s="82">
        <f>SUMIFS(demo_gind!$D:$D,demo_gind!$A:$A,R9,demo_gind!$B:$B,Data_demo_gind!$A$10,demo_gind!$C:$C,Data_demo_gind!$B$7)</f>
        <v>444234821</v>
      </c>
      <c r="S10" s="82">
        <f>SUMIFS(demo_gind!$D:$D,demo_gind!$A:$A,S9,demo_gind!$B:$B,Data_demo_gind!$A$10,demo_gind!$C:$C,Data_demo_gind!$B$7)</f>
        <v>445167186</v>
      </c>
      <c r="T10" s="82">
        <f>SUMIFS(demo_gind!$D:$D,demo_gind!$A:$A,T9,demo_gind!$B:$B,Data_demo_gind!$A$10,demo_gind!$C:$C,Data_demo_gind!$B$7)</f>
        <v>445871494</v>
      </c>
      <c r="U10" s="82">
        <f>SUMIFS(demo_gind!$D:$D,demo_gind!$A:$A,U9,demo_gind!$B:$B,Data_demo_gind!$A$10,demo_gind!$C:$C,Data_demo_gind!$B$7)</f>
        <v>446655355</v>
      </c>
      <c r="V10" s="82">
        <f>SUMIFS(demo_gind!$D:$D,demo_gind!$A:$A,V9,demo_gind!$B:$B,Data_demo_gind!$A$10,demo_gind!$C:$C,Data_demo_gind!$B$7)</f>
        <v>447022255</v>
      </c>
      <c r="W10" s="211">
        <f>SUMIFS(demo_gind!$D:$D,demo_gind!$A:$A,W9,demo_gind!$B:$B,Data_demo_gind!$A$10,demo_gind!$C:$C,Data_demo_gind!$B$7)</f>
        <v>447346360</v>
      </c>
      <c r="X10" s="213">
        <f>SUMIFS(demo_gind!$D:$D,demo_gind!$A:$A,X9,demo_gind!$B:$B,Data_demo_gind!$A$10,demo_gind!$C:$C,Data_demo_gind!$B$7)</f>
        <v>446904604</v>
      </c>
      <c r="Y10" s="213">
        <f>SUMIFS(demo_gind!$D:$D,demo_gind!$A:$A,$Y$9,demo_gind!$B:$B,Data_demo_gind!$A10,demo_gind!$C:$C,Data_demo_gind!$B$7)</f>
        <v>447033117</v>
      </c>
    </row>
    <row r="11" spans="1:25" ht="15">
      <c r="A11" s="81" t="s">
        <v>151</v>
      </c>
      <c r="B11" s="81" t="s">
        <v>51</v>
      </c>
      <c r="C11" s="82">
        <f>SUMIFS(demo_gind!$D:$D,demo_gind!$A:$A,C9,demo_gind!$B:$B,Data_demo_gind!$A$11,demo_gind!$C:$C,Data_demo_gind!$B$7)</f>
        <v>10251250</v>
      </c>
      <c r="D11" s="82">
        <f>SUMIFS(demo_gind!$D:$D,demo_gind!$A:$A,D9,demo_gind!$B:$B,Data_demo_gind!$A$11,demo_gind!$C:$C,Data_demo_gind!$B$7)</f>
        <v>10286570</v>
      </c>
      <c r="E11" s="82">
        <f>SUMIFS(demo_gind!$D:$D,demo_gind!$A:$A,E9,demo_gind!$B:$B,Data_demo_gind!$A$11,demo_gind!$C:$C,Data_demo_gind!$B$7)</f>
        <v>10332785</v>
      </c>
      <c r="F11" s="82">
        <f>SUMIFS(demo_gind!$D:$D,demo_gind!$A:$A,F9,demo_gind!$B:$B,Data_demo_gind!$A$11,demo_gind!$C:$C,Data_demo_gind!$B$7)</f>
        <v>10376133</v>
      </c>
      <c r="G11" s="82">
        <f>SUMIFS(demo_gind!$D:$D,demo_gind!$A:$A,G9,demo_gind!$B:$B,Data_demo_gind!$A$11,demo_gind!$C:$C,Data_demo_gind!$B$7)</f>
        <v>10421137</v>
      </c>
      <c r="H11" s="82">
        <f>SUMIFS(demo_gind!$D:$D,demo_gind!$A:$A,H9,demo_gind!$B:$B,Data_demo_gind!$A$11,demo_gind!$C:$C,Data_demo_gind!$B$7)</f>
        <v>10478617</v>
      </c>
      <c r="I11" s="82">
        <f>SUMIFS(demo_gind!$D:$D,demo_gind!$A:$A,I9,demo_gind!$B:$B,Data_demo_gind!$A$11,demo_gind!$C:$C,Data_demo_gind!$B$7)</f>
        <v>10547958</v>
      </c>
      <c r="J11" s="82">
        <f>SUMIFS(demo_gind!$D:$D,demo_gind!$A:$A,J9,demo_gind!$B:$B,Data_demo_gind!$A$11,demo_gind!$C:$C,Data_demo_gind!$B$7)</f>
        <v>10625700</v>
      </c>
      <c r="K11" s="82">
        <f>SUMIFS(demo_gind!$D:$D,demo_gind!$A:$A,K9,demo_gind!$B:$B,Data_demo_gind!$A$11,demo_gind!$C:$C,Data_demo_gind!$B$7)</f>
        <v>10709973</v>
      </c>
      <c r="L11" s="82">
        <f>SUMIFS(demo_gind!$D:$D,demo_gind!$A:$A,L9,demo_gind!$B:$B,Data_demo_gind!$A$11,demo_gind!$C:$C,Data_demo_gind!$B$7)</f>
        <v>10796493</v>
      </c>
      <c r="M11" s="82">
        <f>SUMIFS(demo_gind!$D:$D,demo_gind!$A:$A,M9,demo_gind!$B:$B,Data_demo_gind!$A$11,demo_gind!$C:$C,Data_demo_gind!$B$7)</f>
        <v>10895586</v>
      </c>
      <c r="N11" s="82">
        <f>SUMIFS(demo_gind!$D:$D,demo_gind!$A:$A,N9,demo_gind!$B:$B,Data_demo_gind!$A$11,demo_gind!$C:$C,Data_demo_gind!$B$7)</f>
        <v>11038264</v>
      </c>
      <c r="O11" s="82">
        <f>SUMIFS(demo_gind!$D:$D,demo_gind!$A:$A,O9,demo_gind!$B:$B,Data_demo_gind!$A$11,demo_gind!$C:$C,Data_demo_gind!$B$7)</f>
        <v>11106932</v>
      </c>
      <c r="P11" s="82">
        <f>SUMIFS(demo_gind!$D:$D,demo_gind!$A:$A,P9,demo_gind!$B:$B,Data_demo_gind!$A$11,demo_gind!$C:$C,Data_demo_gind!$B$7)</f>
        <v>11159407</v>
      </c>
      <c r="Q11" s="82">
        <f>SUMIFS(demo_gind!$D:$D,demo_gind!$A:$A,Q9,demo_gind!$B:$B,Data_demo_gind!$A$11,demo_gind!$C:$C,Data_demo_gind!$B$7)</f>
        <v>11209057</v>
      </c>
      <c r="R11" s="82">
        <f>SUMIFS(demo_gind!$D:$D,demo_gind!$A:$A,R9,demo_gind!$B:$B,Data_demo_gind!$A$11,demo_gind!$C:$C,Data_demo_gind!$B$7)</f>
        <v>11274196</v>
      </c>
      <c r="S11" s="82">
        <f>SUMIFS(demo_gind!$D:$D,demo_gind!$A:$A,S9,demo_gind!$B:$B,Data_demo_gind!$A$11,demo_gind!$C:$C,Data_demo_gind!$B$7)</f>
        <v>11331422</v>
      </c>
      <c r="T11" s="82">
        <f>SUMIFS(demo_gind!$D:$D,demo_gind!$A:$A,T9,demo_gind!$B:$B,Data_demo_gind!$A$11,demo_gind!$C:$C,Data_demo_gind!$B$7)</f>
        <v>11375158</v>
      </c>
      <c r="U11" s="82">
        <f>SUMIFS(demo_gind!$D:$D,demo_gind!$A:$A,U9,demo_gind!$B:$B,Data_demo_gind!$A$11,demo_gind!$C:$C,Data_demo_gind!$B$7)</f>
        <v>11427054</v>
      </c>
      <c r="V11" s="82">
        <f>SUMIFS(demo_gind!$D:$D,demo_gind!$A:$A,V9,demo_gind!$B:$B,Data_demo_gind!$A$11,demo_gind!$C:$C,Data_demo_gind!$B$7)</f>
        <v>11488980</v>
      </c>
      <c r="W11" s="211">
        <f>SUMIFS(demo_gind!$D:$D,demo_gind!$A:$A,W9,demo_gind!$B:$B,Data_demo_gind!$A$11,demo_gind!$C:$C,Data_demo_gind!$B$7)</f>
        <v>11538604</v>
      </c>
      <c r="X11" s="213">
        <f>SUMIFS(demo_gind!$D:$D,demo_gind!$A:$A,X9,demo_gind!$B:$B,Data_demo_gind!$A$11,demo_gind!$C:$C,Data_demo_gind!$B$7)</f>
        <v>11586195</v>
      </c>
      <c r="Y11" s="213">
        <f>SUMIFS(demo_gind!$D:$D,demo_gind!$A:$A,$Y$9,demo_gind!$B:$B,Data_demo_gind!$A11,demo_gind!$C:$C,Data_demo_gind!$B$7)</f>
        <v>11685814</v>
      </c>
    </row>
    <row r="12" spans="1:25" ht="15">
      <c r="A12" s="81" t="s">
        <v>150</v>
      </c>
      <c r="B12" s="81" t="s">
        <v>30</v>
      </c>
      <c r="C12" s="82">
        <f>SUMIFS(demo_gind!$D:$D,demo_gind!$A:$A,C9,demo_gind!$B:$B,Data_demo_gind!$A$12,demo_gind!$C:$C,Data_demo_gind!$B$7)</f>
        <v>8170172</v>
      </c>
      <c r="D12" s="82">
        <f>SUMIFS(demo_gind!$D:$D,demo_gind!$A:$A,D9,demo_gind!$B:$B,Data_demo_gind!$A$12,demo_gind!$C:$C,Data_demo_gind!$B$7)</f>
        <v>8009142</v>
      </c>
      <c r="E12" s="82">
        <f>SUMIFS(demo_gind!$D:$D,demo_gind!$A:$A,E9,demo_gind!$B:$B,Data_demo_gind!$A$12,demo_gind!$C:$C,Data_demo_gind!$B$7)</f>
        <v>7837161</v>
      </c>
      <c r="F12" s="82">
        <f>SUMIFS(demo_gind!$D:$D,demo_gind!$A:$A,F9,demo_gind!$B:$B,Data_demo_gind!$A$12,demo_gind!$C:$C,Data_demo_gind!$B$7)</f>
        <v>7775327</v>
      </c>
      <c r="G12" s="82">
        <f>SUMIFS(demo_gind!$D:$D,demo_gind!$A:$A,G9,demo_gind!$B:$B,Data_demo_gind!$A$12,demo_gind!$C:$C,Data_demo_gind!$B$7)</f>
        <v>7716860</v>
      </c>
      <c r="H12" s="82">
        <f>SUMIFS(demo_gind!$D:$D,demo_gind!$A:$A,H9,demo_gind!$B:$B,Data_demo_gind!$A$12,demo_gind!$C:$C,Data_demo_gind!$B$7)</f>
        <v>7658972</v>
      </c>
      <c r="I12" s="82">
        <f>SUMIFS(demo_gind!$D:$D,demo_gind!$A:$A,I9,demo_gind!$B:$B,Data_demo_gind!$A$12,demo_gind!$C:$C,Data_demo_gind!$B$7)</f>
        <v>7601022</v>
      </c>
      <c r="J12" s="82">
        <f>SUMIFS(demo_gind!$D:$D,demo_gind!$A:$A,J9,demo_gind!$B:$B,Data_demo_gind!$A$12,demo_gind!$C:$C,Data_demo_gind!$B$7)</f>
        <v>7545338</v>
      </c>
      <c r="K12" s="82">
        <f>SUMIFS(demo_gind!$D:$D,demo_gind!$A:$A,K9,demo_gind!$B:$B,Data_demo_gind!$A$12,demo_gind!$C:$C,Data_demo_gind!$B$7)</f>
        <v>7492561</v>
      </c>
      <c r="L12" s="82">
        <f>SUMIFS(demo_gind!$D:$D,demo_gind!$A:$A,L9,demo_gind!$B:$B,Data_demo_gind!$A$12,demo_gind!$C:$C,Data_demo_gind!$B$7)</f>
        <v>7444443</v>
      </c>
      <c r="M12" s="82">
        <f>SUMIFS(demo_gind!$D:$D,demo_gind!$A:$A,M9,demo_gind!$B:$B,Data_demo_gind!$A$12,demo_gind!$C:$C,Data_demo_gind!$B$7)</f>
        <v>7395599</v>
      </c>
      <c r="N12" s="82">
        <f>SUMIFS(demo_gind!$D:$D,demo_gind!$A:$A,N9,demo_gind!$B:$B,Data_demo_gind!$A$12,demo_gind!$C:$C,Data_demo_gind!$B$7)</f>
        <v>7348328</v>
      </c>
      <c r="O12" s="82">
        <f>SUMIFS(demo_gind!$D:$D,demo_gind!$A:$A,O9,demo_gind!$B:$B,Data_demo_gind!$A$12,demo_gind!$C:$C,Data_demo_gind!$B$7)</f>
        <v>7305888</v>
      </c>
      <c r="P12" s="82">
        <f>SUMIFS(demo_gind!$D:$D,demo_gind!$A:$A,P9,demo_gind!$B:$B,Data_demo_gind!$A$12,demo_gind!$C:$C,Data_demo_gind!$B$7)</f>
        <v>7265115</v>
      </c>
      <c r="Q12" s="82">
        <f>SUMIFS(demo_gind!$D:$D,demo_gind!$A:$A,Q9,demo_gind!$B:$B,Data_demo_gind!$A$12,demo_gind!$C:$C,Data_demo_gind!$B$7)</f>
        <v>7223938</v>
      </c>
      <c r="R12" s="82">
        <f>SUMIFS(demo_gind!$D:$D,demo_gind!$A:$A,R9,demo_gind!$B:$B,Data_demo_gind!$A$12,demo_gind!$C:$C,Data_demo_gind!$B$7)</f>
        <v>7177991</v>
      </c>
      <c r="S12" s="82">
        <f>SUMIFS(demo_gind!$D:$D,demo_gind!$A:$A,S9,demo_gind!$B:$B,Data_demo_gind!$A$12,demo_gind!$C:$C,Data_demo_gind!$B$7)</f>
        <v>7127822</v>
      </c>
      <c r="T12" s="82">
        <f>SUMIFS(demo_gind!$D:$D,demo_gind!$A:$A,T9,demo_gind!$B:$B,Data_demo_gind!$A$12,demo_gind!$C:$C,Data_demo_gind!$B$7)</f>
        <v>7075947</v>
      </c>
      <c r="U12" s="82">
        <f>SUMIFS(demo_gind!$D:$D,demo_gind!$A:$A,U9,demo_gind!$B:$B,Data_demo_gind!$A$12,demo_gind!$C:$C,Data_demo_gind!$B$7)</f>
        <v>7025037</v>
      </c>
      <c r="V12" s="82">
        <f>SUMIFS(demo_gind!$D:$D,demo_gind!$A:$A,V9,demo_gind!$B:$B,Data_demo_gind!$A$12,demo_gind!$C:$C,Data_demo_gind!$B$7)</f>
        <v>6975761</v>
      </c>
      <c r="W12" s="211">
        <f>SUMIFS(demo_gind!$D:$D,demo_gind!$A:$A,W9,demo_gind!$B:$B,Data_demo_gind!$A$12,demo_gind!$C:$C,Data_demo_gind!$B$7)</f>
        <v>6934015</v>
      </c>
      <c r="X12" s="213">
        <f>SUMIFS(demo_gind!$D:$D,demo_gind!$A:$A,X9,demo_gind!$B:$B,Data_demo_gind!$A$12,demo_gind!$C:$C,Data_demo_gind!$B$7)</f>
        <v>6877743</v>
      </c>
      <c r="Y12" s="213">
        <f>SUMIFS(demo_gind!$D:$D,demo_gind!$A:$A,$Y$9,demo_gind!$B:$B,Data_demo_gind!$A12,demo_gind!$C:$C,Data_demo_gind!$B$7)</f>
        <v>6465097</v>
      </c>
    </row>
    <row r="13" spans="1:25" ht="15">
      <c r="A13" s="81" t="s">
        <v>149</v>
      </c>
      <c r="B13" s="81" t="s">
        <v>168</v>
      </c>
      <c r="C13" s="82">
        <f>SUMIFS(demo_gind!$D:$D,demo_gind!$A:$A,C9,demo_gind!$B:$B,Data_demo_gind!$A$13,demo_gind!$C:$C,Data_demo_gind!$B$7)</f>
        <v>10255063</v>
      </c>
      <c r="D13" s="82">
        <f>SUMIFS(demo_gind!$D:$D,demo_gind!$A:$A,D9,demo_gind!$B:$B,Data_demo_gind!$A$13,demo_gind!$C:$C,Data_demo_gind!$B$7)</f>
        <v>10216605</v>
      </c>
      <c r="E13" s="82">
        <f>SUMIFS(demo_gind!$D:$D,demo_gind!$A:$A,E9,demo_gind!$B:$B,Data_demo_gind!$A$13,demo_gind!$C:$C,Data_demo_gind!$B$7)</f>
        <v>10196916</v>
      </c>
      <c r="F13" s="82">
        <f>SUMIFS(demo_gind!$D:$D,demo_gind!$A:$A,F9,demo_gind!$B:$B,Data_demo_gind!$A$13,demo_gind!$C:$C,Data_demo_gind!$B$7)</f>
        <v>10193998</v>
      </c>
      <c r="G13" s="82">
        <f>SUMIFS(demo_gind!$D:$D,demo_gind!$A:$A,G9,demo_gind!$B:$B,Data_demo_gind!$A$13,demo_gind!$C:$C,Data_demo_gind!$B$7)</f>
        <v>10197101</v>
      </c>
      <c r="H13" s="82">
        <f>SUMIFS(demo_gind!$D:$D,demo_gind!$A:$A,H9,demo_gind!$B:$B,Data_demo_gind!$A$13,demo_gind!$C:$C,Data_demo_gind!$B$7)</f>
        <v>10211216</v>
      </c>
      <c r="I13" s="82">
        <f>SUMIFS(demo_gind!$D:$D,demo_gind!$A:$A,I9,demo_gind!$B:$B,Data_demo_gind!$A$13,demo_gind!$C:$C,Data_demo_gind!$B$7)</f>
        <v>10238905</v>
      </c>
      <c r="J13" s="82">
        <f>SUMIFS(demo_gind!$D:$D,demo_gind!$A:$A,J9,demo_gind!$B:$B,Data_demo_gind!$A$13,demo_gind!$C:$C,Data_demo_gind!$B$7)</f>
        <v>10298828</v>
      </c>
      <c r="K13" s="82">
        <f>SUMIFS(demo_gind!$D:$D,demo_gind!$A:$A,K9,demo_gind!$B:$B,Data_demo_gind!$A$13,demo_gind!$C:$C,Data_demo_gind!$B$7)</f>
        <v>10384603</v>
      </c>
      <c r="L13" s="82">
        <f>SUMIFS(demo_gind!$D:$D,demo_gind!$A:$A,L9,demo_gind!$B:$B,Data_demo_gind!$A$13,demo_gind!$C:$C,Data_demo_gind!$B$7)</f>
        <v>10443936</v>
      </c>
      <c r="M13" s="82">
        <f>SUMIFS(demo_gind!$D:$D,demo_gind!$A:$A,M9,demo_gind!$B:$B,Data_demo_gind!$A$13,demo_gind!$C:$C,Data_demo_gind!$B$7)</f>
        <v>10474410</v>
      </c>
      <c r="N13" s="82">
        <f>SUMIFS(demo_gind!$D:$D,demo_gind!$A:$A,N9,demo_gind!$B:$B,Data_demo_gind!$A$13,demo_gind!$C:$C,Data_demo_gind!$B$7)</f>
        <v>10496088</v>
      </c>
      <c r="O13" s="82">
        <f>SUMIFS(demo_gind!$D:$D,demo_gind!$A:$A,O9,demo_gind!$B:$B,Data_demo_gind!$A$13,demo_gind!$C:$C,Data_demo_gind!$B$7)</f>
        <v>10510785</v>
      </c>
      <c r="P13" s="82">
        <f>SUMIFS(demo_gind!$D:$D,demo_gind!$A:$A,P9,demo_gind!$B:$B,Data_demo_gind!$A$13,demo_gind!$C:$C,Data_demo_gind!$B$7)</f>
        <v>10514272</v>
      </c>
      <c r="Q13" s="82">
        <f>SUMIFS(demo_gind!$D:$D,demo_gind!$A:$A,Q9,demo_gind!$B:$B,Data_demo_gind!$A$13,demo_gind!$C:$C,Data_demo_gind!$B$7)</f>
        <v>10525347</v>
      </c>
      <c r="R13" s="82">
        <f>SUMIFS(demo_gind!$D:$D,demo_gind!$A:$A,R9,demo_gind!$B:$B,Data_demo_gind!$A$13,demo_gind!$C:$C,Data_demo_gind!$B$7)</f>
        <v>10546059</v>
      </c>
      <c r="S13" s="82">
        <f>SUMIFS(demo_gind!$D:$D,demo_gind!$A:$A,S9,demo_gind!$B:$B,Data_demo_gind!$A$13,demo_gind!$C:$C,Data_demo_gind!$B$7)</f>
        <v>10566332</v>
      </c>
      <c r="T13" s="82">
        <f>SUMIFS(demo_gind!$D:$D,demo_gind!$A:$A,T9,demo_gind!$B:$B,Data_demo_gind!$A$13,demo_gind!$C:$C,Data_demo_gind!$B$7)</f>
        <v>10594438</v>
      </c>
      <c r="U13" s="82">
        <f>SUMIFS(demo_gind!$D:$D,demo_gind!$A:$A,U9,demo_gind!$B:$B,Data_demo_gind!$A$13,demo_gind!$C:$C,Data_demo_gind!$B$7)</f>
        <v>10629928</v>
      </c>
      <c r="V13" s="82">
        <f>SUMIFS(demo_gind!$D:$D,demo_gind!$A:$A,V9,demo_gind!$B:$B,Data_demo_gind!$A$13,demo_gind!$C:$C,Data_demo_gind!$B$7)</f>
        <v>10671870</v>
      </c>
      <c r="W13" s="211">
        <f>SUMIFS(demo_gind!$D:$D,demo_gind!$A:$A,W9,demo_gind!$B:$B,Data_demo_gind!$A$13,demo_gind!$C:$C,Data_demo_gind!$B$7)</f>
        <v>10697858</v>
      </c>
      <c r="X13" s="213">
        <f>SUMIFS(demo_gind!$D:$D,demo_gind!$A:$A,X9,demo_gind!$B:$B,Data_demo_gind!$A$13,demo_gind!$C:$C,Data_demo_gind!$B$7)</f>
        <v>10505772</v>
      </c>
      <c r="Y13" s="213">
        <f>SUMIFS(demo_gind!$D:$D,demo_gind!$A:$A,$Y$9,demo_gind!$B:$B,Data_demo_gind!$A13,demo_gind!$C:$C,Data_demo_gind!$B$7)</f>
        <v>10672118</v>
      </c>
    </row>
    <row r="14" spans="1:25" ht="15">
      <c r="A14" s="81" t="s">
        <v>148</v>
      </c>
      <c r="B14" s="81" t="s">
        <v>48</v>
      </c>
      <c r="C14" s="82">
        <f>SUMIFS(demo_gind!$D:$D,demo_gind!$A:$A,C9,demo_gind!$B:$B,Data_demo_gind!$A$14,demo_gind!$C:$C,Data_demo_gind!$B$7)</f>
        <v>5339616</v>
      </c>
      <c r="D14" s="82">
        <f>SUMIFS(demo_gind!$D:$D,demo_gind!$A:$A,D9,demo_gind!$B:$B,Data_demo_gind!$A$14,demo_gind!$C:$C,Data_demo_gind!$B$7)</f>
        <v>5358783</v>
      </c>
      <c r="E14" s="82">
        <f>SUMIFS(demo_gind!$D:$D,demo_gind!$A:$A,E9,demo_gind!$B:$B,Data_demo_gind!$A$14,demo_gind!$C:$C,Data_demo_gind!$B$7)</f>
        <v>5375931</v>
      </c>
      <c r="F14" s="82">
        <f>SUMIFS(demo_gind!$D:$D,demo_gind!$A:$A,F9,demo_gind!$B:$B,Data_demo_gind!$A$14,demo_gind!$C:$C,Data_demo_gind!$B$7)</f>
        <v>5390574</v>
      </c>
      <c r="G14" s="82">
        <f>SUMIFS(demo_gind!$D:$D,demo_gind!$A:$A,G9,demo_gind!$B:$B,Data_demo_gind!$A$14,demo_gind!$C:$C,Data_demo_gind!$B$7)</f>
        <v>5404523</v>
      </c>
      <c r="H14" s="82">
        <f>SUMIFS(demo_gind!$D:$D,demo_gind!$A:$A,H9,demo_gind!$B:$B,Data_demo_gind!$A$14,demo_gind!$C:$C,Data_demo_gind!$B$7)</f>
        <v>5419432</v>
      </c>
      <c r="I14" s="82">
        <f>SUMIFS(demo_gind!$D:$D,demo_gind!$A:$A,I9,demo_gind!$B:$B,Data_demo_gind!$A$14,demo_gind!$C:$C,Data_demo_gind!$B$7)</f>
        <v>5437272</v>
      </c>
      <c r="J14" s="82">
        <f>SUMIFS(demo_gind!$D:$D,demo_gind!$A:$A,J9,demo_gind!$B:$B,Data_demo_gind!$A$14,demo_gind!$C:$C,Data_demo_gind!$B$7)</f>
        <v>5461438</v>
      </c>
      <c r="K14" s="82">
        <f>SUMIFS(demo_gind!$D:$D,demo_gind!$A:$A,K9,demo_gind!$B:$B,Data_demo_gind!$A$14,demo_gind!$C:$C,Data_demo_gind!$B$7)</f>
        <v>5493621</v>
      </c>
      <c r="L14" s="82">
        <f>SUMIFS(demo_gind!$D:$D,demo_gind!$A:$A,L9,demo_gind!$B:$B,Data_demo_gind!$A$14,demo_gind!$C:$C,Data_demo_gind!$B$7)</f>
        <v>5523095</v>
      </c>
      <c r="M14" s="82">
        <f>SUMIFS(demo_gind!$D:$D,demo_gind!$A:$A,M9,demo_gind!$B:$B,Data_demo_gind!$A$14,demo_gind!$C:$C,Data_demo_gind!$B$7)</f>
        <v>5547683</v>
      </c>
      <c r="N14" s="82">
        <f>SUMIFS(demo_gind!$D:$D,demo_gind!$A:$A,N9,demo_gind!$B:$B,Data_demo_gind!$A$14,demo_gind!$C:$C,Data_demo_gind!$B$7)</f>
        <v>5570572</v>
      </c>
      <c r="O14" s="82">
        <f>SUMIFS(demo_gind!$D:$D,demo_gind!$A:$A,O9,demo_gind!$B:$B,Data_demo_gind!$A$14,demo_gind!$C:$C,Data_demo_gind!$B$7)</f>
        <v>5591572</v>
      </c>
      <c r="P14" s="82">
        <f>SUMIFS(demo_gind!$D:$D,demo_gind!$A:$A,P9,demo_gind!$B:$B,Data_demo_gind!$A$14,demo_gind!$C:$C,Data_demo_gind!$B$7)</f>
        <v>5614932</v>
      </c>
      <c r="Q14" s="82">
        <f>SUMIFS(demo_gind!$D:$D,demo_gind!$A:$A,Q9,demo_gind!$B:$B,Data_demo_gind!$A$14,demo_gind!$C:$C,Data_demo_gind!$B$7)</f>
        <v>5643475</v>
      </c>
      <c r="R14" s="82">
        <f>SUMIFS(demo_gind!$D:$D,demo_gind!$A:$A,R9,demo_gind!$B:$B,Data_demo_gind!$A$14,demo_gind!$C:$C,Data_demo_gind!$B$7)</f>
        <v>5683483</v>
      </c>
      <c r="S14" s="82">
        <f>SUMIFS(demo_gind!$D:$D,demo_gind!$A:$A,S9,demo_gind!$B:$B,Data_demo_gind!$A$14,demo_gind!$C:$C,Data_demo_gind!$B$7)</f>
        <v>5728010</v>
      </c>
      <c r="T14" s="82">
        <f>SUMIFS(demo_gind!$D:$D,demo_gind!$A:$A,T9,demo_gind!$B:$B,Data_demo_gind!$A$14,demo_gind!$C:$C,Data_demo_gind!$B$7)</f>
        <v>5764980</v>
      </c>
      <c r="U14" s="82">
        <f>SUMIFS(demo_gind!$D:$D,demo_gind!$A:$A,U9,demo_gind!$B:$B,Data_demo_gind!$A$14,demo_gind!$C:$C,Data_demo_gind!$B$7)</f>
        <v>5793636</v>
      </c>
      <c r="V14" s="82">
        <f>SUMIFS(demo_gind!$D:$D,demo_gind!$A:$A,V9,demo_gind!$B:$B,Data_demo_gind!$A$14,demo_gind!$C:$C,Data_demo_gind!$B$7)</f>
        <v>5814422</v>
      </c>
      <c r="W14" s="211">
        <f>SUMIFS(demo_gind!$D:$D,demo_gind!$A:$A,W9,demo_gind!$B:$B,Data_demo_gind!$A$14,demo_gind!$C:$C,Data_demo_gind!$B$7)</f>
        <v>5831404</v>
      </c>
      <c r="X14" s="213">
        <f>SUMIFS(demo_gind!$D:$D,demo_gind!$A:$A,X9,demo_gind!$B:$B,Data_demo_gind!$A$14,demo_gind!$C:$C,Data_demo_gind!$B$7)</f>
        <v>5856733</v>
      </c>
      <c r="Y14" s="213">
        <f>SUMIFS(demo_gind!$D:$D,demo_gind!$A:$A,$Y$9,demo_gind!$B:$B,Data_demo_gind!$A14,demo_gind!$C:$C,Data_demo_gind!$B$7)</f>
        <v>5903037</v>
      </c>
    </row>
    <row r="15" spans="1:25" ht="15">
      <c r="A15" s="81" t="s">
        <v>65</v>
      </c>
      <c r="B15" s="81" t="s">
        <v>269</v>
      </c>
      <c r="C15" s="82">
        <f>SUMIFS(demo_gind!$D:$D,demo_gind!$A:$A,C9,demo_gind!$B:$B,Data_demo_gind!$A$15,demo_gind!$C:$C,Data_demo_gind!$B$7)</f>
        <v>82211508</v>
      </c>
      <c r="D15" s="82">
        <f>SUMIFS(demo_gind!$D:$D,demo_gind!$A:$A,D9,demo_gind!$B:$B,Data_demo_gind!$A$15,demo_gind!$C:$C,Data_demo_gind!$B$7)</f>
        <v>82349925</v>
      </c>
      <c r="E15" s="82">
        <f>SUMIFS(demo_gind!$D:$D,demo_gind!$A:$A,E9,demo_gind!$B:$B,Data_demo_gind!$A$15,demo_gind!$C:$C,Data_demo_gind!$B$7)</f>
        <v>82488495</v>
      </c>
      <c r="F15" s="82">
        <f>SUMIFS(demo_gind!$D:$D,demo_gind!$A:$A,F9,demo_gind!$B:$B,Data_demo_gind!$A$15,demo_gind!$C:$C,Data_demo_gind!$B$7)</f>
        <v>82534176</v>
      </c>
      <c r="G15" s="82">
        <f>SUMIFS(demo_gind!$D:$D,demo_gind!$A:$A,G9,demo_gind!$B:$B,Data_demo_gind!$A$15,demo_gind!$C:$C,Data_demo_gind!$B$7)</f>
        <v>82516260</v>
      </c>
      <c r="H15" s="82">
        <f>SUMIFS(demo_gind!$D:$D,demo_gind!$A:$A,H9,demo_gind!$B:$B,Data_demo_gind!$A$15,demo_gind!$C:$C,Data_demo_gind!$B$7)</f>
        <v>82469422</v>
      </c>
      <c r="I15" s="82">
        <f>SUMIFS(demo_gind!$D:$D,demo_gind!$A:$A,I9,demo_gind!$B:$B,Data_demo_gind!$A$15,demo_gind!$C:$C,Data_demo_gind!$B$7)</f>
        <v>82376451</v>
      </c>
      <c r="J15" s="82">
        <f>SUMIFS(demo_gind!$D:$D,demo_gind!$A:$A,J9,demo_gind!$B:$B,Data_demo_gind!$A$15,demo_gind!$C:$C,Data_demo_gind!$B$7)</f>
        <v>82266372</v>
      </c>
      <c r="K15" s="82">
        <f>SUMIFS(demo_gind!$D:$D,demo_gind!$A:$A,K9,demo_gind!$B:$B,Data_demo_gind!$A$15,demo_gind!$C:$C,Data_demo_gind!$B$7)</f>
        <v>82110097</v>
      </c>
      <c r="L15" s="82">
        <f>SUMIFS(demo_gind!$D:$D,demo_gind!$A:$A,L9,demo_gind!$B:$B,Data_demo_gind!$A$15,demo_gind!$C:$C,Data_demo_gind!$B$7)</f>
        <v>81902307</v>
      </c>
      <c r="M15" s="82">
        <f>SUMIFS(demo_gind!$D:$D,demo_gind!$A:$A,M9,demo_gind!$B:$B,Data_demo_gind!$A$15,demo_gind!$C:$C,Data_demo_gind!$B$7)</f>
        <v>81776930</v>
      </c>
      <c r="N15" s="82">
        <f>SUMIFS(demo_gind!$D:$D,demo_gind!$A:$A,N9,demo_gind!$B:$B,Data_demo_gind!$A$15,demo_gind!$C:$C,Data_demo_gind!$B$7)</f>
        <v>80274983</v>
      </c>
      <c r="O15" s="82">
        <f>SUMIFS(demo_gind!$D:$D,demo_gind!$A:$A,O9,demo_gind!$B:$B,Data_demo_gind!$A$15,demo_gind!$C:$C,Data_demo_gind!$B$7)</f>
        <v>80425823</v>
      </c>
      <c r="P15" s="82">
        <f>SUMIFS(demo_gind!$D:$D,demo_gind!$A:$A,P9,demo_gind!$B:$B,Data_demo_gind!$A$15,demo_gind!$C:$C,Data_demo_gind!$B$7)</f>
        <v>80645605</v>
      </c>
      <c r="Q15" s="82">
        <f>SUMIFS(demo_gind!$D:$D,demo_gind!$A:$A,Q9,demo_gind!$B:$B,Data_demo_gind!$A$15,demo_gind!$C:$C,Data_demo_gind!$B$7)</f>
        <v>80982500</v>
      </c>
      <c r="R15" s="82">
        <f>SUMIFS(demo_gind!$D:$D,demo_gind!$A:$A,R9,demo_gind!$B:$B,Data_demo_gind!$A$15,demo_gind!$C:$C,Data_demo_gind!$B$7)</f>
        <v>81686611</v>
      </c>
      <c r="S15" s="82">
        <f>SUMIFS(demo_gind!$D:$D,demo_gind!$A:$A,S9,demo_gind!$B:$B,Data_demo_gind!$A$15,demo_gind!$C:$C,Data_demo_gind!$B$7)</f>
        <v>82348669</v>
      </c>
      <c r="T15" s="82">
        <f>SUMIFS(demo_gind!$D:$D,demo_gind!$A:$A,T9,demo_gind!$B:$B,Data_demo_gind!$A$15,demo_gind!$C:$C,Data_demo_gind!$B$7)</f>
        <v>82657002</v>
      </c>
      <c r="U15" s="82">
        <f>SUMIFS(demo_gind!$D:$D,demo_gind!$A:$A,U9,demo_gind!$B:$B,Data_demo_gind!$A$15,demo_gind!$C:$C,Data_demo_gind!$B$7)</f>
        <v>82905782</v>
      </c>
      <c r="V15" s="82">
        <f>SUMIFS(demo_gind!$D:$D,demo_gind!$A:$A,V9,demo_gind!$B:$B,Data_demo_gind!$A$15,demo_gind!$C:$C,Data_demo_gind!$B$7)</f>
        <v>83092962</v>
      </c>
      <c r="W15" s="211">
        <f>SUMIFS(demo_gind!$D:$D,demo_gind!$A:$A,W9,demo_gind!$B:$B,Data_demo_gind!$A$15,demo_gind!$C:$C,Data_demo_gind!$B$7)</f>
        <v>83160871</v>
      </c>
      <c r="X15" s="213">
        <f>SUMIFS(demo_gind!$D:$D,demo_gind!$A:$A,X9,demo_gind!$B:$B,Data_demo_gind!$A$15,demo_gind!$C:$C,Data_demo_gind!$B$7)</f>
        <v>83196078</v>
      </c>
      <c r="Y15" s="213">
        <f>SUMIFS(demo_gind!$D:$D,demo_gind!$A:$A,$Y$9,demo_gind!$B:$B,Data_demo_gind!$A15,demo_gind!$C:$C,Data_demo_gind!$B$7)</f>
        <v>83797985</v>
      </c>
    </row>
    <row r="16" spans="1:25" ht="15">
      <c r="A16" s="81" t="s">
        <v>147</v>
      </c>
      <c r="B16" s="81" t="s">
        <v>28</v>
      </c>
      <c r="C16" s="82">
        <f>SUMIFS(demo_gind!$D:$D,demo_gind!$A:$A,C9,demo_gind!$B:$B,Data_demo_gind!$A$16,demo_gind!$C:$C,Data_demo_gind!$B$7)</f>
        <v>1396985</v>
      </c>
      <c r="D16" s="82">
        <f>SUMIFS(demo_gind!$D:$D,demo_gind!$A:$A,D9,demo_gind!$B:$B,Data_demo_gind!$A$16,demo_gind!$C:$C,Data_demo_gind!$B$7)</f>
        <v>1388115</v>
      </c>
      <c r="E16" s="82">
        <f>SUMIFS(demo_gind!$D:$D,demo_gind!$A:$A,E9,demo_gind!$B:$B,Data_demo_gind!$A$16,demo_gind!$C:$C,Data_demo_gind!$B$7)</f>
        <v>1379350</v>
      </c>
      <c r="F16" s="82">
        <f>SUMIFS(demo_gind!$D:$D,demo_gind!$A:$A,F9,demo_gind!$B:$B,Data_demo_gind!$A$16,demo_gind!$C:$C,Data_demo_gind!$B$7)</f>
        <v>1370720</v>
      </c>
      <c r="G16" s="82">
        <f>SUMIFS(demo_gind!$D:$D,demo_gind!$A:$A,G9,demo_gind!$B:$B,Data_demo_gind!$A$16,demo_gind!$C:$C,Data_demo_gind!$B$7)</f>
        <v>1362550</v>
      </c>
      <c r="H16" s="82">
        <f>SUMIFS(demo_gind!$D:$D,demo_gind!$A:$A,H9,demo_gind!$B:$B,Data_demo_gind!$A$16,demo_gind!$C:$C,Data_demo_gind!$B$7)</f>
        <v>1354775</v>
      </c>
      <c r="I16" s="82">
        <f>SUMIFS(demo_gind!$D:$D,demo_gind!$A:$A,I9,demo_gind!$B:$B,Data_demo_gind!$A$16,demo_gind!$C:$C,Data_demo_gind!$B$7)</f>
        <v>1346810</v>
      </c>
      <c r="J16" s="82">
        <f>SUMIFS(demo_gind!$D:$D,demo_gind!$A:$A,J9,demo_gind!$B:$B,Data_demo_gind!$A$16,demo_gind!$C:$C,Data_demo_gind!$B$7)</f>
        <v>1340680</v>
      </c>
      <c r="K16" s="82">
        <f>SUMIFS(demo_gind!$D:$D,demo_gind!$A:$A,K9,demo_gind!$B:$B,Data_demo_gind!$A$16,demo_gind!$C:$C,Data_demo_gind!$B$7)</f>
        <v>1337090</v>
      </c>
      <c r="L16" s="82">
        <f>SUMIFS(demo_gind!$D:$D,demo_gind!$A:$A,L9,demo_gind!$B:$B,Data_demo_gind!$A$16,demo_gind!$C:$C,Data_demo_gind!$B$7)</f>
        <v>1334515</v>
      </c>
      <c r="M16" s="82">
        <f>SUMIFS(demo_gind!$D:$D,demo_gind!$A:$A,M9,demo_gind!$B:$B,Data_demo_gind!$A$16,demo_gind!$C:$C,Data_demo_gind!$B$7)</f>
        <v>1331475</v>
      </c>
      <c r="N16" s="82">
        <f>SUMIFS(demo_gind!$D:$D,demo_gind!$A:$A,N9,demo_gind!$B:$B,Data_demo_gind!$A$16,demo_gind!$C:$C,Data_demo_gind!$B$7)</f>
        <v>1327439</v>
      </c>
      <c r="O16" s="82">
        <f>SUMIFS(demo_gind!$D:$D,demo_gind!$A:$A,O9,demo_gind!$B:$B,Data_demo_gind!$A$16,demo_gind!$C:$C,Data_demo_gind!$B$7)</f>
        <v>1322696</v>
      </c>
      <c r="P16" s="82">
        <f>SUMIFS(demo_gind!$D:$D,demo_gind!$A:$A,P9,demo_gind!$B:$B,Data_demo_gind!$A$16,demo_gind!$C:$C,Data_demo_gind!$B$7)</f>
        <v>1317997</v>
      </c>
      <c r="Q16" s="82">
        <f>SUMIFS(demo_gind!$D:$D,demo_gind!$A:$A,Q9,demo_gind!$B:$B,Data_demo_gind!$A$16,demo_gind!$C:$C,Data_demo_gind!$B$7)</f>
        <v>1314545</v>
      </c>
      <c r="R16" s="82">
        <f>SUMIFS(demo_gind!$D:$D,demo_gind!$A:$A,R9,demo_gind!$B:$B,Data_demo_gind!$A$16,demo_gind!$C:$C,Data_demo_gind!$B$7)</f>
        <v>1315407</v>
      </c>
      <c r="S16" s="82">
        <f>SUMIFS(demo_gind!$D:$D,demo_gind!$A:$A,S9,demo_gind!$B:$B,Data_demo_gind!$A$16,demo_gind!$C:$C,Data_demo_gind!$B$7)</f>
        <v>1315790</v>
      </c>
      <c r="T16" s="82">
        <f>SUMIFS(demo_gind!$D:$D,demo_gind!$A:$A,T9,demo_gind!$B:$B,Data_demo_gind!$A$16,demo_gind!$C:$C,Data_demo_gind!$B$7)</f>
        <v>1317384</v>
      </c>
      <c r="U16" s="82">
        <f>SUMIFS(demo_gind!$D:$D,demo_gind!$A:$A,U9,demo_gind!$B:$B,Data_demo_gind!$A$16,demo_gind!$C:$C,Data_demo_gind!$B$7)</f>
        <v>1321977</v>
      </c>
      <c r="V16" s="82">
        <f>SUMIFS(demo_gind!$D:$D,demo_gind!$A:$A,V9,demo_gind!$B:$B,Data_demo_gind!$A$16,demo_gind!$C:$C,Data_demo_gind!$B$7)</f>
        <v>1326898</v>
      </c>
      <c r="W16" s="211">
        <f>SUMIFS(demo_gind!$D:$D,demo_gind!$A:$A,W9,demo_gind!$B:$B,Data_demo_gind!$A$16,demo_gind!$C:$C,Data_demo_gind!$B$7)</f>
        <v>1329522</v>
      </c>
      <c r="X16" s="213">
        <f>SUMIFS(demo_gind!$D:$D,demo_gind!$A:$A,X9,demo_gind!$B:$B,Data_demo_gind!$A$16,demo_gind!$C:$C,Data_demo_gind!$B$7)</f>
        <v>1330932</v>
      </c>
      <c r="Y16" s="213">
        <f>SUMIFS(demo_gind!$D:$D,demo_gind!$A:$A,$Y$9,demo_gind!$B:$B,Data_demo_gind!$A16,demo_gind!$C:$C,Data_demo_gind!$B$7)</f>
        <v>1348840</v>
      </c>
    </row>
    <row r="17" spans="1:25" ht="15">
      <c r="A17" s="81" t="s">
        <v>146</v>
      </c>
      <c r="B17" s="81" t="s">
        <v>50</v>
      </c>
      <c r="C17" s="82">
        <f>SUMIFS(demo_gind!$D:$D,demo_gind!$A:$A,C9,demo_gind!$B:$B,Data_demo_gind!$A$17,demo_gind!$C:$C,Data_demo_gind!$B$7)</f>
        <v>3805174</v>
      </c>
      <c r="D17" s="82">
        <f>SUMIFS(demo_gind!$D:$D,demo_gind!$A:$A,D9,demo_gind!$B:$B,Data_demo_gind!$A$17,demo_gind!$C:$C,Data_demo_gind!$B$7)</f>
        <v>3866243</v>
      </c>
      <c r="E17" s="82">
        <f>SUMIFS(demo_gind!$D:$D,demo_gind!$A:$A,E9,demo_gind!$B:$B,Data_demo_gind!$A$17,demo_gind!$C:$C,Data_demo_gind!$B$7)</f>
        <v>3931947</v>
      </c>
      <c r="F17" s="82">
        <f>SUMIFS(demo_gind!$D:$D,demo_gind!$A:$A,F9,demo_gind!$B:$B,Data_demo_gind!$A$17,demo_gind!$C:$C,Data_demo_gind!$B$7)</f>
        <v>3996521</v>
      </c>
      <c r="G17" s="82">
        <f>SUMIFS(demo_gind!$D:$D,demo_gind!$A:$A,G9,demo_gind!$B:$B,Data_demo_gind!$A$17,demo_gind!$C:$C,Data_demo_gind!$B$7)</f>
        <v>4070262</v>
      </c>
      <c r="H17" s="82">
        <f>SUMIFS(demo_gind!$D:$D,demo_gind!$A:$A,H9,demo_gind!$B:$B,Data_demo_gind!$A$17,demo_gind!$C:$C,Data_demo_gind!$B$7)</f>
        <v>4159914</v>
      </c>
      <c r="I17" s="82">
        <f>SUMIFS(demo_gind!$D:$D,demo_gind!$A:$A,I9,demo_gind!$B:$B,Data_demo_gind!$A$17,demo_gind!$C:$C,Data_demo_gind!$B$7)</f>
        <v>4274137</v>
      </c>
      <c r="J17" s="82">
        <f>SUMIFS(demo_gind!$D:$D,demo_gind!$A:$A,J9,demo_gind!$B:$B,Data_demo_gind!$A$17,demo_gind!$C:$C,Data_demo_gind!$B$7)</f>
        <v>4398942</v>
      </c>
      <c r="K17" s="82">
        <f>SUMIFS(demo_gind!$D:$D,demo_gind!$A:$A,K9,demo_gind!$B:$B,Data_demo_gind!$A$17,demo_gind!$C:$C,Data_demo_gind!$B$7)</f>
        <v>4489544</v>
      </c>
      <c r="L17" s="82">
        <f>SUMIFS(demo_gind!$D:$D,demo_gind!$A:$A,L9,demo_gind!$B:$B,Data_demo_gind!$A$17,demo_gind!$C:$C,Data_demo_gind!$B$7)</f>
        <v>4535375</v>
      </c>
      <c r="M17" s="82">
        <f>SUMIFS(demo_gind!$D:$D,demo_gind!$A:$A,M9,demo_gind!$B:$B,Data_demo_gind!$A$17,demo_gind!$C:$C,Data_demo_gind!$B$7)</f>
        <v>4560155</v>
      </c>
      <c r="N17" s="82">
        <f>SUMIFS(demo_gind!$D:$D,demo_gind!$A:$A,N9,demo_gind!$B:$B,Data_demo_gind!$A$17,demo_gind!$C:$C,Data_demo_gind!$B$7)</f>
        <v>4580084</v>
      </c>
      <c r="O17" s="82">
        <f>SUMIFS(demo_gind!$D:$D,demo_gind!$A:$A,O9,demo_gind!$B:$B,Data_demo_gind!$A$17,demo_gind!$C:$C,Data_demo_gind!$B$7)</f>
        <v>4599533</v>
      </c>
      <c r="P17" s="82">
        <f>SUMIFS(demo_gind!$D:$D,demo_gind!$A:$A,P9,demo_gind!$B:$B,Data_demo_gind!$A$17,demo_gind!$C:$C,Data_demo_gind!$B$7)</f>
        <v>4623816</v>
      </c>
      <c r="Q17" s="82">
        <f>SUMIFS(demo_gind!$D:$D,demo_gind!$A:$A,Q9,demo_gind!$B:$B,Data_demo_gind!$A$17,demo_gind!$C:$C,Data_demo_gind!$B$7)</f>
        <v>4657740</v>
      </c>
      <c r="R17" s="82">
        <f>SUMIFS(demo_gind!$D:$D,demo_gind!$A:$A,R9,demo_gind!$B:$B,Data_demo_gind!$A$17,demo_gind!$C:$C,Data_demo_gind!$B$7)</f>
        <v>4701957</v>
      </c>
      <c r="S17" s="82">
        <f>SUMIFS(demo_gind!$D:$D,demo_gind!$A:$A,S9,demo_gind!$B:$B,Data_demo_gind!$A$17,demo_gind!$C:$C,Data_demo_gind!$B$7)</f>
        <v>4755335</v>
      </c>
      <c r="T17" s="82">
        <f>SUMIFS(demo_gind!$D:$D,demo_gind!$A:$A,T9,demo_gind!$B:$B,Data_demo_gind!$A$17,demo_gind!$C:$C,Data_demo_gind!$B$7)</f>
        <v>4807388</v>
      </c>
      <c r="U17" s="82">
        <f>SUMIFS(demo_gind!$D:$D,demo_gind!$A:$A,U9,demo_gind!$B:$B,Data_demo_gind!$A$17,demo_gind!$C:$C,Data_demo_gind!$B$7)</f>
        <v>4867316</v>
      </c>
      <c r="V17" s="82">
        <f>SUMIFS(demo_gind!$D:$D,demo_gind!$A:$A,V9,demo_gind!$B:$B,Data_demo_gind!$A$17,demo_gind!$C:$C,Data_demo_gind!$B$7)</f>
        <v>4934340</v>
      </c>
      <c r="W17" s="211">
        <f>SUMIFS(demo_gind!$D:$D,demo_gind!$A:$A,W9,demo_gind!$B:$B,Data_demo_gind!$A$17,demo_gind!$C:$C,Data_demo_gind!$B$7)</f>
        <v>4985382</v>
      </c>
      <c r="X17" s="213">
        <f>SUMIFS(demo_gind!$D:$D,demo_gind!$A:$A,X9,demo_gind!$B:$B,Data_demo_gind!$A$17,demo_gind!$C:$C,Data_demo_gind!$B$7)</f>
        <v>5033164</v>
      </c>
      <c r="Y17" s="213">
        <f>SUMIFS(demo_gind!$D:$D,demo_gind!$A:$A,$Y$9,demo_gind!$B:$B,Data_demo_gind!$A17,demo_gind!$C:$C,Data_demo_gind!$B$7)</f>
        <v>5127170</v>
      </c>
    </row>
    <row r="18" spans="1:25" ht="15">
      <c r="A18" s="81" t="s">
        <v>145</v>
      </c>
      <c r="B18" s="81" t="s">
        <v>36</v>
      </c>
      <c r="C18" s="82">
        <f>SUMIFS(demo_gind!$D:$D,demo_gind!$A:$A,C9,demo_gind!$B:$B,Data_demo_gind!$A$18,demo_gind!$C:$C,Data_demo_gind!$B$7)</f>
        <v>10805808</v>
      </c>
      <c r="D18" s="82">
        <f>SUMIFS(demo_gind!$D:$D,demo_gind!$A:$A,D9,demo_gind!$B:$B,Data_demo_gind!$A$18,demo_gind!$C:$C,Data_demo_gind!$B$7)</f>
        <v>10862132</v>
      </c>
      <c r="E18" s="82">
        <f>SUMIFS(demo_gind!$D:$D,demo_gind!$A:$A,E9,demo_gind!$B:$B,Data_demo_gind!$A$18,demo_gind!$C:$C,Data_demo_gind!$B$7)</f>
        <v>10902022</v>
      </c>
      <c r="F18" s="82">
        <f>SUMIFS(demo_gind!$D:$D,demo_gind!$A:$A,F9,demo_gind!$B:$B,Data_demo_gind!$A$18,demo_gind!$C:$C,Data_demo_gind!$B$7)</f>
        <v>10928070</v>
      </c>
      <c r="G18" s="82">
        <f>SUMIFS(demo_gind!$D:$D,demo_gind!$A:$A,G9,demo_gind!$B:$B,Data_demo_gind!$A$18,demo_gind!$C:$C,Data_demo_gind!$B$7)</f>
        <v>10955141</v>
      </c>
      <c r="H18" s="82">
        <f>SUMIFS(demo_gind!$D:$D,demo_gind!$A:$A,H9,demo_gind!$B:$B,Data_demo_gind!$A$18,demo_gind!$C:$C,Data_demo_gind!$B$7)</f>
        <v>10987314</v>
      </c>
      <c r="I18" s="82">
        <f>SUMIFS(demo_gind!$D:$D,demo_gind!$A:$A,I9,demo_gind!$B:$B,Data_demo_gind!$A$18,demo_gind!$C:$C,Data_demo_gind!$B$7)</f>
        <v>11020362</v>
      </c>
      <c r="J18" s="82">
        <f>SUMIFS(demo_gind!$D:$D,demo_gind!$A:$A,J9,demo_gind!$B:$B,Data_demo_gind!$A$18,demo_gind!$C:$C,Data_demo_gind!$B$7)</f>
        <v>11048473</v>
      </c>
      <c r="K18" s="82">
        <f>SUMIFS(demo_gind!$D:$D,demo_gind!$A:$A,K9,demo_gind!$B:$B,Data_demo_gind!$A$18,demo_gind!$C:$C,Data_demo_gind!$B$7)</f>
        <v>11077841</v>
      </c>
      <c r="L18" s="82">
        <f>SUMIFS(demo_gind!$D:$D,demo_gind!$A:$A,L9,demo_gind!$B:$B,Data_demo_gind!$A$18,demo_gind!$C:$C,Data_demo_gind!$B$7)</f>
        <v>11107017</v>
      </c>
      <c r="M18" s="82">
        <f>SUMIFS(demo_gind!$D:$D,demo_gind!$A:$A,M9,demo_gind!$B:$B,Data_demo_gind!$A$18,demo_gind!$C:$C,Data_demo_gind!$B$7)</f>
        <v>11121341</v>
      </c>
      <c r="N18" s="82">
        <f>SUMIFS(demo_gind!$D:$D,demo_gind!$A:$A,N9,demo_gind!$B:$B,Data_demo_gind!$A$18,demo_gind!$C:$C,Data_demo_gind!$B$7)</f>
        <v>11104899</v>
      </c>
      <c r="O18" s="82">
        <f>SUMIFS(demo_gind!$D:$D,demo_gind!$A:$A,O9,demo_gind!$B:$B,Data_demo_gind!$A$18,demo_gind!$C:$C,Data_demo_gind!$B$7)</f>
        <v>11045011</v>
      </c>
      <c r="P18" s="82">
        <f>SUMIFS(demo_gind!$D:$D,demo_gind!$A:$A,P9,demo_gind!$B:$B,Data_demo_gind!$A$18,demo_gind!$C:$C,Data_demo_gind!$B$7)</f>
        <v>10965211</v>
      </c>
      <c r="Q18" s="82">
        <f>SUMIFS(demo_gind!$D:$D,demo_gind!$A:$A,Q9,demo_gind!$B:$B,Data_demo_gind!$A$18,demo_gind!$C:$C,Data_demo_gind!$B$7)</f>
        <v>10892413</v>
      </c>
      <c r="R18" s="82">
        <f>SUMIFS(demo_gind!$D:$D,demo_gind!$A:$A,R9,demo_gind!$B:$B,Data_demo_gind!$A$18,demo_gind!$C:$C,Data_demo_gind!$B$7)</f>
        <v>10820883</v>
      </c>
      <c r="S18" s="82">
        <f>SUMIFS(demo_gind!$D:$D,demo_gind!$A:$A,S9,demo_gind!$B:$B,Data_demo_gind!$A$18,demo_gind!$C:$C,Data_demo_gind!$B$7)</f>
        <v>10775971</v>
      </c>
      <c r="T18" s="82">
        <f>SUMIFS(demo_gind!$D:$D,demo_gind!$A:$A,T9,demo_gind!$B:$B,Data_demo_gind!$A$18,demo_gind!$C:$C,Data_demo_gind!$B$7)</f>
        <v>10754679</v>
      </c>
      <c r="U18" s="82">
        <f>SUMIFS(demo_gind!$D:$D,demo_gind!$A:$A,U9,demo_gind!$B:$B,Data_demo_gind!$A$18,demo_gind!$C:$C,Data_demo_gind!$B$7)</f>
        <v>10732882</v>
      </c>
      <c r="V18" s="82">
        <f>SUMIFS(demo_gind!$D:$D,demo_gind!$A:$A,V9,demo_gind!$B:$B,Data_demo_gind!$A$18,demo_gind!$C:$C,Data_demo_gind!$B$7)</f>
        <v>10721582</v>
      </c>
      <c r="W18" s="211">
        <f>SUMIFS(demo_gind!$D:$D,demo_gind!$A:$A,W9,demo_gind!$B:$B,Data_demo_gind!$A$18,demo_gind!$C:$C,Data_demo_gind!$B$7)</f>
        <v>10698599</v>
      </c>
      <c r="X18" s="213">
        <f>SUMIFS(demo_gind!$D:$D,demo_gind!$A:$A,X9,demo_gind!$B:$B,Data_demo_gind!$A$18,demo_gind!$C:$C,Data_demo_gind!$B$7)</f>
        <v>10569207</v>
      </c>
      <c r="Y18" s="213">
        <f>SUMIFS(demo_gind!$D:$D,demo_gind!$A:$A,$Y$9,demo_gind!$B:$B,Data_demo_gind!$A18,demo_gind!$C:$C,Data_demo_gind!$B$7)</f>
        <v>10426919</v>
      </c>
    </row>
    <row r="19" spans="1:25" ht="15">
      <c r="A19" s="81" t="s">
        <v>144</v>
      </c>
      <c r="B19" s="81" t="s">
        <v>37</v>
      </c>
      <c r="C19" s="82">
        <f>SUMIFS(demo_gind!$D:$D,demo_gind!$A:$A,C9,demo_gind!$B:$B,Data_demo_gind!$A$19,demo_gind!$C:$C,Data_demo_gind!$B$7)</f>
        <v>40567864</v>
      </c>
      <c r="D19" s="82">
        <f>SUMIFS(demo_gind!$D:$D,demo_gind!$A:$A,D9,demo_gind!$B:$B,Data_demo_gind!$A$19,demo_gind!$C:$C,Data_demo_gind!$B$7)</f>
        <v>40850412</v>
      </c>
      <c r="E19" s="82">
        <f>SUMIFS(demo_gind!$D:$D,demo_gind!$A:$A,E9,demo_gind!$B:$B,Data_demo_gind!$A$19,demo_gind!$C:$C,Data_demo_gind!$B$7)</f>
        <v>41431558</v>
      </c>
      <c r="F19" s="82">
        <f>SUMIFS(demo_gind!$D:$D,demo_gind!$A:$A,F9,demo_gind!$B:$B,Data_demo_gind!$A$19,demo_gind!$C:$C,Data_demo_gind!$B$7)</f>
        <v>42187645</v>
      </c>
      <c r="G19" s="82">
        <f>SUMIFS(demo_gind!$D:$D,demo_gind!$A:$A,G9,demo_gind!$B:$B,Data_demo_gind!$A$19,demo_gind!$C:$C,Data_demo_gind!$B$7)</f>
        <v>42921895</v>
      </c>
      <c r="H19" s="82">
        <f>SUMIFS(demo_gind!$D:$D,demo_gind!$A:$A,H9,demo_gind!$B:$B,Data_demo_gind!$A$19,demo_gind!$C:$C,Data_demo_gind!$B$7)</f>
        <v>43653155</v>
      </c>
      <c r="I19" s="82">
        <f>SUMIFS(demo_gind!$D:$D,demo_gind!$A:$A,I9,demo_gind!$B:$B,Data_demo_gind!$A$19,demo_gind!$C:$C,Data_demo_gind!$B$7)</f>
        <v>44397319</v>
      </c>
      <c r="J19" s="82">
        <f>SUMIFS(demo_gind!$D:$D,demo_gind!$A:$A,J9,demo_gind!$B:$B,Data_demo_gind!$A$19,demo_gind!$C:$C,Data_demo_gind!$B$7)</f>
        <v>45226803</v>
      </c>
      <c r="K19" s="82">
        <f>SUMIFS(demo_gind!$D:$D,demo_gind!$A:$A,K9,demo_gind!$B:$B,Data_demo_gind!$A$19,demo_gind!$C:$C,Data_demo_gind!$B$7)</f>
        <v>45954106</v>
      </c>
      <c r="L19" s="82">
        <f>SUMIFS(demo_gind!$D:$D,demo_gind!$A:$A,L9,demo_gind!$B:$B,Data_demo_gind!$A$19,demo_gind!$C:$C,Data_demo_gind!$B$7)</f>
        <v>46362946</v>
      </c>
      <c r="M19" s="82">
        <f>SUMIFS(demo_gind!$D:$D,demo_gind!$A:$A,M9,demo_gind!$B:$B,Data_demo_gind!$A$19,demo_gind!$C:$C,Data_demo_gind!$B$7)</f>
        <v>46576897</v>
      </c>
      <c r="N19" s="82">
        <f>SUMIFS(demo_gind!$D:$D,demo_gind!$A:$A,N9,demo_gind!$B:$B,Data_demo_gind!$A$19,demo_gind!$C:$C,Data_demo_gind!$B$7)</f>
        <v>46742697</v>
      </c>
      <c r="O19" s="82">
        <f>SUMIFS(demo_gind!$D:$D,demo_gind!$A:$A,O9,demo_gind!$B:$B,Data_demo_gind!$A$19,demo_gind!$C:$C,Data_demo_gind!$B$7)</f>
        <v>46773055</v>
      </c>
      <c r="P19" s="82">
        <f>SUMIFS(demo_gind!$D:$D,demo_gind!$A:$A,P9,demo_gind!$B:$B,Data_demo_gind!$A$19,demo_gind!$C:$C,Data_demo_gind!$B$7)</f>
        <v>46620045</v>
      </c>
      <c r="Q19" s="82">
        <f>SUMIFS(demo_gind!$D:$D,demo_gind!$A:$A,Q9,demo_gind!$B:$B,Data_demo_gind!$A$19,demo_gind!$C:$C,Data_demo_gind!$B$7)</f>
        <v>46480882</v>
      </c>
      <c r="R19" s="82">
        <f>SUMIFS(demo_gind!$D:$D,demo_gind!$A:$A,R9,demo_gind!$B:$B,Data_demo_gind!$A$19,demo_gind!$C:$C,Data_demo_gind!$B$7)</f>
        <v>46444832</v>
      </c>
      <c r="S19" s="82">
        <f>SUMIFS(demo_gind!$D:$D,demo_gind!$A:$A,S9,demo_gind!$B:$B,Data_demo_gind!$A$19,demo_gind!$C:$C,Data_demo_gind!$B$7)</f>
        <v>46484062</v>
      </c>
      <c r="T19" s="82">
        <f>SUMIFS(demo_gind!$D:$D,demo_gind!$A:$A,T9,demo_gind!$B:$B,Data_demo_gind!$A$19,demo_gind!$C:$C,Data_demo_gind!$B$7)</f>
        <v>46593236</v>
      </c>
      <c r="U19" s="82">
        <f>SUMIFS(demo_gind!$D:$D,demo_gind!$A:$A,U9,demo_gind!$B:$B,Data_demo_gind!$A$19,demo_gind!$C:$C,Data_demo_gind!$B$7)</f>
        <v>46797754</v>
      </c>
      <c r="V19" s="82">
        <f>SUMIFS(demo_gind!$D:$D,demo_gind!$A:$A,V9,demo_gind!$B:$B,Data_demo_gind!$A$19,demo_gind!$C:$C,Data_demo_gind!$B$7)</f>
        <v>47134837</v>
      </c>
      <c r="W19" s="211">
        <f>SUMIFS(demo_gind!$D:$D,demo_gind!$A:$A,W9,demo_gind!$B:$B,Data_demo_gind!$A$19,demo_gind!$C:$C,Data_demo_gind!$B$7)</f>
        <v>47365655</v>
      </c>
      <c r="X19" s="213">
        <f>SUMIFS(demo_gind!$D:$D,demo_gind!$A:$A,X9,demo_gind!$B:$B,Data_demo_gind!$A$19,demo_gind!$C:$C,Data_demo_gind!$B$7)</f>
        <v>47415794</v>
      </c>
      <c r="Y19" s="213">
        <f>SUMIFS(demo_gind!$D:$D,demo_gind!$A:$A,$Y$9,demo_gind!$B:$B,Data_demo_gind!$A19,demo_gind!$C:$C,Data_demo_gind!$B$7)</f>
        <v>47778340</v>
      </c>
    </row>
    <row r="20" spans="1:25" ht="15">
      <c r="A20" s="81" t="s">
        <v>143</v>
      </c>
      <c r="B20" s="81" t="s">
        <v>42</v>
      </c>
      <c r="C20" s="82">
        <f>SUMIFS(demo_gind!$D:$D,demo_gind!$A:$A,C9,demo_gind!$B:$B,Data_demo_gind!$A$20,demo_gind!$C:$C,Data_demo_gind!$B$7)</f>
        <v>60762169</v>
      </c>
      <c r="D20" s="82">
        <f>SUMIFS(demo_gind!$D:$D,demo_gind!$A:$A,D9,demo_gind!$B:$B,Data_demo_gind!$A$20,demo_gind!$C:$C,Data_demo_gind!$B$7)</f>
        <v>61201676</v>
      </c>
      <c r="E20" s="82">
        <f>SUMIFS(demo_gind!$D:$D,demo_gind!$A:$A,E9,demo_gind!$B:$B,Data_demo_gind!$A$20,demo_gind!$C:$C,Data_demo_gind!$B$7)</f>
        <v>61644062</v>
      </c>
      <c r="F20" s="82">
        <f>SUMIFS(demo_gind!$D:$D,demo_gind!$A:$A,F9,demo_gind!$B:$B,Data_demo_gind!$A$20,demo_gind!$C:$C,Data_demo_gind!$B$7)</f>
        <v>62078165</v>
      </c>
      <c r="G20" s="82">
        <f>SUMIFS(demo_gind!$D:$D,demo_gind!$A:$A,G9,demo_gind!$B:$B,Data_demo_gind!$A$20,demo_gind!$C:$C,Data_demo_gind!$B$7)</f>
        <v>62532556</v>
      </c>
      <c r="H20" s="82">
        <f>SUMIFS(demo_gind!$D:$D,demo_gind!$A:$A,H9,demo_gind!$B:$B,Data_demo_gind!$A$20,demo_gind!$C:$C,Data_demo_gind!$B$7)</f>
        <v>63001253</v>
      </c>
      <c r="I20" s="82">
        <f>SUMIFS(demo_gind!$D:$D,demo_gind!$A:$A,I9,demo_gind!$B:$B,Data_demo_gind!$A$20,demo_gind!$C:$C,Data_demo_gind!$B$7)</f>
        <v>63437350</v>
      </c>
      <c r="J20" s="82">
        <f>SUMIFS(demo_gind!$D:$D,demo_gind!$A:$A,J9,demo_gind!$B:$B,Data_demo_gind!$A$20,demo_gind!$C:$C,Data_demo_gind!$B$7)</f>
        <v>63826129</v>
      </c>
      <c r="K20" s="82">
        <f>SUMIFS(demo_gind!$D:$D,demo_gind!$A:$A,K9,demo_gind!$B:$B,Data_demo_gind!$A$20,demo_gind!$C:$C,Data_demo_gind!$B$7)</f>
        <v>64178710</v>
      </c>
      <c r="L20" s="82">
        <f>SUMIFS(demo_gind!$D:$D,demo_gind!$A:$A,L9,demo_gind!$B:$B,Data_demo_gind!$A$20,demo_gind!$C:$C,Data_demo_gind!$B$7)</f>
        <v>64504541</v>
      </c>
      <c r="M20" s="82">
        <f>SUMIFS(demo_gind!$D:$D,demo_gind!$A:$A,M9,demo_gind!$B:$B,Data_demo_gind!$A$20,demo_gind!$C:$C,Data_demo_gind!$B$7)</f>
        <v>64818789</v>
      </c>
      <c r="N20" s="82">
        <f>SUMIFS(demo_gind!$D:$D,demo_gind!$A:$A,N9,demo_gind!$B:$B,Data_demo_gind!$A$20,demo_gind!$C:$C,Data_demo_gind!$B$7)</f>
        <v>65127852</v>
      </c>
      <c r="O20" s="82">
        <f>SUMIFS(demo_gind!$D:$D,demo_gind!$A:$A,O9,demo_gind!$B:$B,Data_demo_gind!$A$20,demo_gind!$C:$C,Data_demo_gind!$B$7)</f>
        <v>65438667</v>
      </c>
      <c r="P20" s="82">
        <f>SUMIFS(demo_gind!$D:$D,demo_gind!$A:$A,P9,demo_gind!$B:$B,Data_demo_gind!$A$20,demo_gind!$C:$C,Data_demo_gind!$B$7)</f>
        <v>65771309</v>
      </c>
      <c r="Q20" s="82">
        <f>SUMIFS(demo_gind!$D:$D,demo_gind!$A:$A,Q9,demo_gind!$B:$B,Data_demo_gind!$A$20,demo_gind!$C:$C,Data_demo_gind!$B$7)</f>
        <v>66312067</v>
      </c>
      <c r="R20" s="82">
        <f>SUMIFS(demo_gind!$D:$D,demo_gind!$A:$A,R9,demo_gind!$B:$B,Data_demo_gind!$A$20,demo_gind!$C:$C,Data_demo_gind!$B$7)</f>
        <v>66548272</v>
      </c>
      <c r="S20" s="82">
        <f>SUMIFS(demo_gind!$D:$D,demo_gind!$A:$A,S9,demo_gind!$B:$B,Data_demo_gind!$A$20,demo_gind!$C:$C,Data_demo_gind!$B$7)</f>
        <v>66724104</v>
      </c>
      <c r="T20" s="82">
        <f>SUMIFS(demo_gind!$D:$D,demo_gind!$A:$A,T9,demo_gind!$B:$B,Data_demo_gind!$A$20,demo_gind!$C:$C,Data_demo_gind!$B$7)</f>
        <v>66918020</v>
      </c>
      <c r="U20" s="82">
        <f>SUMIFS(demo_gind!$D:$D,demo_gind!$A:$A,U9,demo_gind!$B:$B,Data_demo_gind!$A$20,demo_gind!$C:$C,Data_demo_gind!$B$7)</f>
        <v>67158348</v>
      </c>
      <c r="V20" s="82">
        <f>SUMIFS(demo_gind!$D:$D,demo_gind!$A:$A,V9,demo_gind!$B:$B,Data_demo_gind!$A$20,demo_gind!$C:$C,Data_demo_gind!$B$7)</f>
        <v>67388001</v>
      </c>
      <c r="W20" s="211">
        <f>SUMIFS(demo_gind!$D:$D,demo_gind!$A:$A,W9,demo_gind!$B:$B,Data_demo_gind!$A$20,demo_gind!$C:$C,Data_demo_gind!$B$7)</f>
        <v>67571107</v>
      </c>
      <c r="X20" s="213">
        <f>SUMIFS(demo_gind!$D:$D,demo_gind!$A:$A,X9,demo_gind!$B:$B,Data_demo_gind!$A$20,demo_gind!$C:$C,Data_demo_gind!$B$7)</f>
        <v>67764304</v>
      </c>
      <c r="Y20" s="213">
        <f>SUMIFS(demo_gind!$D:$D,demo_gind!$A:$A,$Y$9,demo_gind!$B:$B,Data_demo_gind!$A20,demo_gind!$C:$C,Data_demo_gind!$B$7)</f>
        <v>67971311</v>
      </c>
    </row>
    <row r="21" spans="1:25" ht="15">
      <c r="A21" s="81" t="s">
        <v>142</v>
      </c>
      <c r="B21" s="81" t="s">
        <v>31</v>
      </c>
      <c r="C21" s="82">
        <f>SUMIFS(demo_gind!$D:$D,demo_gind!$A:$A,C9,demo_gind!$B:$B,Data_demo_gind!$A$21,demo_gind!$C:$C,Data_demo_gind!$B$7)</f>
        <v>4468302</v>
      </c>
      <c r="D21" s="82">
        <f>SUMIFS(demo_gind!$D:$D,demo_gind!$A:$A,D9,demo_gind!$B:$B,Data_demo_gind!$A$21,demo_gind!$C:$C,Data_demo_gind!$B$7)</f>
        <v>4300450</v>
      </c>
      <c r="E21" s="82">
        <f>SUMIFS(demo_gind!$D:$D,demo_gind!$A:$A,E9,demo_gind!$B:$B,Data_demo_gind!$A$21,demo_gind!$C:$C,Data_demo_gind!$B$7)</f>
        <v>4305439</v>
      </c>
      <c r="F21" s="82">
        <f>SUMIFS(demo_gind!$D:$D,demo_gind!$A:$A,F9,demo_gind!$B:$B,Data_demo_gind!$A$21,demo_gind!$C:$C,Data_demo_gind!$B$7)</f>
        <v>4305555</v>
      </c>
      <c r="G21" s="82">
        <f>SUMIFS(demo_gind!$D:$D,demo_gind!$A:$A,G9,demo_gind!$B:$B,Data_demo_gind!$A$21,demo_gind!$C:$C,Data_demo_gind!$B$7)</f>
        <v>4308293</v>
      </c>
      <c r="H21" s="82">
        <f>SUMIFS(demo_gind!$D:$D,demo_gind!$A:$A,H9,demo_gind!$B:$B,Data_demo_gind!$A$21,demo_gind!$C:$C,Data_demo_gind!$B$7)</f>
        <v>4311674</v>
      </c>
      <c r="I21" s="82">
        <f>SUMIFS(demo_gind!$D:$D,demo_gind!$A:$A,I9,demo_gind!$B:$B,Data_demo_gind!$A$21,demo_gind!$C:$C,Data_demo_gind!$B$7)</f>
        <v>4313009</v>
      </c>
      <c r="J21" s="82">
        <f>SUMIFS(demo_gind!$D:$D,demo_gind!$A:$A,J9,demo_gind!$B:$B,Data_demo_gind!$A$21,demo_gind!$C:$C,Data_demo_gind!$B$7)</f>
        <v>4312749</v>
      </c>
      <c r="K21" s="82">
        <f>SUMIFS(demo_gind!$D:$D,demo_gind!$A:$A,K9,demo_gind!$B:$B,Data_demo_gind!$A$21,demo_gind!$C:$C,Data_demo_gind!$B$7)</f>
        <v>4310882</v>
      </c>
      <c r="L21" s="82">
        <f>SUMIFS(demo_gind!$D:$D,demo_gind!$A:$A,L9,demo_gind!$B:$B,Data_demo_gind!$A$21,demo_gind!$C:$C,Data_demo_gind!$B$7)</f>
        <v>4306322</v>
      </c>
      <c r="M21" s="82">
        <f>SUMIFS(demo_gind!$D:$D,demo_gind!$A:$A,M9,demo_gind!$B:$B,Data_demo_gind!$A$21,demo_gind!$C:$C,Data_demo_gind!$B$7)</f>
        <v>4296352</v>
      </c>
      <c r="N21" s="82">
        <f>SUMIFS(demo_gind!$D:$D,demo_gind!$A:$A,N9,demo_gind!$B:$B,Data_demo_gind!$A$21,demo_gind!$C:$C,Data_demo_gind!$B$7)</f>
        <v>4282921</v>
      </c>
      <c r="O21" s="82">
        <f>SUMIFS(demo_gind!$D:$D,demo_gind!$A:$A,O9,demo_gind!$B:$B,Data_demo_gind!$A$21,demo_gind!$C:$C,Data_demo_gind!$B$7)</f>
        <v>4269062</v>
      </c>
      <c r="P21" s="82">
        <f>SUMIFS(demo_gind!$D:$D,demo_gind!$A:$A,P9,demo_gind!$B:$B,Data_demo_gind!$A$21,demo_gind!$C:$C,Data_demo_gind!$B$7)</f>
        <v>4254475</v>
      </c>
      <c r="Q21" s="82">
        <f>SUMIFS(demo_gind!$D:$D,demo_gind!$A:$A,Q9,demo_gind!$B:$B,Data_demo_gind!$A$21,demo_gind!$C:$C,Data_demo_gind!$B$7)</f>
        <v>4236063</v>
      </c>
      <c r="R21" s="82">
        <f>SUMIFS(demo_gind!$D:$D,demo_gind!$A:$A,R9,demo_gind!$B:$B,Data_demo_gind!$A$21,demo_gind!$C:$C,Data_demo_gind!$B$7)</f>
        <v>4207993</v>
      </c>
      <c r="S21" s="82">
        <f>SUMIFS(demo_gind!$D:$D,demo_gind!$A:$A,S9,demo_gind!$B:$B,Data_demo_gind!$A$21,demo_gind!$C:$C,Data_demo_gind!$B$7)</f>
        <v>4172441</v>
      </c>
      <c r="T21" s="82">
        <f>SUMIFS(demo_gind!$D:$D,demo_gind!$A:$A,T9,demo_gind!$B:$B,Data_demo_gind!$A$21,demo_gind!$C:$C,Data_demo_gind!$B$7)</f>
        <v>4129853</v>
      </c>
      <c r="U21" s="82">
        <f>SUMIFS(demo_gind!$D:$D,demo_gind!$A:$A,U9,demo_gind!$B:$B,Data_demo_gind!$A$21,demo_gind!$C:$C,Data_demo_gind!$B$7)</f>
        <v>4090870</v>
      </c>
      <c r="V21" s="82">
        <f>SUMIFS(demo_gind!$D:$D,demo_gind!$A:$A,V9,demo_gind!$B:$B,Data_demo_gind!$A$21,demo_gind!$C:$C,Data_demo_gind!$B$7)</f>
        <v>4067206</v>
      </c>
      <c r="W21" s="211">
        <f>SUMIFS(demo_gind!$D:$D,demo_gind!$A:$A,W9,demo_gind!$B:$B,Data_demo_gind!$A$21,demo_gind!$C:$C,Data_demo_gind!$B$7)</f>
        <v>4047260</v>
      </c>
      <c r="X21" s="213">
        <f>SUMIFS(demo_gind!$D:$D,demo_gind!$A:$A,X9,demo_gind!$B:$B,Data_demo_gind!$A$21,demo_gind!$C:$C,Data_demo_gind!$B$7)</f>
        <v>3949330</v>
      </c>
      <c r="Y21" s="213">
        <f>SUMIFS(demo_gind!$D:$D,demo_gind!$A:$A,$Y$9,demo_gind!$B:$B,Data_demo_gind!$A21,demo_gind!$C:$C,Data_demo_gind!$B$7)</f>
        <v>3856600</v>
      </c>
    </row>
    <row r="22" spans="1:25" ht="15">
      <c r="A22" s="81" t="s">
        <v>141</v>
      </c>
      <c r="B22" s="81" t="s">
        <v>44</v>
      </c>
      <c r="C22" s="82">
        <f>SUMIFS(demo_gind!$D:$D,demo_gind!$A:$A,C9,demo_gind!$B:$B,Data_demo_gind!$A$22,demo_gind!$C:$C,Data_demo_gind!$B$7)</f>
        <v>56942108</v>
      </c>
      <c r="D22" s="82">
        <f>SUMIFS(demo_gind!$D:$D,demo_gind!$A:$A,D9,demo_gind!$B:$B,Data_demo_gind!$A$22,demo_gind!$C:$C,Data_demo_gind!$B$7)</f>
        <v>56974100</v>
      </c>
      <c r="E22" s="82">
        <f>SUMIFS(demo_gind!$D:$D,demo_gind!$A:$A,E9,demo_gind!$B:$B,Data_demo_gind!$A$22,demo_gind!$C:$C,Data_demo_gind!$B$7)</f>
        <v>57059007</v>
      </c>
      <c r="F22" s="82">
        <f>SUMIFS(demo_gind!$D:$D,demo_gind!$A:$A,F9,demo_gind!$B:$B,Data_demo_gind!$A$22,demo_gind!$C:$C,Data_demo_gind!$B$7)</f>
        <v>57313203</v>
      </c>
      <c r="G22" s="82">
        <f>SUMIFS(demo_gind!$D:$D,demo_gind!$A:$A,G9,demo_gind!$B:$B,Data_demo_gind!$A$22,demo_gind!$C:$C,Data_demo_gind!$B$7)</f>
        <v>57685327</v>
      </c>
      <c r="H22" s="82">
        <f>SUMIFS(demo_gind!$D:$D,demo_gind!$A:$A,H9,demo_gind!$B:$B,Data_demo_gind!$A$22,demo_gind!$C:$C,Data_demo_gind!$B$7)</f>
        <v>57969484</v>
      </c>
      <c r="I22" s="82">
        <f>SUMIFS(demo_gind!$D:$D,demo_gind!$A:$A,I9,demo_gind!$B:$B,Data_demo_gind!$A$22,demo_gind!$C:$C,Data_demo_gind!$B$7)</f>
        <v>58143979</v>
      </c>
      <c r="J22" s="82">
        <f>SUMIFS(demo_gind!$D:$D,demo_gind!$A:$A,J9,demo_gind!$B:$B,Data_demo_gind!$A$22,demo_gind!$C:$C,Data_demo_gind!$B$7)</f>
        <v>58438310</v>
      </c>
      <c r="K22" s="82">
        <f>SUMIFS(demo_gind!$D:$D,demo_gind!$A:$A,K9,demo_gind!$B:$B,Data_demo_gind!$A$22,demo_gind!$C:$C,Data_demo_gind!$B$7)</f>
        <v>58826731</v>
      </c>
      <c r="L22" s="82">
        <f>SUMIFS(demo_gind!$D:$D,demo_gind!$A:$A,L9,demo_gind!$B:$B,Data_demo_gind!$A$22,demo_gind!$C:$C,Data_demo_gind!$B$7)</f>
        <v>59095365</v>
      </c>
      <c r="M22" s="82">
        <f>SUMIFS(demo_gind!$D:$D,demo_gind!$A:$A,M9,demo_gind!$B:$B,Data_demo_gind!$A$22,demo_gind!$C:$C,Data_demo_gind!$B$7)</f>
        <v>59277417</v>
      </c>
      <c r="N22" s="82">
        <f>SUMIFS(demo_gind!$D:$D,demo_gind!$A:$A,N9,demo_gind!$B:$B,Data_demo_gind!$A$22,demo_gind!$C:$C,Data_demo_gind!$B$7)</f>
        <v>59379449</v>
      </c>
      <c r="O22" s="82">
        <f>SUMIFS(demo_gind!$D:$D,demo_gind!$A:$A,O9,demo_gind!$B:$B,Data_demo_gind!$A$22,demo_gind!$C:$C,Data_demo_gind!$B$7)</f>
        <v>59539717</v>
      </c>
      <c r="P22" s="82">
        <f>SUMIFS(demo_gind!$D:$D,demo_gind!$A:$A,P9,demo_gind!$B:$B,Data_demo_gind!$A$22,demo_gind!$C:$C,Data_demo_gind!$B$7)</f>
        <v>60233948</v>
      </c>
      <c r="Q22" s="82">
        <f>SUMIFS(demo_gind!$D:$D,demo_gind!$A:$A,Q9,demo_gind!$B:$B,Data_demo_gind!$A$22,demo_gind!$C:$C,Data_demo_gind!$B$7)</f>
        <v>60789140</v>
      </c>
      <c r="R22" s="82">
        <f>SUMIFS(demo_gind!$D:$D,demo_gind!$A:$A,R9,demo_gind!$B:$B,Data_demo_gind!$A$22,demo_gind!$C:$C,Data_demo_gind!$B$7)</f>
        <v>60730582</v>
      </c>
      <c r="S22" s="82">
        <f>SUMIFS(demo_gind!$D:$D,demo_gind!$A:$A,S9,demo_gind!$B:$B,Data_demo_gind!$A$22,demo_gind!$C:$C,Data_demo_gind!$B$7)</f>
        <v>60627498</v>
      </c>
      <c r="T22" s="82">
        <f>SUMIFS(demo_gind!$D:$D,demo_gind!$A:$A,T9,demo_gind!$B:$B,Data_demo_gind!$A$22,demo_gind!$C:$C,Data_demo_gind!$B$7)</f>
        <v>60536709</v>
      </c>
      <c r="U22" s="82">
        <f>SUMIFS(demo_gind!$D:$D,demo_gind!$A:$A,U9,demo_gind!$B:$B,Data_demo_gind!$A$22,demo_gind!$C:$C,Data_demo_gind!$B$7)</f>
        <v>60421760</v>
      </c>
      <c r="V22" s="82">
        <f>SUMIFS(demo_gind!$D:$D,demo_gind!$A:$A,V9,demo_gind!$B:$B,Data_demo_gind!$A$22,demo_gind!$C:$C,Data_demo_gind!$B$7)</f>
        <v>59729081</v>
      </c>
      <c r="W22" s="211">
        <f>SUMIFS(demo_gind!$D:$D,demo_gind!$A:$A,W9,demo_gind!$B:$B,Data_demo_gind!$A$22,demo_gind!$C:$C,Data_demo_gind!$B$7)</f>
        <v>59438851</v>
      </c>
      <c r="X22" s="213">
        <f>SUMIFS(demo_gind!$D:$D,demo_gind!$A:$A,X9,demo_gind!$B:$B,Data_demo_gind!$A$22,demo_gind!$C:$C,Data_demo_gind!$B$7)</f>
        <v>59133173</v>
      </c>
      <c r="Y22" s="213">
        <f>SUMIFS(demo_gind!$D:$D,demo_gind!$A:$A,$Y$9,demo_gind!$B:$B,Data_demo_gind!$A22,demo_gind!$C:$C,Data_demo_gind!$B$7)</f>
        <v>58940425</v>
      </c>
    </row>
    <row r="23" spans="1:25" ht="15">
      <c r="A23" s="81" t="s">
        <v>140</v>
      </c>
      <c r="B23" s="81" t="s">
        <v>47</v>
      </c>
      <c r="C23" s="82">
        <f>SUMIFS(demo_gind!$D:$D,demo_gind!$A:$A,C9,demo_gind!$B:$B,Data_demo_gind!$A$23,demo_gind!$C:$C,Data_demo_gind!$B$7)</f>
        <v>694023</v>
      </c>
      <c r="D23" s="82">
        <f>SUMIFS(demo_gind!$D:$D,demo_gind!$A:$A,D9,demo_gind!$B:$B,Data_demo_gind!$A$23,demo_gind!$C:$C,Data_demo_gind!$B$7)</f>
        <v>701544</v>
      </c>
      <c r="E23" s="82">
        <f>SUMIFS(demo_gind!$D:$D,demo_gind!$A:$A,E9,demo_gind!$B:$B,Data_demo_gind!$A$23,demo_gind!$C:$C,Data_demo_gind!$B$7)</f>
        <v>709630</v>
      </c>
      <c r="F23" s="82">
        <f>SUMIFS(demo_gind!$D:$D,demo_gind!$A:$A,F9,demo_gind!$B:$B,Data_demo_gind!$A$23,demo_gind!$C:$C,Data_demo_gind!$B$7)</f>
        <v>718307</v>
      </c>
      <c r="G23" s="82">
        <f>SUMIFS(demo_gind!$D:$D,demo_gind!$A:$A,G9,demo_gind!$B:$B,Data_demo_gind!$A$23,demo_gind!$C:$C,Data_demo_gind!$B$7)</f>
        <v>727980</v>
      </c>
      <c r="H23" s="82">
        <f>SUMIFS(demo_gind!$D:$D,demo_gind!$A:$A,H9,demo_gind!$B:$B,Data_demo_gind!$A$23,demo_gind!$C:$C,Data_demo_gind!$B$7)</f>
        <v>738540</v>
      </c>
      <c r="I23" s="82">
        <f>SUMIFS(demo_gind!$D:$D,demo_gind!$A:$A,I9,demo_gind!$B:$B,Data_demo_gind!$A$23,demo_gind!$C:$C,Data_demo_gind!$B$7)</f>
        <v>750965</v>
      </c>
      <c r="J23" s="82">
        <f>SUMIFS(demo_gind!$D:$D,demo_gind!$A:$A,J9,demo_gind!$B:$B,Data_demo_gind!$A$23,demo_gind!$C:$C,Data_demo_gind!$B$7)</f>
        <v>767125</v>
      </c>
      <c r="K23" s="82">
        <f>SUMIFS(demo_gind!$D:$D,demo_gind!$A:$A,K9,demo_gind!$B:$B,Data_demo_gind!$A$23,demo_gind!$C:$C,Data_demo_gind!$B$7)</f>
        <v>786632</v>
      </c>
      <c r="L23" s="82">
        <f>SUMIFS(demo_gind!$D:$D,demo_gind!$A:$A,L9,demo_gind!$B:$B,Data_demo_gind!$A$23,demo_gind!$C:$C,Data_demo_gind!$B$7)</f>
        <v>808035</v>
      </c>
      <c r="M23" s="82">
        <f>SUMIFS(demo_gind!$D:$D,demo_gind!$A:$A,M9,demo_gind!$B:$B,Data_demo_gind!$A$23,demo_gind!$C:$C,Data_demo_gind!$B$7)</f>
        <v>829446</v>
      </c>
      <c r="N23" s="82">
        <f>SUMIFS(demo_gind!$D:$D,demo_gind!$A:$A,N9,demo_gind!$B:$B,Data_demo_gind!$A$23,demo_gind!$C:$C,Data_demo_gind!$B$7)</f>
        <v>850881</v>
      </c>
      <c r="O23" s="82">
        <f>SUMIFS(demo_gind!$D:$D,demo_gind!$A:$A,O9,demo_gind!$B:$B,Data_demo_gind!$A$23,demo_gind!$C:$C,Data_demo_gind!$B$7)</f>
        <v>863945</v>
      </c>
      <c r="P23" s="82">
        <f>SUMIFS(demo_gind!$D:$D,demo_gind!$A:$A,P9,demo_gind!$B:$B,Data_demo_gind!$A$23,demo_gind!$C:$C,Data_demo_gind!$B$7)</f>
        <v>861939</v>
      </c>
      <c r="Q23" s="82">
        <f>SUMIFS(demo_gind!$D:$D,demo_gind!$A:$A,Q9,demo_gind!$B:$B,Data_demo_gind!$A$23,demo_gind!$C:$C,Data_demo_gind!$B$7)</f>
        <v>852504</v>
      </c>
      <c r="R23" s="82">
        <f>SUMIFS(demo_gind!$D:$D,demo_gind!$A:$A,R9,demo_gind!$B:$B,Data_demo_gind!$A$23,demo_gind!$C:$C,Data_demo_gind!$B$7)</f>
        <v>847664</v>
      </c>
      <c r="S23" s="82">
        <f>SUMIFS(demo_gind!$D:$D,demo_gind!$A:$A,S9,demo_gind!$B:$B,Data_demo_gind!$A$23,demo_gind!$C:$C,Data_demo_gind!$B$7)</f>
        <v>851561</v>
      </c>
      <c r="T23" s="82">
        <f>SUMIFS(demo_gind!$D:$D,demo_gind!$A:$A,T9,demo_gind!$B:$B,Data_demo_gind!$A$23,demo_gind!$C:$C,Data_demo_gind!$B$7)</f>
        <v>859519</v>
      </c>
      <c r="U23" s="82">
        <f>SUMIFS(demo_gind!$D:$D,demo_gind!$A:$A,U9,demo_gind!$B:$B,Data_demo_gind!$A$23,demo_gind!$C:$C,Data_demo_gind!$B$7)</f>
        <v>870068</v>
      </c>
      <c r="V23" s="82">
        <f>SUMIFS(demo_gind!$D:$D,demo_gind!$A:$A,V9,demo_gind!$B:$B,Data_demo_gind!$A$23,demo_gind!$C:$C,Data_demo_gind!$B$7)</f>
        <v>881952</v>
      </c>
      <c r="W23" s="211">
        <f>SUMIFS(demo_gind!$D:$D,demo_gind!$A:$A,W9,demo_gind!$B:$B,Data_demo_gind!$A$23,demo_gind!$C:$C,Data_demo_gind!$B$7)</f>
        <v>892006</v>
      </c>
      <c r="X23" s="213">
        <f>SUMIFS(demo_gind!$D:$D,demo_gind!$A:$A,X9,demo_gind!$B:$B,Data_demo_gind!$A$23,demo_gind!$C:$C,Data_demo_gind!$B$7)</f>
        <v>900356</v>
      </c>
      <c r="Y23" s="213">
        <f>SUMIFS(demo_gind!$D:$D,demo_gind!$A:$A,$Y$9,demo_gind!$B:$B,Data_demo_gind!$A23,demo_gind!$C:$C,Data_demo_gind!$B$7)</f>
        <v>912703</v>
      </c>
    </row>
    <row r="24" spans="1:25" ht="15">
      <c r="A24" s="81" t="s">
        <v>139</v>
      </c>
      <c r="B24" s="81" t="s">
        <v>27</v>
      </c>
      <c r="C24" s="82">
        <f>SUMIFS(demo_gind!$D:$D,demo_gind!$A:$A,C9,demo_gind!$B:$B,Data_demo_gind!$A$24,demo_gind!$C:$C,Data_demo_gind!$B$7)</f>
        <v>2367550</v>
      </c>
      <c r="D24" s="82">
        <f>SUMIFS(demo_gind!$D:$D,demo_gind!$A:$A,D9,demo_gind!$B:$B,Data_demo_gind!$A$24,demo_gind!$C:$C,Data_demo_gind!$B$7)</f>
        <v>2337170</v>
      </c>
      <c r="E24" s="82">
        <f>SUMIFS(demo_gind!$D:$D,demo_gind!$A:$A,E9,demo_gind!$B:$B,Data_demo_gind!$A$24,demo_gind!$C:$C,Data_demo_gind!$B$7)</f>
        <v>2310173</v>
      </c>
      <c r="F24" s="82">
        <f>SUMIFS(demo_gind!$D:$D,demo_gind!$A:$A,F9,demo_gind!$B:$B,Data_demo_gind!$A$24,demo_gind!$C:$C,Data_demo_gind!$B$7)</f>
        <v>2287955</v>
      </c>
      <c r="G24" s="82">
        <f>SUMIFS(demo_gind!$D:$D,demo_gind!$A:$A,G9,demo_gind!$B:$B,Data_demo_gind!$A$24,demo_gind!$C:$C,Data_demo_gind!$B$7)</f>
        <v>2263122</v>
      </c>
      <c r="H24" s="82">
        <f>SUMIFS(demo_gind!$D:$D,demo_gind!$A:$A,H9,demo_gind!$B:$B,Data_demo_gind!$A$24,demo_gind!$C:$C,Data_demo_gind!$B$7)</f>
        <v>2238799</v>
      </c>
      <c r="I24" s="82">
        <f>SUMIFS(demo_gind!$D:$D,demo_gind!$A:$A,I9,demo_gind!$B:$B,Data_demo_gind!$A$24,demo_gind!$C:$C,Data_demo_gind!$B$7)</f>
        <v>2218357</v>
      </c>
      <c r="J24" s="82">
        <f>SUMIFS(demo_gind!$D:$D,demo_gind!$A:$A,J9,demo_gind!$B:$B,Data_demo_gind!$A$24,demo_gind!$C:$C,Data_demo_gind!$B$7)</f>
        <v>2200325</v>
      </c>
      <c r="K24" s="82">
        <f>SUMIFS(demo_gind!$D:$D,demo_gind!$A:$A,K9,demo_gind!$B:$B,Data_demo_gind!$A$24,demo_gind!$C:$C,Data_demo_gind!$B$7)</f>
        <v>2177322</v>
      </c>
      <c r="L24" s="82">
        <f>SUMIFS(demo_gind!$D:$D,demo_gind!$A:$A,L9,demo_gind!$B:$B,Data_demo_gind!$A$24,demo_gind!$C:$C,Data_demo_gind!$B$7)</f>
        <v>2141669</v>
      </c>
      <c r="M24" s="82">
        <f>SUMIFS(demo_gind!$D:$D,demo_gind!$A:$A,M9,demo_gind!$B:$B,Data_demo_gind!$A$24,demo_gind!$C:$C,Data_demo_gind!$B$7)</f>
        <v>2097555</v>
      </c>
      <c r="N24" s="82">
        <f>SUMIFS(demo_gind!$D:$D,demo_gind!$A:$A,N9,demo_gind!$B:$B,Data_demo_gind!$A$24,demo_gind!$C:$C,Data_demo_gind!$B$7)</f>
        <v>2059709</v>
      </c>
      <c r="O24" s="82">
        <f>SUMIFS(demo_gind!$D:$D,demo_gind!$A:$A,O9,demo_gind!$B:$B,Data_demo_gind!$A$24,demo_gind!$C:$C,Data_demo_gind!$B$7)</f>
        <v>2034319</v>
      </c>
      <c r="P24" s="82">
        <f>SUMIFS(demo_gind!$D:$D,demo_gind!$A:$A,P9,demo_gind!$B:$B,Data_demo_gind!$A$24,demo_gind!$C:$C,Data_demo_gind!$B$7)</f>
        <v>2012647</v>
      </c>
      <c r="Q24" s="82">
        <f>SUMIFS(demo_gind!$D:$D,demo_gind!$A:$A,Q9,demo_gind!$B:$B,Data_demo_gind!$A$24,demo_gind!$C:$C,Data_demo_gind!$B$7)</f>
        <v>1993782</v>
      </c>
      <c r="R24" s="82">
        <f>SUMIFS(demo_gind!$D:$D,demo_gind!$A:$A,R9,demo_gind!$B:$B,Data_demo_gind!$A$24,demo_gind!$C:$C,Data_demo_gind!$B$7)</f>
        <v>1977527</v>
      </c>
      <c r="S24" s="82">
        <f>SUMIFS(demo_gind!$D:$D,demo_gind!$A:$A,S9,demo_gind!$B:$B,Data_demo_gind!$A$24,demo_gind!$C:$C,Data_demo_gind!$B$7)</f>
        <v>1959537</v>
      </c>
      <c r="T24" s="82">
        <f>SUMIFS(demo_gind!$D:$D,demo_gind!$A:$A,T9,demo_gind!$B:$B,Data_demo_gind!$A$24,demo_gind!$C:$C,Data_demo_gind!$B$7)</f>
        <v>1942248</v>
      </c>
      <c r="U24" s="82">
        <f>SUMIFS(demo_gind!$D:$D,demo_gind!$A:$A,U9,demo_gind!$B:$B,Data_demo_gind!$A$24,demo_gind!$C:$C,Data_demo_gind!$B$7)</f>
        <v>1927174</v>
      </c>
      <c r="V24" s="82">
        <f>SUMIFS(demo_gind!$D:$D,demo_gind!$A:$A,V9,demo_gind!$B:$B,Data_demo_gind!$A$24,demo_gind!$C:$C,Data_demo_gind!$B$7)</f>
        <v>1913822</v>
      </c>
      <c r="W24" s="211">
        <f>SUMIFS(demo_gind!$D:$D,demo_gind!$A:$A,W9,demo_gind!$B:$B,Data_demo_gind!$A$24,demo_gind!$C:$C,Data_demo_gind!$B$7)</f>
        <v>1900449</v>
      </c>
      <c r="X24" s="213">
        <f>SUMIFS(demo_gind!$D:$D,demo_gind!$A:$A,X9,demo_gind!$B:$B,Data_demo_gind!$A$24,demo_gind!$C:$C,Data_demo_gind!$B$7)</f>
        <v>1884490</v>
      </c>
      <c r="Y24" s="213">
        <f>SUMIFS(demo_gind!$D:$D,demo_gind!$A:$A,$Y$9,demo_gind!$B:$B,Data_demo_gind!$A24,demo_gind!$C:$C,Data_demo_gind!$B$7)</f>
        <v>1879383</v>
      </c>
    </row>
    <row r="25" spans="1:25" ht="15">
      <c r="A25" s="81" t="s">
        <v>138</v>
      </c>
      <c r="B25" s="81" t="s">
        <v>32</v>
      </c>
      <c r="C25" s="82">
        <f>SUMIFS(demo_gind!$D:$D,demo_gind!$A:$A,C9,demo_gind!$B:$B,Data_demo_gind!$A$25,demo_gind!$C:$C,Data_demo_gind!$B$7)</f>
        <v>3499536</v>
      </c>
      <c r="D25" s="82">
        <f>SUMIFS(demo_gind!$D:$D,demo_gind!$A:$A,D9,demo_gind!$B:$B,Data_demo_gind!$A$25,demo_gind!$C:$C,Data_demo_gind!$B$7)</f>
        <v>3470818</v>
      </c>
      <c r="E25" s="82">
        <f>SUMIFS(demo_gind!$D:$D,demo_gind!$A:$A,E9,demo_gind!$B:$B,Data_demo_gind!$A$25,demo_gind!$C:$C,Data_demo_gind!$B$7)</f>
        <v>3443067</v>
      </c>
      <c r="F25" s="82">
        <f>SUMIFS(demo_gind!$D:$D,demo_gind!$A:$A,F9,demo_gind!$B:$B,Data_demo_gind!$A$25,demo_gind!$C:$C,Data_demo_gind!$B$7)</f>
        <v>3415213</v>
      </c>
      <c r="G25" s="82">
        <f>SUMIFS(demo_gind!$D:$D,demo_gind!$A:$A,G9,demo_gind!$B:$B,Data_demo_gind!$A$25,demo_gind!$C:$C,Data_demo_gind!$B$7)</f>
        <v>3377075</v>
      </c>
      <c r="H25" s="82">
        <f>SUMIFS(demo_gind!$D:$D,demo_gind!$A:$A,H9,demo_gind!$B:$B,Data_demo_gind!$A$25,demo_gind!$C:$C,Data_demo_gind!$B$7)</f>
        <v>3322528</v>
      </c>
      <c r="I25" s="82">
        <f>SUMIFS(demo_gind!$D:$D,demo_gind!$A:$A,I9,demo_gind!$B:$B,Data_demo_gind!$A$25,demo_gind!$C:$C,Data_demo_gind!$B$7)</f>
        <v>3269909</v>
      </c>
      <c r="J25" s="82">
        <f>SUMIFS(demo_gind!$D:$D,demo_gind!$A:$A,J9,demo_gind!$B:$B,Data_demo_gind!$A$25,demo_gind!$C:$C,Data_demo_gind!$B$7)</f>
        <v>3231294</v>
      </c>
      <c r="K25" s="82">
        <f>SUMIFS(demo_gind!$D:$D,demo_gind!$A:$A,K9,demo_gind!$B:$B,Data_demo_gind!$A$25,demo_gind!$C:$C,Data_demo_gind!$B$7)</f>
        <v>3198231</v>
      </c>
      <c r="L25" s="82">
        <f>SUMIFS(demo_gind!$D:$D,demo_gind!$A:$A,L9,demo_gind!$B:$B,Data_demo_gind!$A$25,demo_gind!$C:$C,Data_demo_gind!$B$7)</f>
        <v>3162916</v>
      </c>
      <c r="M25" s="82">
        <f>SUMIFS(demo_gind!$D:$D,demo_gind!$A:$A,M9,demo_gind!$B:$B,Data_demo_gind!$A$25,demo_gind!$C:$C,Data_demo_gind!$B$7)</f>
        <v>3097282</v>
      </c>
      <c r="N25" s="82">
        <f>SUMIFS(demo_gind!$D:$D,demo_gind!$A:$A,N9,demo_gind!$B:$B,Data_demo_gind!$A$25,demo_gind!$C:$C,Data_demo_gind!$B$7)</f>
        <v>3028115</v>
      </c>
      <c r="O25" s="82">
        <f>SUMIFS(demo_gind!$D:$D,demo_gind!$A:$A,O9,demo_gind!$B:$B,Data_demo_gind!$A$25,demo_gind!$C:$C,Data_demo_gind!$B$7)</f>
        <v>2987773</v>
      </c>
      <c r="P25" s="82">
        <f>SUMIFS(demo_gind!$D:$D,demo_gind!$A:$A,P9,demo_gind!$B:$B,Data_demo_gind!$A$25,demo_gind!$C:$C,Data_demo_gind!$B$7)</f>
        <v>2957689</v>
      </c>
      <c r="Q25" s="82">
        <f>SUMIFS(demo_gind!$D:$D,demo_gind!$A:$A,Q9,demo_gind!$B:$B,Data_demo_gind!$A$25,demo_gind!$C:$C,Data_demo_gind!$B$7)</f>
        <v>2932367</v>
      </c>
      <c r="R25" s="82">
        <f>SUMIFS(demo_gind!$D:$D,demo_gind!$A:$A,R9,demo_gind!$B:$B,Data_demo_gind!$A$25,demo_gind!$C:$C,Data_demo_gind!$B$7)</f>
        <v>2904910</v>
      </c>
      <c r="S25" s="82">
        <f>SUMIFS(demo_gind!$D:$D,demo_gind!$A:$A,S9,demo_gind!$B:$B,Data_demo_gind!$A$25,demo_gind!$C:$C,Data_demo_gind!$B$7)</f>
        <v>2868231</v>
      </c>
      <c r="T25" s="82">
        <f>SUMIFS(demo_gind!$D:$D,demo_gind!$A:$A,T9,demo_gind!$B:$B,Data_demo_gind!$A$25,demo_gind!$C:$C,Data_demo_gind!$B$7)</f>
        <v>2828403</v>
      </c>
      <c r="U25" s="82">
        <f>SUMIFS(demo_gind!$D:$D,demo_gind!$A:$A,U9,demo_gind!$B:$B,Data_demo_gind!$A$25,demo_gind!$C:$C,Data_demo_gind!$B$7)</f>
        <v>2801543</v>
      </c>
      <c r="V25" s="82">
        <f>SUMIFS(demo_gind!$D:$D,demo_gind!$A:$A,V9,demo_gind!$B:$B,Data_demo_gind!$A$25,demo_gind!$C:$C,Data_demo_gind!$B$7)</f>
        <v>2794137</v>
      </c>
      <c r="W25" s="211">
        <f>SUMIFS(demo_gind!$D:$D,demo_gind!$A:$A,W9,demo_gind!$B:$B,Data_demo_gind!$A$25,demo_gind!$C:$C,Data_demo_gind!$B$7)</f>
        <v>2794885</v>
      </c>
      <c r="X25" s="213">
        <f>SUMIFS(demo_gind!$D:$D,demo_gind!$A:$A,X9,demo_gind!$B:$B,Data_demo_gind!$A$25,demo_gind!$C:$C,Data_demo_gind!$B$7)</f>
        <v>2800839</v>
      </c>
      <c r="Y25" s="213">
        <f>SUMIFS(demo_gind!$D:$D,demo_gind!$A:$A,$Y$9,demo_gind!$B:$B,Data_demo_gind!$A25,demo_gind!$C:$C,Data_demo_gind!$B$7)</f>
        <v>2831639</v>
      </c>
    </row>
    <row r="26" spans="1:25" ht="15">
      <c r="A26" s="81" t="s">
        <v>137</v>
      </c>
      <c r="B26" s="81" t="s">
        <v>136</v>
      </c>
      <c r="C26" s="82">
        <f>SUMIFS(demo_gind!$D:$D,demo_gind!$A:$A,C9,demo_gind!$B:$B,Data_demo_gind!$A$26,demo_gind!$C:$C,Data_demo_gind!$B$7)</f>
        <v>436300</v>
      </c>
      <c r="D26" s="82">
        <f>SUMIFS(demo_gind!$D:$D,demo_gind!$A:$A,D9,demo_gind!$B:$B,Data_demo_gind!$A$26,demo_gind!$C:$C,Data_demo_gind!$B$7)</f>
        <v>441525</v>
      </c>
      <c r="E26" s="82">
        <f>SUMIFS(demo_gind!$D:$D,demo_gind!$A:$A,E9,demo_gind!$B:$B,Data_demo_gind!$A$26,demo_gind!$C:$C,Data_demo_gind!$B$7)</f>
        <v>446175</v>
      </c>
      <c r="F26" s="82">
        <f>SUMIFS(demo_gind!$D:$D,demo_gind!$A:$A,F9,demo_gind!$B:$B,Data_demo_gind!$A$26,demo_gind!$C:$C,Data_demo_gind!$B$7)</f>
        <v>451630</v>
      </c>
      <c r="G26" s="82">
        <f>SUMIFS(demo_gind!$D:$D,demo_gind!$A:$A,G9,demo_gind!$B:$B,Data_demo_gind!$A$26,demo_gind!$C:$C,Data_demo_gind!$B$7)</f>
        <v>458095</v>
      </c>
      <c r="H26" s="82">
        <f>SUMIFS(demo_gind!$D:$D,demo_gind!$A:$A,H9,demo_gind!$B:$B,Data_demo_gind!$A$26,demo_gind!$C:$C,Data_demo_gind!$B$7)</f>
        <v>465158</v>
      </c>
      <c r="I26" s="82">
        <f>SUMIFS(demo_gind!$D:$D,demo_gind!$A:$A,I9,demo_gind!$B:$B,Data_demo_gind!$A$26,demo_gind!$C:$C,Data_demo_gind!$B$7)</f>
        <v>472637</v>
      </c>
      <c r="J26" s="82">
        <f>SUMIFS(demo_gind!$D:$D,demo_gind!$A:$A,J9,demo_gind!$B:$B,Data_demo_gind!$A$26,demo_gind!$C:$C,Data_demo_gind!$B$7)</f>
        <v>479993</v>
      </c>
      <c r="K26" s="82">
        <f>SUMIFS(demo_gind!$D:$D,demo_gind!$A:$A,K9,demo_gind!$B:$B,Data_demo_gind!$A$26,demo_gind!$C:$C,Data_demo_gind!$B$7)</f>
        <v>488650</v>
      </c>
      <c r="L26" s="82">
        <f>SUMIFS(demo_gind!$D:$D,demo_gind!$A:$A,L9,demo_gind!$B:$B,Data_demo_gind!$A$26,demo_gind!$C:$C,Data_demo_gind!$B$7)</f>
        <v>497783</v>
      </c>
      <c r="M26" s="82">
        <f>SUMIFS(demo_gind!$D:$D,demo_gind!$A:$A,M9,demo_gind!$B:$B,Data_demo_gind!$A$26,demo_gind!$C:$C,Data_demo_gind!$B$7)</f>
        <v>506953</v>
      </c>
      <c r="N26" s="82">
        <f>SUMIFS(demo_gind!$D:$D,demo_gind!$A:$A,N9,demo_gind!$B:$B,Data_demo_gind!$A$26,demo_gind!$C:$C,Data_demo_gind!$B$7)</f>
        <v>518347</v>
      </c>
      <c r="O26" s="82">
        <f>SUMIFS(demo_gind!$D:$D,demo_gind!$A:$A,O9,demo_gind!$B:$B,Data_demo_gind!$A$26,demo_gind!$C:$C,Data_demo_gind!$B$7)</f>
        <v>530946</v>
      </c>
      <c r="P26" s="82">
        <f>SUMIFS(demo_gind!$D:$D,demo_gind!$A:$A,P9,demo_gind!$B:$B,Data_demo_gind!$A$26,demo_gind!$C:$C,Data_demo_gind!$B$7)</f>
        <v>543360</v>
      </c>
      <c r="Q26" s="82">
        <f>SUMIFS(demo_gind!$D:$D,demo_gind!$A:$A,Q9,demo_gind!$B:$B,Data_demo_gind!$A$26,demo_gind!$C:$C,Data_demo_gind!$B$7)</f>
        <v>556319</v>
      </c>
      <c r="R26" s="82">
        <f>SUMIFS(demo_gind!$D:$D,demo_gind!$A:$A,R9,demo_gind!$B:$B,Data_demo_gind!$A$26,demo_gind!$C:$C,Data_demo_gind!$B$7)</f>
        <v>569604</v>
      </c>
      <c r="S26" s="82">
        <f>SUMIFS(demo_gind!$D:$D,demo_gind!$A:$A,S9,demo_gind!$B:$B,Data_demo_gind!$A$26,demo_gind!$C:$C,Data_demo_gind!$B$7)</f>
        <v>582014</v>
      </c>
      <c r="T26" s="82">
        <f>SUMIFS(demo_gind!$D:$D,demo_gind!$A:$A,T9,demo_gind!$B:$B,Data_demo_gind!$A$26,demo_gind!$C:$C,Data_demo_gind!$B$7)</f>
        <v>596336</v>
      </c>
      <c r="U26" s="82">
        <f>SUMIFS(demo_gind!$D:$D,demo_gind!$A:$A,U9,demo_gind!$B:$B,Data_demo_gind!$A$26,demo_gind!$C:$C,Data_demo_gind!$B$7)</f>
        <v>607950</v>
      </c>
      <c r="V26" s="82">
        <f>SUMIFS(demo_gind!$D:$D,demo_gind!$A:$A,V9,demo_gind!$B:$B,Data_demo_gind!$A$26,demo_gind!$C:$C,Data_demo_gind!$B$7)</f>
        <v>620001</v>
      </c>
      <c r="W26" s="211">
        <f>SUMIFS(demo_gind!$D:$D,demo_gind!$A:$A,W9,demo_gind!$B:$B,Data_demo_gind!$A$26,demo_gind!$C:$C,Data_demo_gind!$B$7)</f>
        <v>630419</v>
      </c>
      <c r="X26" s="213">
        <f>SUMIFS(demo_gind!$D:$D,demo_gind!$A:$A,X9,demo_gind!$B:$B,Data_demo_gind!$A$26,demo_gind!$C:$C,Data_demo_gind!$B$7)</f>
        <v>640064</v>
      </c>
      <c r="Y26" s="213">
        <f>SUMIFS(demo_gind!$D:$D,demo_gind!$A:$A,$Y$9,demo_gind!$B:$B,Data_demo_gind!$A26,demo_gind!$C:$C,Data_demo_gind!$B$7)</f>
        <v>653103</v>
      </c>
    </row>
    <row r="27" spans="1:25" ht="15">
      <c r="A27" s="81" t="s">
        <v>135</v>
      </c>
      <c r="B27" s="81" t="s">
        <v>34</v>
      </c>
      <c r="C27" s="82">
        <f>SUMIFS(demo_gind!$D:$D,demo_gind!$A:$A,C9,demo_gind!$B:$B,Data_demo_gind!$A$27,demo_gind!$C:$C,Data_demo_gind!$B$7)</f>
        <v>10210971</v>
      </c>
      <c r="D27" s="82">
        <f>SUMIFS(demo_gind!$D:$D,demo_gind!$A:$A,D9,demo_gind!$B:$B,Data_demo_gind!$A$27,demo_gind!$C:$C,Data_demo_gind!$B$7)</f>
        <v>10187576</v>
      </c>
      <c r="E27" s="82">
        <f>SUMIFS(demo_gind!$D:$D,demo_gind!$A:$A,E9,demo_gind!$B:$B,Data_demo_gind!$A$27,demo_gind!$C:$C,Data_demo_gind!$B$7)</f>
        <v>10158608</v>
      </c>
      <c r="F27" s="82">
        <f>SUMIFS(demo_gind!$D:$D,demo_gind!$A:$A,F9,demo_gind!$B:$B,Data_demo_gind!$A$27,demo_gind!$C:$C,Data_demo_gind!$B$7)</f>
        <v>10129552</v>
      </c>
      <c r="G27" s="82">
        <f>SUMIFS(demo_gind!$D:$D,demo_gind!$A:$A,G9,demo_gind!$B:$B,Data_demo_gind!$A$27,demo_gind!$C:$C,Data_demo_gind!$B$7)</f>
        <v>10107146</v>
      </c>
      <c r="H27" s="82">
        <f>SUMIFS(demo_gind!$D:$D,demo_gind!$A:$A,H9,demo_gind!$B:$B,Data_demo_gind!$A$27,demo_gind!$C:$C,Data_demo_gind!$B$7)</f>
        <v>10087065</v>
      </c>
      <c r="I27" s="82">
        <f>SUMIFS(demo_gind!$D:$D,demo_gind!$A:$A,I9,demo_gind!$B:$B,Data_demo_gind!$A$27,demo_gind!$C:$C,Data_demo_gind!$B$7)</f>
        <v>10071370</v>
      </c>
      <c r="J27" s="82">
        <f>SUMIFS(demo_gind!$D:$D,demo_gind!$A:$A,J9,demo_gind!$B:$B,Data_demo_gind!$A$27,demo_gind!$C:$C,Data_demo_gind!$B$7)</f>
        <v>10055780</v>
      </c>
      <c r="K27" s="82">
        <f>SUMIFS(demo_gind!$D:$D,demo_gind!$A:$A,K9,demo_gind!$B:$B,Data_demo_gind!$A$27,demo_gind!$C:$C,Data_demo_gind!$B$7)</f>
        <v>10038188</v>
      </c>
      <c r="L27" s="82">
        <f>SUMIFS(demo_gind!$D:$D,demo_gind!$A:$A,L9,demo_gind!$B:$B,Data_demo_gind!$A$27,demo_gind!$C:$C,Data_demo_gind!$B$7)</f>
        <v>10022650</v>
      </c>
      <c r="M27" s="82">
        <f>SUMIFS(demo_gind!$D:$D,demo_gind!$A:$A,M9,demo_gind!$B:$B,Data_demo_gind!$A$27,demo_gind!$C:$C,Data_demo_gind!$B$7)</f>
        <v>10000023</v>
      </c>
      <c r="N27" s="82">
        <f>SUMIFS(demo_gind!$D:$D,demo_gind!$A:$A,N9,demo_gind!$B:$B,Data_demo_gind!$A$27,demo_gind!$C:$C,Data_demo_gind!$B$7)</f>
        <v>9971727</v>
      </c>
      <c r="O27" s="82">
        <f>SUMIFS(demo_gind!$D:$D,demo_gind!$A:$A,O9,demo_gind!$B:$B,Data_demo_gind!$A$27,demo_gind!$C:$C,Data_demo_gind!$B$7)</f>
        <v>9920362</v>
      </c>
      <c r="P27" s="82">
        <f>SUMIFS(demo_gind!$D:$D,demo_gind!$A:$A,P9,demo_gind!$B:$B,Data_demo_gind!$A$27,demo_gind!$C:$C,Data_demo_gind!$B$7)</f>
        <v>9893082</v>
      </c>
      <c r="Q27" s="82">
        <f>SUMIFS(demo_gind!$D:$D,demo_gind!$A:$A,Q9,demo_gind!$B:$B,Data_demo_gind!$A$27,demo_gind!$C:$C,Data_demo_gind!$B$7)</f>
        <v>9866468</v>
      </c>
      <c r="R27" s="82">
        <f>SUMIFS(demo_gind!$D:$D,demo_gind!$A:$A,R9,demo_gind!$B:$B,Data_demo_gind!$A$27,demo_gind!$C:$C,Data_demo_gind!$B$7)</f>
        <v>9843028</v>
      </c>
      <c r="S27" s="82">
        <f>SUMIFS(demo_gind!$D:$D,demo_gind!$A:$A,S9,demo_gind!$B:$B,Data_demo_gind!$A$27,demo_gind!$C:$C,Data_demo_gind!$B$7)</f>
        <v>9814023</v>
      </c>
      <c r="T27" s="82">
        <f>SUMIFS(demo_gind!$D:$D,demo_gind!$A:$A,T9,demo_gind!$B:$B,Data_demo_gind!$A$27,demo_gind!$C:$C,Data_demo_gind!$B$7)</f>
        <v>9787966</v>
      </c>
      <c r="U27" s="82">
        <f>SUMIFS(demo_gind!$D:$D,demo_gind!$A:$A,U9,demo_gind!$B:$B,Data_demo_gind!$A$27,demo_gind!$C:$C,Data_demo_gind!$B$7)</f>
        <v>9775564</v>
      </c>
      <c r="V27" s="82">
        <f>SUMIFS(demo_gind!$D:$D,demo_gind!$A:$A,V9,demo_gind!$B:$B,Data_demo_gind!$A$27,demo_gind!$C:$C,Data_demo_gind!$B$7)</f>
        <v>9771141</v>
      </c>
      <c r="W27" s="211">
        <f>SUMIFS(demo_gind!$D:$D,demo_gind!$A:$A,W9,demo_gind!$B:$B,Data_demo_gind!$A$27,demo_gind!$C:$C,Data_demo_gind!$B$7)</f>
        <v>9750149</v>
      </c>
      <c r="X27" s="213">
        <f>SUMIFS(demo_gind!$D:$D,demo_gind!$A:$A,X9,demo_gind!$B:$B,Data_demo_gind!$A$27,demo_gind!$C:$C,Data_demo_gind!$B$7)</f>
        <v>9709891</v>
      </c>
      <c r="Y27" s="213">
        <f>SUMIFS(demo_gind!$D:$D,demo_gind!$A:$A,$Y$9,demo_gind!$B:$B,Data_demo_gind!$A27,demo_gind!$C:$C,Data_demo_gind!$B$7)</f>
        <v>9643048</v>
      </c>
    </row>
    <row r="28" spans="1:25" ht="15">
      <c r="A28" s="81" t="s">
        <v>134</v>
      </c>
      <c r="B28" s="81" t="s">
        <v>52</v>
      </c>
      <c r="C28" s="82">
        <f>SUMIFS(demo_gind!$D:$D,demo_gind!$A:$A,C9,demo_gind!$B:$B,Data_demo_gind!$A$28,demo_gind!$C:$C,Data_demo_gind!$B$7)</f>
        <v>390087</v>
      </c>
      <c r="D28" s="82">
        <f>SUMIFS(demo_gind!$D:$D,demo_gind!$A:$A,D9,demo_gind!$B:$B,Data_demo_gind!$A$28,demo_gind!$C:$C,Data_demo_gind!$B$7)</f>
        <v>393028</v>
      </c>
      <c r="E28" s="82">
        <f>SUMIFS(demo_gind!$D:$D,demo_gind!$A:$A,E9,demo_gind!$B:$B,Data_demo_gind!$A$28,demo_gind!$C:$C,Data_demo_gind!$B$7)</f>
        <v>395969</v>
      </c>
      <c r="F28" s="82">
        <f>SUMIFS(demo_gind!$D:$D,demo_gind!$A:$A,F9,demo_gind!$B:$B,Data_demo_gind!$A$28,demo_gind!$C:$C,Data_demo_gind!$B$7)</f>
        <v>398582</v>
      </c>
      <c r="G28" s="82">
        <f>SUMIFS(demo_gind!$D:$D,demo_gind!$A:$A,G9,demo_gind!$B:$B,Data_demo_gind!$A$28,demo_gind!$C:$C,Data_demo_gind!$B$7)</f>
        <v>401268</v>
      </c>
      <c r="H28" s="82">
        <f>SUMIFS(demo_gind!$D:$D,demo_gind!$A:$A,H9,demo_gind!$B:$B,Data_demo_gind!$A$28,demo_gind!$C:$C,Data_demo_gind!$B$7)</f>
        <v>403834</v>
      </c>
      <c r="I28" s="82">
        <f>SUMIFS(demo_gind!$D:$D,demo_gind!$A:$A,I9,demo_gind!$B:$B,Data_demo_gind!$A$28,demo_gind!$C:$C,Data_demo_gind!$B$7)</f>
        <v>405308</v>
      </c>
      <c r="J28" s="82">
        <f>SUMIFS(demo_gind!$D:$D,demo_gind!$A:$A,J9,demo_gind!$B:$B,Data_demo_gind!$A$28,demo_gind!$C:$C,Data_demo_gind!$B$7)</f>
        <v>406724</v>
      </c>
      <c r="K28" s="82">
        <f>SUMIFS(demo_gind!$D:$D,demo_gind!$A:$A,K9,demo_gind!$B:$B,Data_demo_gind!$A$28,demo_gind!$C:$C,Data_demo_gind!$B$7)</f>
        <v>409379</v>
      </c>
      <c r="L28" s="82">
        <f>SUMIFS(demo_gind!$D:$D,demo_gind!$A:$A,L9,demo_gind!$B:$B,Data_demo_gind!$A$28,demo_gind!$C:$C,Data_demo_gind!$B$7)</f>
        <v>412477</v>
      </c>
      <c r="M28" s="82">
        <f>SUMIFS(demo_gind!$D:$D,demo_gind!$A:$A,M9,demo_gind!$B:$B,Data_demo_gind!$A$28,demo_gind!$C:$C,Data_demo_gind!$B$7)</f>
        <v>414508</v>
      </c>
      <c r="N28" s="82">
        <f>SUMIFS(demo_gind!$D:$D,demo_gind!$A:$A,N9,demo_gind!$B:$B,Data_demo_gind!$A$28,demo_gind!$C:$C,Data_demo_gind!$B$7)</f>
        <v>416268</v>
      </c>
      <c r="O28" s="82">
        <f>SUMIFS(demo_gind!$D:$D,demo_gind!$A:$A,O9,demo_gind!$B:$B,Data_demo_gind!$A$28,demo_gind!$C:$C,Data_demo_gind!$B$7)</f>
        <v>420028</v>
      </c>
      <c r="P28" s="82">
        <f>SUMIFS(demo_gind!$D:$D,demo_gind!$A:$A,P9,demo_gind!$B:$B,Data_demo_gind!$A$28,demo_gind!$C:$C,Data_demo_gind!$B$7)</f>
        <v>425967</v>
      </c>
      <c r="Q28" s="82">
        <f>SUMIFS(demo_gind!$D:$D,demo_gind!$A:$A,Q9,demo_gind!$B:$B,Data_demo_gind!$A$28,demo_gind!$C:$C,Data_demo_gind!$B$7)</f>
        <v>434558</v>
      </c>
      <c r="R28" s="82">
        <f>SUMIFS(demo_gind!$D:$D,demo_gind!$A:$A,R9,demo_gind!$B:$B,Data_demo_gind!$A$28,demo_gind!$C:$C,Data_demo_gind!$B$7)</f>
        <v>445053</v>
      </c>
      <c r="S28" s="82">
        <f>SUMIFS(demo_gind!$D:$D,demo_gind!$A:$A,S9,demo_gind!$B:$B,Data_demo_gind!$A$28,demo_gind!$C:$C,Data_demo_gind!$B$7)</f>
        <v>455356</v>
      </c>
      <c r="T28" s="82">
        <f>SUMIFS(demo_gind!$D:$D,demo_gind!$A:$A,T9,demo_gind!$B:$B,Data_demo_gind!$A$28,demo_gind!$C:$C,Data_demo_gind!$B$7)</f>
        <v>467999</v>
      </c>
      <c r="U28" s="82">
        <f>SUMIFS(demo_gind!$D:$D,demo_gind!$A:$A,U9,demo_gind!$B:$B,Data_demo_gind!$A$28,demo_gind!$C:$C,Data_demo_gind!$B$7)</f>
        <v>484630</v>
      </c>
      <c r="V28" s="82">
        <f>SUMIFS(demo_gind!$D:$D,demo_gind!$A:$A,V9,demo_gind!$B:$B,Data_demo_gind!$A$28,demo_gind!$C:$C,Data_demo_gind!$B$7)</f>
        <v>504062</v>
      </c>
      <c r="W28" s="211">
        <f>SUMIFS(demo_gind!$D:$D,demo_gind!$A:$A,W9,demo_gind!$B:$B,Data_demo_gind!$A$28,demo_gind!$C:$C,Data_demo_gind!$B$7)</f>
        <v>515332</v>
      </c>
      <c r="X28" s="213">
        <f>SUMIFS(demo_gind!$D:$D,demo_gind!$A:$A,X9,demo_gind!$B:$B,Data_demo_gind!$A$28,demo_gind!$C:$C,Data_demo_gind!$B$7)</f>
        <v>518536</v>
      </c>
      <c r="Y28" s="213">
        <f>SUMIFS(demo_gind!$D:$D,demo_gind!$A:$A,$Y$9,demo_gind!$B:$B,Data_demo_gind!$A28,demo_gind!$C:$C,Data_demo_gind!$B$7)</f>
        <v>531113</v>
      </c>
    </row>
    <row r="29" spans="1:25" ht="15">
      <c r="A29" s="81" t="s">
        <v>133</v>
      </c>
      <c r="B29" s="81" t="s">
        <v>46</v>
      </c>
      <c r="C29" s="82">
        <f>SUMIFS(demo_gind!$D:$D,demo_gind!$A:$A,C9,demo_gind!$B:$B,Data_demo_gind!$A$29,demo_gind!$C:$C,Data_demo_gind!$B$7)</f>
        <v>15925513</v>
      </c>
      <c r="D29" s="82">
        <f>SUMIFS(demo_gind!$D:$D,demo_gind!$A:$A,D9,demo_gind!$B:$B,Data_demo_gind!$A$29,demo_gind!$C:$C,Data_demo_gind!$B$7)</f>
        <v>16046180</v>
      </c>
      <c r="E29" s="82">
        <f>SUMIFS(demo_gind!$D:$D,demo_gind!$A:$A,E9,demo_gind!$B:$B,Data_demo_gind!$A$29,demo_gind!$C:$C,Data_demo_gind!$B$7)</f>
        <v>16148929</v>
      </c>
      <c r="F29" s="82">
        <f>SUMIFS(demo_gind!$D:$D,demo_gind!$A:$A,F9,demo_gind!$B:$B,Data_demo_gind!$A$29,demo_gind!$C:$C,Data_demo_gind!$B$7)</f>
        <v>16225302</v>
      </c>
      <c r="G29" s="82">
        <f>SUMIFS(demo_gind!$D:$D,demo_gind!$A:$A,G9,demo_gind!$B:$B,Data_demo_gind!$A$29,demo_gind!$C:$C,Data_demo_gind!$B$7)</f>
        <v>16281779</v>
      </c>
      <c r="H29" s="82">
        <f>SUMIFS(demo_gind!$D:$D,demo_gind!$A:$A,H9,demo_gind!$B:$B,Data_demo_gind!$A$29,demo_gind!$C:$C,Data_demo_gind!$B$7)</f>
        <v>16319868</v>
      </c>
      <c r="I29" s="82">
        <f>SUMIFS(demo_gind!$D:$D,demo_gind!$A:$A,I9,demo_gind!$B:$B,Data_demo_gind!$A$29,demo_gind!$C:$C,Data_demo_gind!$B$7)</f>
        <v>16346101</v>
      </c>
      <c r="J29" s="82">
        <f>SUMIFS(demo_gind!$D:$D,demo_gind!$A:$A,J9,demo_gind!$B:$B,Data_demo_gind!$A$29,demo_gind!$C:$C,Data_demo_gind!$B$7)</f>
        <v>16381696</v>
      </c>
      <c r="K29" s="82">
        <f>SUMIFS(demo_gind!$D:$D,demo_gind!$A:$A,K9,demo_gind!$B:$B,Data_demo_gind!$A$29,demo_gind!$C:$C,Data_demo_gind!$B$7)</f>
        <v>16445593</v>
      </c>
      <c r="L29" s="82">
        <f>SUMIFS(demo_gind!$D:$D,demo_gind!$A:$A,L9,demo_gind!$B:$B,Data_demo_gind!$A$29,demo_gind!$C:$C,Data_demo_gind!$B$7)</f>
        <v>16530388</v>
      </c>
      <c r="M29" s="82">
        <f>SUMIFS(demo_gind!$D:$D,demo_gind!$A:$A,M9,demo_gind!$B:$B,Data_demo_gind!$A$29,demo_gind!$C:$C,Data_demo_gind!$B$7)</f>
        <v>16615394</v>
      </c>
      <c r="N29" s="82">
        <f>SUMIFS(demo_gind!$D:$D,demo_gind!$A:$A,N9,demo_gind!$B:$B,Data_demo_gind!$A$29,demo_gind!$C:$C,Data_demo_gind!$B$7)</f>
        <v>16693074</v>
      </c>
      <c r="O29" s="82">
        <f>SUMIFS(demo_gind!$D:$D,demo_gind!$A:$A,O9,demo_gind!$B:$B,Data_demo_gind!$A$29,demo_gind!$C:$C,Data_demo_gind!$B$7)</f>
        <v>16754962</v>
      </c>
      <c r="P29" s="82">
        <f>SUMIFS(demo_gind!$D:$D,demo_gind!$A:$A,P9,demo_gind!$B:$B,Data_demo_gind!$A$29,demo_gind!$C:$C,Data_demo_gind!$B$7)</f>
        <v>16804432</v>
      </c>
      <c r="Q29" s="82">
        <f>SUMIFS(demo_gind!$D:$D,demo_gind!$A:$A,Q9,demo_gind!$B:$B,Data_demo_gind!$A$29,demo_gind!$C:$C,Data_demo_gind!$B$7)</f>
        <v>16865008</v>
      </c>
      <c r="R29" s="82">
        <f>SUMIFS(demo_gind!$D:$D,demo_gind!$A:$A,R9,demo_gind!$B:$B,Data_demo_gind!$A$29,demo_gind!$C:$C,Data_demo_gind!$B$7)</f>
        <v>16939923</v>
      </c>
      <c r="S29" s="82">
        <f>SUMIFS(demo_gind!$D:$D,demo_gind!$A:$A,S9,demo_gind!$B:$B,Data_demo_gind!$A$29,demo_gind!$C:$C,Data_demo_gind!$B$7)</f>
        <v>17030314</v>
      </c>
      <c r="T29" s="82">
        <f>SUMIFS(demo_gind!$D:$D,demo_gind!$A:$A,T9,demo_gind!$B:$B,Data_demo_gind!$A$29,demo_gind!$C:$C,Data_demo_gind!$B$7)</f>
        <v>17131296</v>
      </c>
      <c r="U29" s="82">
        <f>SUMIFS(demo_gind!$D:$D,demo_gind!$A:$A,U9,demo_gind!$B:$B,Data_demo_gind!$A$29,demo_gind!$C:$C,Data_demo_gind!$B$7)</f>
        <v>17231624</v>
      </c>
      <c r="V29" s="82">
        <f>SUMIFS(demo_gind!$D:$D,demo_gind!$A:$A,V9,demo_gind!$B:$B,Data_demo_gind!$A$29,demo_gind!$C:$C,Data_demo_gind!$B$7)</f>
        <v>17344874</v>
      </c>
      <c r="W29" s="211">
        <f>SUMIFS(demo_gind!$D:$D,demo_gind!$A:$A,W9,demo_gind!$B:$B,Data_demo_gind!$A$29,demo_gind!$C:$C,Data_demo_gind!$B$7)</f>
        <v>17441500</v>
      </c>
      <c r="X29" s="213">
        <f>SUMIFS(demo_gind!$D:$D,demo_gind!$A:$A,X9,demo_gind!$B:$B,Data_demo_gind!$A$29,demo_gind!$C:$C,Data_demo_gind!$B$7)</f>
        <v>17533044</v>
      </c>
      <c r="Y29" s="213">
        <f>SUMIFS(demo_gind!$D:$D,demo_gind!$A:$A,$Y$9,demo_gind!$B:$B,Data_demo_gind!$A29,demo_gind!$C:$C,Data_demo_gind!$B$7)</f>
        <v>17700982</v>
      </c>
    </row>
    <row r="30" spans="1:25" ht="15">
      <c r="A30" s="81" t="s">
        <v>132</v>
      </c>
      <c r="B30" s="81" t="s">
        <v>49</v>
      </c>
      <c r="C30" s="82">
        <f>SUMIFS(demo_gind!$D:$D,demo_gind!$A:$A,C9,demo_gind!$B:$B,Data_demo_gind!$A$30,demo_gind!$C:$C,Data_demo_gind!$B$7)</f>
        <v>8011566</v>
      </c>
      <c r="D30" s="82">
        <f>SUMIFS(demo_gind!$D:$D,demo_gind!$A:$A,D9,demo_gind!$B:$B,Data_demo_gind!$A$30,demo_gind!$C:$C,Data_demo_gind!$B$7)</f>
        <v>8042293</v>
      </c>
      <c r="E30" s="82">
        <f>SUMIFS(demo_gind!$D:$D,demo_gind!$A:$A,E9,demo_gind!$B:$B,Data_demo_gind!$A$30,demo_gind!$C:$C,Data_demo_gind!$B$7)</f>
        <v>8081957</v>
      </c>
      <c r="F30" s="82">
        <f>SUMIFS(demo_gind!$D:$D,demo_gind!$A:$A,F9,demo_gind!$B:$B,Data_demo_gind!$A$30,demo_gind!$C:$C,Data_demo_gind!$B$7)</f>
        <v>8121423</v>
      </c>
      <c r="G30" s="82">
        <f>SUMIFS(demo_gind!$D:$D,demo_gind!$A:$A,G9,demo_gind!$B:$B,Data_demo_gind!$A$30,demo_gind!$C:$C,Data_demo_gind!$B$7)</f>
        <v>8171966</v>
      </c>
      <c r="H30" s="82">
        <f>SUMIFS(demo_gind!$D:$D,demo_gind!$A:$A,H9,demo_gind!$B:$B,Data_demo_gind!$A$30,demo_gind!$C:$C,Data_demo_gind!$B$7)</f>
        <v>8227829</v>
      </c>
      <c r="I30" s="82">
        <f>SUMIFS(demo_gind!$D:$D,demo_gind!$A:$A,I9,demo_gind!$B:$B,Data_demo_gind!$A$30,demo_gind!$C:$C,Data_demo_gind!$B$7)</f>
        <v>8268641</v>
      </c>
      <c r="J30" s="82">
        <f>SUMIFS(demo_gind!$D:$D,demo_gind!$A:$A,J9,demo_gind!$B:$B,Data_demo_gind!$A$30,demo_gind!$C:$C,Data_demo_gind!$B$7)</f>
        <v>8295487</v>
      </c>
      <c r="K30" s="82">
        <f>SUMIFS(demo_gind!$D:$D,demo_gind!$A:$A,K9,demo_gind!$B:$B,Data_demo_gind!$A$30,demo_gind!$C:$C,Data_demo_gind!$B$7)</f>
        <v>8321496</v>
      </c>
      <c r="L30" s="82">
        <f>SUMIFS(demo_gind!$D:$D,demo_gind!$A:$A,L9,demo_gind!$B:$B,Data_demo_gind!$A$30,demo_gind!$C:$C,Data_demo_gind!$B$7)</f>
        <v>8343323</v>
      </c>
      <c r="M30" s="82">
        <f>SUMIFS(demo_gind!$D:$D,demo_gind!$A:$A,M9,demo_gind!$B:$B,Data_demo_gind!$A$30,demo_gind!$C:$C,Data_demo_gind!$B$7)</f>
        <v>8363404</v>
      </c>
      <c r="N30" s="82">
        <f>SUMIFS(demo_gind!$D:$D,demo_gind!$A:$A,N9,demo_gind!$B:$B,Data_demo_gind!$A$30,demo_gind!$C:$C,Data_demo_gind!$B$7)</f>
        <v>8391643</v>
      </c>
      <c r="O30" s="82">
        <f>SUMIFS(demo_gind!$D:$D,demo_gind!$A:$A,O9,demo_gind!$B:$B,Data_demo_gind!$A$30,demo_gind!$C:$C,Data_demo_gind!$B$7)</f>
        <v>8429991</v>
      </c>
      <c r="P30" s="82">
        <f>SUMIFS(demo_gind!$D:$D,demo_gind!$A:$A,P9,demo_gind!$B:$B,Data_demo_gind!$A$30,demo_gind!$C:$C,Data_demo_gind!$B$7)</f>
        <v>8479823</v>
      </c>
      <c r="Q30" s="82">
        <f>SUMIFS(demo_gind!$D:$D,demo_gind!$A:$A,Q9,demo_gind!$B:$B,Data_demo_gind!$A$30,demo_gind!$C:$C,Data_demo_gind!$B$7)</f>
        <v>8546356</v>
      </c>
      <c r="R30" s="82">
        <f>SUMIFS(demo_gind!$D:$D,demo_gind!$A:$A,R9,demo_gind!$B:$B,Data_demo_gind!$A$30,demo_gind!$C:$C,Data_demo_gind!$B$7)</f>
        <v>8642699</v>
      </c>
      <c r="S30" s="82">
        <f>SUMIFS(demo_gind!$D:$D,demo_gind!$A:$A,S9,demo_gind!$B:$B,Data_demo_gind!$A$30,demo_gind!$C:$C,Data_demo_gind!$B$7)</f>
        <v>8736668</v>
      </c>
      <c r="T30" s="82">
        <f>SUMIFS(demo_gind!$D:$D,demo_gind!$A:$A,T9,demo_gind!$B:$B,Data_demo_gind!$A$30,demo_gind!$C:$C,Data_demo_gind!$B$7)</f>
        <v>8797566</v>
      </c>
      <c r="U30" s="82">
        <f>SUMIFS(demo_gind!$D:$D,demo_gind!$A:$A,U9,demo_gind!$B:$B,Data_demo_gind!$A$30,demo_gind!$C:$C,Data_demo_gind!$B$7)</f>
        <v>8840521</v>
      </c>
      <c r="V30" s="82">
        <f>SUMIFS(demo_gind!$D:$D,demo_gind!$A:$A,V9,demo_gind!$B:$B,Data_demo_gind!$A$30,demo_gind!$C:$C,Data_demo_gind!$B$7)</f>
        <v>8879920</v>
      </c>
      <c r="W30" s="211">
        <f>SUMIFS(demo_gind!$D:$D,demo_gind!$A:$A,W9,demo_gind!$B:$B,Data_demo_gind!$A$30,demo_gind!$C:$C,Data_demo_gind!$B$7)</f>
        <v>8916864</v>
      </c>
      <c r="X30" s="213">
        <f>SUMIFS(demo_gind!$D:$D,demo_gind!$A:$A,X9,demo_gind!$B:$B,Data_demo_gind!$A$30,demo_gind!$C:$C,Data_demo_gind!$B$7)</f>
        <v>8955797</v>
      </c>
      <c r="Y30" s="213">
        <f>SUMIFS(demo_gind!$D:$D,demo_gind!$A:$A,$Y$9,demo_gind!$B:$B,Data_demo_gind!$A30,demo_gind!$C:$C,Data_demo_gind!$B$7)</f>
        <v>9041851</v>
      </c>
    </row>
    <row r="31" spans="1:25" ht="15">
      <c r="A31" s="81" t="s">
        <v>131</v>
      </c>
      <c r="B31" s="81" t="s">
        <v>35</v>
      </c>
      <c r="C31" s="82">
        <f>SUMIFS(demo_gind!$D:$D,demo_gind!$A:$A,C9,demo_gind!$B:$B,Data_demo_gind!$A$31,demo_gind!$C:$C,Data_demo_gind!$B$7)</f>
        <v>38258629</v>
      </c>
      <c r="D31" s="82">
        <f>SUMIFS(demo_gind!$D:$D,demo_gind!$A:$A,D9,demo_gind!$B:$B,Data_demo_gind!$A$31,demo_gind!$C:$C,Data_demo_gind!$B$7)</f>
        <v>38248076</v>
      </c>
      <c r="E31" s="82">
        <f>SUMIFS(demo_gind!$D:$D,demo_gind!$A:$A,E9,demo_gind!$B:$B,Data_demo_gind!$A$31,demo_gind!$C:$C,Data_demo_gind!$B$7)</f>
        <v>38230364</v>
      </c>
      <c r="F31" s="82">
        <f>SUMIFS(demo_gind!$D:$D,demo_gind!$A:$A,F9,demo_gind!$B:$B,Data_demo_gind!$A$31,demo_gind!$C:$C,Data_demo_gind!$B$7)</f>
        <v>38204570</v>
      </c>
      <c r="G31" s="82">
        <f>SUMIFS(demo_gind!$D:$D,demo_gind!$A:$A,G9,demo_gind!$B:$B,Data_demo_gind!$A$31,demo_gind!$C:$C,Data_demo_gind!$B$7)</f>
        <v>38182222</v>
      </c>
      <c r="H31" s="82">
        <f>SUMIFS(demo_gind!$D:$D,demo_gind!$A:$A,H9,demo_gind!$B:$B,Data_demo_gind!$A$31,demo_gind!$C:$C,Data_demo_gind!$B$7)</f>
        <v>38165445</v>
      </c>
      <c r="I31" s="82">
        <f>SUMIFS(demo_gind!$D:$D,demo_gind!$A:$A,I9,demo_gind!$B:$B,Data_demo_gind!$A$31,demo_gind!$C:$C,Data_demo_gind!$B$7)</f>
        <v>38141267</v>
      </c>
      <c r="J31" s="82">
        <f>SUMIFS(demo_gind!$D:$D,demo_gind!$A:$A,J9,demo_gind!$B:$B,Data_demo_gind!$A$31,demo_gind!$C:$C,Data_demo_gind!$B$7)</f>
        <v>38120560</v>
      </c>
      <c r="K31" s="82">
        <f>SUMIFS(demo_gind!$D:$D,demo_gind!$A:$A,K9,demo_gind!$B:$B,Data_demo_gind!$A$31,demo_gind!$C:$C,Data_demo_gind!$B$7)</f>
        <v>38125759</v>
      </c>
      <c r="L31" s="82">
        <f>SUMIFS(demo_gind!$D:$D,demo_gind!$A:$A,L9,demo_gind!$B:$B,Data_demo_gind!$A$31,demo_gind!$C:$C,Data_demo_gind!$B$7)</f>
        <v>38151603</v>
      </c>
      <c r="M31" s="82">
        <f>SUMIFS(demo_gind!$D:$D,demo_gind!$A:$A,M9,demo_gind!$B:$B,Data_demo_gind!$A$31,demo_gind!$C:$C,Data_demo_gind!$B$7)</f>
        <v>38042794</v>
      </c>
      <c r="N31" s="82">
        <f>SUMIFS(demo_gind!$D:$D,demo_gind!$A:$A,N9,demo_gind!$B:$B,Data_demo_gind!$A$31,demo_gind!$C:$C,Data_demo_gind!$B$7)</f>
        <v>38063255</v>
      </c>
      <c r="O31" s="82">
        <f>SUMIFS(demo_gind!$D:$D,demo_gind!$A:$A,O9,demo_gind!$B:$B,Data_demo_gind!$A$31,demo_gind!$C:$C,Data_demo_gind!$B$7)</f>
        <v>38063164</v>
      </c>
      <c r="P31" s="82">
        <f>SUMIFS(demo_gind!$D:$D,demo_gind!$A:$A,P9,demo_gind!$B:$B,Data_demo_gind!$A$31,demo_gind!$C:$C,Data_demo_gind!$B$7)</f>
        <v>38040196</v>
      </c>
      <c r="Q31" s="82">
        <f>SUMIFS(demo_gind!$D:$D,demo_gind!$A:$A,Q9,demo_gind!$B:$B,Data_demo_gind!$A$31,demo_gind!$C:$C,Data_demo_gind!$B$7)</f>
        <v>38011735</v>
      </c>
      <c r="R31" s="82">
        <f>SUMIFS(demo_gind!$D:$D,demo_gind!$A:$A,R9,demo_gind!$B:$B,Data_demo_gind!$A$31,demo_gind!$C:$C,Data_demo_gind!$B$7)</f>
        <v>37986412</v>
      </c>
      <c r="S31" s="82">
        <f>SUMIFS(demo_gind!$D:$D,demo_gind!$A:$A,S9,demo_gind!$B:$B,Data_demo_gind!$A$31,demo_gind!$C:$C,Data_demo_gind!$B$7)</f>
        <v>37970087</v>
      </c>
      <c r="T31" s="82">
        <f>SUMIFS(demo_gind!$D:$D,demo_gind!$A:$A,T9,demo_gind!$B:$B,Data_demo_gind!$A$31,demo_gind!$C:$C,Data_demo_gind!$B$7)</f>
        <v>37974826</v>
      </c>
      <c r="U31" s="82">
        <f>SUMIFS(demo_gind!$D:$D,demo_gind!$A:$A,U9,demo_gind!$B:$B,Data_demo_gind!$A$31,demo_gind!$C:$C,Data_demo_gind!$B$7)</f>
        <v>37974750</v>
      </c>
      <c r="V31" s="82">
        <f>SUMIFS(demo_gind!$D:$D,demo_gind!$A:$A,V9,demo_gind!$B:$B,Data_demo_gind!$A$31,demo_gind!$C:$C,Data_demo_gind!$B$7)</f>
        <v>37965475</v>
      </c>
      <c r="W31" s="211">
        <f>SUMIFS(demo_gind!$D:$D,demo_gind!$A:$A,W9,demo_gind!$B:$B,Data_demo_gind!$A$31,demo_gind!$C:$C,Data_demo_gind!$B$7)</f>
        <v>37899070</v>
      </c>
      <c r="X31" s="213">
        <f>SUMIFS(demo_gind!$D:$D,demo_gind!$A:$A,X9,demo_gind!$B:$B,Data_demo_gind!$A$31,demo_gind!$C:$C,Data_demo_gind!$B$7)</f>
        <v>37747124</v>
      </c>
      <c r="Y31" s="213">
        <f>SUMIFS(demo_gind!$D:$D,demo_gind!$A:$A,$Y$9,demo_gind!$B:$B,Data_demo_gind!$A31,demo_gind!$C:$C,Data_demo_gind!$B$7)</f>
        <v>36821749</v>
      </c>
    </row>
    <row r="32" spans="1:25" ht="15">
      <c r="A32" s="81" t="s">
        <v>130</v>
      </c>
      <c r="B32" s="81" t="s">
        <v>41</v>
      </c>
      <c r="C32" s="82">
        <f>SUMIFS(demo_gind!$D:$D,demo_gind!$A:$A,C9,demo_gind!$B:$B,Data_demo_gind!$A$32,demo_gind!$C:$C,Data_demo_gind!$B$7)</f>
        <v>10289898</v>
      </c>
      <c r="D32" s="82">
        <f>SUMIFS(demo_gind!$D:$D,demo_gind!$A:$A,D9,demo_gind!$B:$B,Data_demo_gind!$A$32,demo_gind!$C:$C,Data_demo_gind!$B$7)</f>
        <v>10362722</v>
      </c>
      <c r="E32" s="82">
        <f>SUMIFS(demo_gind!$D:$D,demo_gind!$A:$A,E9,demo_gind!$B:$B,Data_demo_gind!$A$32,demo_gind!$C:$C,Data_demo_gind!$B$7)</f>
        <v>10419631</v>
      </c>
      <c r="F32" s="82">
        <f>SUMIFS(demo_gind!$D:$D,demo_gind!$A:$A,F9,demo_gind!$B:$B,Data_demo_gind!$A$32,demo_gind!$C:$C,Data_demo_gind!$B$7)</f>
        <v>10458821</v>
      </c>
      <c r="G32" s="82">
        <f>SUMIFS(demo_gind!$D:$D,demo_gind!$A:$A,G9,demo_gind!$B:$B,Data_demo_gind!$A$32,demo_gind!$C:$C,Data_demo_gind!$B$7)</f>
        <v>10483861</v>
      </c>
      <c r="H32" s="82">
        <f>SUMIFS(demo_gind!$D:$D,demo_gind!$A:$A,H9,demo_gind!$B:$B,Data_demo_gind!$A$32,demo_gind!$C:$C,Data_demo_gind!$B$7)</f>
        <v>10503330</v>
      </c>
      <c r="I32" s="82">
        <f>SUMIFS(demo_gind!$D:$D,demo_gind!$A:$A,I9,demo_gind!$B:$B,Data_demo_gind!$A$32,demo_gind!$C:$C,Data_demo_gind!$B$7)</f>
        <v>10522288</v>
      </c>
      <c r="J32" s="82">
        <f>SUMIFS(demo_gind!$D:$D,demo_gind!$A:$A,J9,demo_gind!$B:$B,Data_demo_gind!$A$32,demo_gind!$C:$C,Data_demo_gind!$B$7)</f>
        <v>10542964</v>
      </c>
      <c r="K32" s="82">
        <f>SUMIFS(demo_gind!$D:$D,demo_gind!$A:$A,K9,demo_gind!$B:$B,Data_demo_gind!$A$32,demo_gind!$C:$C,Data_demo_gind!$B$7)</f>
        <v>10558177</v>
      </c>
      <c r="L32" s="82">
        <f>SUMIFS(demo_gind!$D:$D,demo_gind!$A:$A,L9,demo_gind!$B:$B,Data_demo_gind!$A$32,demo_gind!$C:$C,Data_demo_gind!$B$7)</f>
        <v>10568247</v>
      </c>
      <c r="M32" s="82">
        <f>SUMIFS(demo_gind!$D:$D,demo_gind!$A:$A,M9,demo_gind!$B:$B,Data_demo_gind!$A$32,demo_gind!$C:$C,Data_demo_gind!$B$7)</f>
        <v>10573100</v>
      </c>
      <c r="N32" s="82">
        <f>SUMIFS(demo_gind!$D:$D,demo_gind!$A:$A,N9,demo_gind!$B:$B,Data_demo_gind!$A$32,demo_gind!$C:$C,Data_demo_gind!$B$7)</f>
        <v>10557560</v>
      </c>
      <c r="O32" s="82">
        <f>SUMIFS(demo_gind!$D:$D,demo_gind!$A:$A,O9,demo_gind!$B:$B,Data_demo_gind!$A$32,demo_gind!$C:$C,Data_demo_gind!$B$7)</f>
        <v>10514844</v>
      </c>
      <c r="P32" s="82">
        <f>SUMIFS(demo_gind!$D:$D,demo_gind!$A:$A,P9,demo_gind!$B:$B,Data_demo_gind!$A$32,demo_gind!$C:$C,Data_demo_gind!$B$7)</f>
        <v>10457295</v>
      </c>
      <c r="Q32" s="82">
        <f>SUMIFS(demo_gind!$D:$D,demo_gind!$A:$A,Q9,demo_gind!$B:$B,Data_demo_gind!$A$32,demo_gind!$C:$C,Data_demo_gind!$B$7)</f>
        <v>10401062</v>
      </c>
      <c r="R32" s="82">
        <f>SUMIFS(demo_gind!$D:$D,demo_gind!$A:$A,R9,demo_gind!$B:$B,Data_demo_gind!$A$32,demo_gind!$C:$C,Data_demo_gind!$B$7)</f>
        <v>10358076</v>
      </c>
      <c r="S32" s="82">
        <f>SUMIFS(demo_gind!$D:$D,demo_gind!$A:$A,S9,demo_gind!$B:$B,Data_demo_gind!$A$32,demo_gind!$C:$C,Data_demo_gind!$B$7)</f>
        <v>10325452</v>
      </c>
      <c r="T32" s="82">
        <f>SUMIFS(demo_gind!$D:$D,demo_gind!$A:$A,T9,demo_gind!$B:$B,Data_demo_gind!$A$32,demo_gind!$C:$C,Data_demo_gind!$B$7)</f>
        <v>10300300</v>
      </c>
      <c r="U32" s="82">
        <f>SUMIFS(demo_gind!$D:$D,demo_gind!$A:$A,U9,demo_gind!$B:$B,Data_demo_gind!$A$32,demo_gind!$C:$C,Data_demo_gind!$B$7)</f>
        <v>10283822</v>
      </c>
      <c r="V32" s="82">
        <f>SUMIFS(demo_gind!$D:$D,demo_gind!$A:$A,V9,demo_gind!$B:$B,Data_demo_gind!$A$32,demo_gind!$C:$C,Data_demo_gind!$B$7)</f>
        <v>10286263</v>
      </c>
      <c r="W32" s="211">
        <f>SUMIFS(demo_gind!$D:$D,demo_gind!$A:$A,W9,demo_gind!$B:$B,Data_demo_gind!$A$32,demo_gind!$C:$C,Data_demo_gind!$B$7)</f>
        <v>10297081</v>
      </c>
      <c r="X32" s="213">
        <f>SUMIFS(demo_gind!$D:$D,demo_gind!$A:$A,X9,demo_gind!$B:$B,Data_demo_gind!$A$32,demo_gind!$C:$C,Data_demo_gind!$B$7)</f>
        <v>10361831</v>
      </c>
      <c r="Y32" s="213">
        <f>SUMIFS(demo_gind!$D:$D,demo_gind!$A:$A,$Y$9,demo_gind!$B:$B,Data_demo_gind!$A32,demo_gind!$C:$C,Data_demo_gind!$B$7)</f>
        <v>10409704</v>
      </c>
    </row>
    <row r="33" spans="1:25" ht="15">
      <c r="A33" s="81" t="s">
        <v>129</v>
      </c>
      <c r="B33" s="81" t="s">
        <v>33</v>
      </c>
      <c r="C33" s="82">
        <f>SUMIFS(demo_gind!$D:$D,demo_gind!$A:$A,C9,demo_gind!$B:$B,Data_demo_gind!$A$33,demo_gind!$C:$C,Data_demo_gind!$B$7)</f>
        <v>22442971</v>
      </c>
      <c r="D33" s="82">
        <f>SUMIFS(demo_gind!$D:$D,demo_gind!$A:$A,D9,demo_gind!$B:$B,Data_demo_gind!$A$33,demo_gind!$C:$C,Data_demo_gind!$B$7)</f>
        <v>22131970</v>
      </c>
      <c r="E33" s="82">
        <f>SUMIFS(demo_gind!$D:$D,demo_gind!$A:$A,E9,demo_gind!$B:$B,Data_demo_gind!$A$33,demo_gind!$C:$C,Data_demo_gind!$B$7)</f>
        <v>21730496</v>
      </c>
      <c r="F33" s="82">
        <f>SUMIFS(demo_gind!$D:$D,demo_gind!$A:$A,F9,demo_gind!$B:$B,Data_demo_gind!$A$33,demo_gind!$C:$C,Data_demo_gind!$B$7)</f>
        <v>21574326</v>
      </c>
      <c r="G33" s="82">
        <f>SUMIFS(demo_gind!$D:$D,demo_gind!$A:$A,G9,demo_gind!$B:$B,Data_demo_gind!$A$33,demo_gind!$C:$C,Data_demo_gind!$B$7)</f>
        <v>21451748</v>
      </c>
      <c r="H33" s="82">
        <f>SUMIFS(demo_gind!$D:$D,demo_gind!$A:$A,H9,demo_gind!$B:$B,Data_demo_gind!$A$33,demo_gind!$C:$C,Data_demo_gind!$B$7)</f>
        <v>21319685</v>
      </c>
      <c r="I33" s="82">
        <f>SUMIFS(demo_gind!$D:$D,demo_gind!$A:$A,I9,demo_gind!$B:$B,Data_demo_gind!$A$33,demo_gind!$C:$C,Data_demo_gind!$B$7)</f>
        <v>21193760</v>
      </c>
      <c r="J33" s="82">
        <f>SUMIFS(demo_gind!$D:$D,demo_gind!$A:$A,J9,demo_gind!$B:$B,Data_demo_gind!$A$33,demo_gind!$C:$C,Data_demo_gind!$B$7)</f>
        <v>20882982</v>
      </c>
      <c r="K33" s="82">
        <f>SUMIFS(demo_gind!$D:$D,demo_gind!$A:$A,K9,demo_gind!$B:$B,Data_demo_gind!$A$33,demo_gind!$C:$C,Data_demo_gind!$B$7)</f>
        <v>20537875</v>
      </c>
      <c r="L33" s="82">
        <f>SUMIFS(demo_gind!$D:$D,demo_gind!$A:$A,L9,demo_gind!$B:$B,Data_demo_gind!$A$33,demo_gind!$C:$C,Data_demo_gind!$B$7)</f>
        <v>20367487</v>
      </c>
      <c r="M33" s="82">
        <f>SUMIFS(demo_gind!$D:$D,demo_gind!$A:$A,M9,demo_gind!$B:$B,Data_demo_gind!$A$33,demo_gind!$C:$C,Data_demo_gind!$B$7)</f>
        <v>20246871</v>
      </c>
      <c r="N33" s="82">
        <f>SUMIFS(demo_gind!$D:$D,demo_gind!$A:$A,N9,demo_gind!$B:$B,Data_demo_gind!$A$33,demo_gind!$C:$C,Data_demo_gind!$B$7)</f>
        <v>20147528</v>
      </c>
      <c r="O33" s="82">
        <f>SUMIFS(demo_gind!$D:$D,demo_gind!$A:$A,O9,demo_gind!$B:$B,Data_demo_gind!$A$33,demo_gind!$C:$C,Data_demo_gind!$B$7)</f>
        <v>20058035</v>
      </c>
      <c r="P33" s="82">
        <f>SUMIFS(demo_gind!$D:$D,demo_gind!$A:$A,P9,demo_gind!$B:$B,Data_demo_gind!$A$33,demo_gind!$C:$C,Data_demo_gind!$B$7)</f>
        <v>19983693</v>
      </c>
      <c r="Q33" s="82">
        <f>SUMIFS(demo_gind!$D:$D,demo_gind!$A:$A,Q9,demo_gind!$B:$B,Data_demo_gind!$A$33,demo_gind!$C:$C,Data_demo_gind!$B$7)</f>
        <v>19908979</v>
      </c>
      <c r="R33" s="82">
        <f>SUMIFS(demo_gind!$D:$D,demo_gind!$A:$A,R9,demo_gind!$B:$B,Data_demo_gind!$A$33,demo_gind!$C:$C,Data_demo_gind!$B$7)</f>
        <v>19815616</v>
      </c>
      <c r="S33" s="82">
        <f>SUMIFS(demo_gind!$D:$D,demo_gind!$A:$A,S9,demo_gind!$B:$B,Data_demo_gind!$A$33,demo_gind!$C:$C,Data_demo_gind!$B$7)</f>
        <v>19702267</v>
      </c>
      <c r="T33" s="82">
        <f>SUMIFS(demo_gind!$D:$D,demo_gind!$A:$A,T9,demo_gind!$B:$B,Data_demo_gind!$A$33,demo_gind!$C:$C,Data_demo_gind!$B$7)</f>
        <v>19588715</v>
      </c>
      <c r="U33" s="82">
        <f>SUMIFS(demo_gind!$D:$D,demo_gind!$A:$A,U9,demo_gind!$B:$B,Data_demo_gind!$A$33,demo_gind!$C:$C,Data_demo_gind!$B$7)</f>
        <v>19473970</v>
      </c>
      <c r="V33" s="82">
        <f>SUMIFS(demo_gind!$D:$D,demo_gind!$A:$A,V9,demo_gind!$B:$B,Data_demo_gind!$A$33,demo_gind!$C:$C,Data_demo_gind!$B$7)</f>
        <v>19371648</v>
      </c>
      <c r="W33" s="211">
        <f>SUMIFS(demo_gind!$D:$D,demo_gind!$A:$A,W9,demo_gind!$B:$B,Data_demo_gind!$A$33,demo_gind!$C:$C,Data_demo_gind!$B$7)</f>
        <v>19265250</v>
      </c>
      <c r="X33" s="213">
        <f>SUMIFS(demo_gind!$D:$D,demo_gind!$A:$A,X9,demo_gind!$B:$B,Data_demo_gind!$A$33,demo_gind!$C:$C,Data_demo_gind!$B$7)</f>
        <v>19122059</v>
      </c>
      <c r="Y33" s="213">
        <f>SUMIFS(demo_gind!$D:$D,demo_gind!$A:$A,$Y$9,demo_gind!$B:$B,Data_demo_gind!$A33,demo_gind!$C:$C,Data_demo_gind!$B$7)</f>
        <v>19047009</v>
      </c>
    </row>
    <row r="34" spans="1:25" ht="15">
      <c r="A34" s="81" t="s">
        <v>128</v>
      </c>
      <c r="B34" s="81" t="s">
        <v>38</v>
      </c>
      <c r="C34" s="82">
        <f>SUMIFS(demo_gind!$D:$D,demo_gind!$A:$A,C9,demo_gind!$B:$B,Data_demo_gind!$A$34,demo_gind!$C:$C,Data_demo_gind!$B$7)</f>
        <v>1988925</v>
      </c>
      <c r="D34" s="82">
        <f>SUMIFS(demo_gind!$D:$D,demo_gind!$A:$A,D9,demo_gind!$B:$B,Data_demo_gind!$A$34,demo_gind!$C:$C,Data_demo_gind!$B$7)</f>
        <v>1992060</v>
      </c>
      <c r="E34" s="82">
        <f>SUMIFS(demo_gind!$D:$D,demo_gind!$A:$A,E9,demo_gind!$B:$B,Data_demo_gind!$A$34,demo_gind!$C:$C,Data_demo_gind!$B$7)</f>
        <v>1994530</v>
      </c>
      <c r="F34" s="82">
        <f>SUMIFS(demo_gind!$D:$D,demo_gind!$A:$A,F9,demo_gind!$B:$B,Data_demo_gind!$A$34,demo_gind!$C:$C,Data_demo_gind!$B$7)</f>
        <v>1995733</v>
      </c>
      <c r="G34" s="82">
        <f>SUMIFS(demo_gind!$D:$D,demo_gind!$A:$A,G9,demo_gind!$B:$B,Data_demo_gind!$A$34,demo_gind!$C:$C,Data_demo_gind!$B$7)</f>
        <v>1997012</v>
      </c>
      <c r="H34" s="82">
        <f>SUMIFS(demo_gind!$D:$D,demo_gind!$A:$A,H9,demo_gind!$B:$B,Data_demo_gind!$A$34,demo_gind!$C:$C,Data_demo_gind!$B$7)</f>
        <v>2000474</v>
      </c>
      <c r="I34" s="82">
        <f>SUMIFS(demo_gind!$D:$D,demo_gind!$A:$A,I9,demo_gind!$B:$B,Data_demo_gind!$A$34,demo_gind!$C:$C,Data_demo_gind!$B$7)</f>
        <v>2006868</v>
      </c>
      <c r="J34" s="82">
        <f>SUMIFS(demo_gind!$D:$D,demo_gind!$A:$A,J9,demo_gind!$B:$B,Data_demo_gind!$A$34,demo_gind!$C:$C,Data_demo_gind!$B$7)</f>
        <v>2018122</v>
      </c>
      <c r="K34" s="82">
        <f>SUMIFS(demo_gind!$D:$D,demo_gind!$A:$A,K9,demo_gind!$B:$B,Data_demo_gind!$A$34,demo_gind!$C:$C,Data_demo_gind!$B$7)</f>
        <v>2021316</v>
      </c>
      <c r="L34" s="82">
        <f>SUMIFS(demo_gind!$D:$D,demo_gind!$A:$A,L9,demo_gind!$B:$B,Data_demo_gind!$A$34,demo_gind!$C:$C,Data_demo_gind!$B$7)</f>
        <v>2039669</v>
      </c>
      <c r="M34" s="82">
        <f>SUMIFS(demo_gind!$D:$D,demo_gind!$A:$A,M9,demo_gind!$B:$B,Data_demo_gind!$A$34,demo_gind!$C:$C,Data_demo_gind!$B$7)</f>
        <v>2048583</v>
      </c>
      <c r="N34" s="82">
        <f>SUMIFS(demo_gind!$D:$D,demo_gind!$A:$A,N9,demo_gind!$B:$B,Data_demo_gind!$A$34,demo_gind!$C:$C,Data_demo_gind!$B$7)</f>
        <v>2052843</v>
      </c>
      <c r="O34" s="82">
        <f>SUMIFS(demo_gind!$D:$D,demo_gind!$A:$A,O9,demo_gind!$B:$B,Data_demo_gind!$A$34,demo_gind!$C:$C,Data_demo_gind!$B$7)</f>
        <v>2057159</v>
      </c>
      <c r="P34" s="82">
        <f>SUMIFS(demo_gind!$D:$D,demo_gind!$A:$A,P9,demo_gind!$B:$B,Data_demo_gind!$A$34,demo_gind!$C:$C,Data_demo_gind!$B$7)</f>
        <v>2059953</v>
      </c>
      <c r="Q34" s="82">
        <f>SUMIFS(demo_gind!$D:$D,demo_gind!$A:$A,Q9,demo_gind!$B:$B,Data_demo_gind!$A$34,demo_gind!$C:$C,Data_demo_gind!$B$7)</f>
        <v>2061980</v>
      </c>
      <c r="R34" s="82">
        <f>SUMIFS(demo_gind!$D:$D,demo_gind!$A:$A,R9,demo_gind!$B:$B,Data_demo_gind!$A$34,demo_gind!$C:$C,Data_demo_gind!$B$7)</f>
        <v>2063531</v>
      </c>
      <c r="S34" s="82">
        <f>SUMIFS(demo_gind!$D:$D,demo_gind!$A:$A,S9,demo_gind!$B:$B,Data_demo_gind!$A$34,demo_gind!$C:$C,Data_demo_gind!$B$7)</f>
        <v>2065042</v>
      </c>
      <c r="T34" s="82">
        <f>SUMIFS(demo_gind!$D:$D,demo_gind!$A:$A,T9,demo_gind!$B:$B,Data_demo_gind!$A$34,demo_gind!$C:$C,Data_demo_gind!$B$7)</f>
        <v>2066388</v>
      </c>
      <c r="U34" s="82">
        <f>SUMIFS(demo_gind!$D:$D,demo_gind!$A:$A,U9,demo_gind!$B:$B,Data_demo_gind!$A$34,demo_gind!$C:$C,Data_demo_gind!$B$7)</f>
        <v>2073894</v>
      </c>
      <c r="V34" s="82">
        <f>SUMIFS(demo_gind!$D:$D,demo_gind!$A:$A,V9,demo_gind!$B:$B,Data_demo_gind!$A$34,demo_gind!$C:$C,Data_demo_gind!$B$7)</f>
        <v>2088385</v>
      </c>
      <c r="W34" s="211">
        <f>SUMIFS(demo_gind!$D:$D,demo_gind!$A:$A,W9,demo_gind!$B:$B,Data_demo_gind!$A$34,demo_gind!$C:$C,Data_demo_gind!$B$7)</f>
        <v>2102419</v>
      </c>
      <c r="X34" s="213">
        <f>SUMIFS(demo_gind!$D:$D,demo_gind!$A:$A,X9,demo_gind!$B:$B,Data_demo_gind!$A$34,demo_gind!$C:$C,Data_demo_gind!$B$7)</f>
        <v>2108079</v>
      </c>
      <c r="Y34" s="213">
        <f>SUMIFS(demo_gind!$D:$D,demo_gind!$A:$A,$Y$9,demo_gind!$B:$B,Data_demo_gind!$A34,demo_gind!$C:$C,Data_demo_gind!$B$7)</f>
        <v>2111986</v>
      </c>
    </row>
    <row r="35" spans="1:25" ht="15">
      <c r="A35" s="81" t="s">
        <v>127</v>
      </c>
      <c r="B35" s="81" t="s">
        <v>39</v>
      </c>
      <c r="C35" s="82">
        <f>SUMIFS(demo_gind!$D:$D,demo_gind!$A:$A,C9,demo_gind!$B:$B,Data_demo_gind!$A$35,demo_gind!$C:$C,Data_demo_gind!$B$7)</f>
        <v>5388720</v>
      </c>
      <c r="D35" s="82">
        <f>SUMIFS(demo_gind!$D:$D,demo_gind!$A:$A,D9,demo_gind!$B:$B,Data_demo_gind!$A$35,demo_gind!$C:$C,Data_demo_gind!$B$7)</f>
        <v>5378867</v>
      </c>
      <c r="E35" s="82">
        <f>SUMIFS(demo_gind!$D:$D,demo_gind!$A:$A,E9,demo_gind!$B:$B,Data_demo_gind!$A$35,demo_gind!$C:$C,Data_demo_gind!$B$7)</f>
        <v>5376912</v>
      </c>
      <c r="F35" s="82">
        <f>SUMIFS(demo_gind!$D:$D,demo_gind!$A:$A,F9,demo_gind!$B:$B,Data_demo_gind!$A$35,demo_gind!$C:$C,Data_demo_gind!$B$7)</f>
        <v>5373374</v>
      </c>
      <c r="G35" s="82">
        <f>SUMIFS(demo_gind!$D:$D,demo_gind!$A:$A,G9,demo_gind!$B:$B,Data_demo_gind!$A$35,demo_gind!$C:$C,Data_demo_gind!$B$7)</f>
        <v>5372280</v>
      </c>
      <c r="H35" s="82">
        <f>SUMIFS(demo_gind!$D:$D,demo_gind!$A:$A,H9,demo_gind!$B:$B,Data_demo_gind!$A$35,demo_gind!$C:$C,Data_demo_gind!$B$7)</f>
        <v>5372807</v>
      </c>
      <c r="I35" s="82">
        <f>SUMIFS(demo_gind!$D:$D,demo_gind!$A:$A,I9,demo_gind!$B:$B,Data_demo_gind!$A$35,demo_gind!$C:$C,Data_demo_gind!$B$7)</f>
        <v>5373054</v>
      </c>
      <c r="J35" s="82">
        <f>SUMIFS(demo_gind!$D:$D,demo_gind!$A:$A,J9,demo_gind!$B:$B,Data_demo_gind!$A$35,demo_gind!$C:$C,Data_demo_gind!$B$7)</f>
        <v>5374622</v>
      </c>
      <c r="K35" s="82">
        <f>SUMIFS(demo_gind!$D:$D,demo_gind!$A:$A,K9,demo_gind!$B:$B,Data_demo_gind!$A$35,demo_gind!$C:$C,Data_demo_gind!$B$7)</f>
        <v>5379233</v>
      </c>
      <c r="L35" s="82">
        <f>SUMIFS(demo_gind!$D:$D,demo_gind!$A:$A,L9,demo_gind!$B:$B,Data_demo_gind!$A$35,demo_gind!$C:$C,Data_demo_gind!$B$7)</f>
        <v>5386406</v>
      </c>
      <c r="M35" s="82">
        <f>SUMIFS(demo_gind!$D:$D,demo_gind!$A:$A,M9,demo_gind!$B:$B,Data_demo_gind!$A$35,demo_gind!$C:$C,Data_demo_gind!$B$7)</f>
        <v>5391428</v>
      </c>
      <c r="N35" s="82">
        <f>SUMIFS(demo_gind!$D:$D,demo_gind!$A:$A,N9,demo_gind!$B:$B,Data_demo_gind!$A$35,demo_gind!$C:$C,Data_demo_gind!$B$7)</f>
        <v>5398384</v>
      </c>
      <c r="O35" s="82">
        <f>SUMIFS(demo_gind!$D:$D,demo_gind!$A:$A,O9,demo_gind!$B:$B,Data_demo_gind!$A$35,demo_gind!$C:$C,Data_demo_gind!$B$7)</f>
        <v>5407579</v>
      </c>
      <c r="P35" s="82">
        <f>SUMIFS(demo_gind!$D:$D,demo_gind!$A:$A,P9,demo_gind!$B:$B,Data_demo_gind!$A$35,demo_gind!$C:$C,Data_demo_gind!$B$7)</f>
        <v>5413393</v>
      </c>
      <c r="Q35" s="82">
        <f>SUMIFS(demo_gind!$D:$D,demo_gind!$A:$A,Q9,demo_gind!$B:$B,Data_demo_gind!$A$35,demo_gind!$C:$C,Data_demo_gind!$B$7)</f>
        <v>5418649</v>
      </c>
      <c r="R35" s="82">
        <f>SUMIFS(demo_gind!$D:$D,demo_gind!$A:$A,R9,demo_gind!$B:$B,Data_demo_gind!$A$35,demo_gind!$C:$C,Data_demo_gind!$B$7)</f>
        <v>5423801</v>
      </c>
      <c r="S35" s="82">
        <f>SUMIFS(demo_gind!$D:$D,demo_gind!$A:$A,S9,demo_gind!$B:$B,Data_demo_gind!$A$35,demo_gind!$C:$C,Data_demo_gind!$B$7)</f>
        <v>5430798</v>
      </c>
      <c r="T35" s="82">
        <f>SUMIFS(demo_gind!$D:$D,demo_gind!$A:$A,T9,demo_gind!$B:$B,Data_demo_gind!$A$35,demo_gind!$C:$C,Data_demo_gind!$B$7)</f>
        <v>5439232</v>
      </c>
      <c r="U35" s="82">
        <f>SUMIFS(demo_gind!$D:$D,demo_gind!$A:$A,U9,demo_gind!$B:$B,Data_demo_gind!$A$35,demo_gind!$C:$C,Data_demo_gind!$B$7)</f>
        <v>5446771</v>
      </c>
      <c r="V35" s="82">
        <f>SUMIFS(demo_gind!$D:$D,demo_gind!$A:$A,V9,demo_gind!$B:$B,Data_demo_gind!$A$35,demo_gind!$C:$C,Data_demo_gind!$B$7)</f>
        <v>5454147</v>
      </c>
      <c r="W35" s="211">
        <f>SUMIFS(demo_gind!$D:$D,demo_gind!$A:$A,W9,demo_gind!$B:$B,Data_demo_gind!$A$35,demo_gind!$C:$C,Data_demo_gind!$B$7)</f>
        <v>5458827</v>
      </c>
      <c r="X35" s="213">
        <f>SUMIFS(demo_gind!$D:$D,demo_gind!$A:$A,X9,demo_gind!$B:$B,Data_demo_gind!$A$35,demo_gind!$C:$C,Data_demo_gind!$B$7)</f>
        <v>5447247</v>
      </c>
      <c r="Y35" s="213">
        <f>SUMIFS(demo_gind!$D:$D,demo_gind!$A:$A,$Y$9,demo_gind!$B:$B,Data_demo_gind!$A35,demo_gind!$C:$C,Data_demo_gind!$B$7)</f>
        <v>5431752</v>
      </c>
    </row>
    <row r="36" spans="1:25" ht="15">
      <c r="A36" s="81" t="s">
        <v>126</v>
      </c>
      <c r="B36" s="81" t="s">
        <v>43</v>
      </c>
      <c r="C36" s="82">
        <f>SUMIFS(demo_gind!$D:$D,demo_gind!$A:$A,C9,demo_gind!$B:$B,Data_demo_gind!$A$36,demo_gind!$C:$C,Data_demo_gind!$B$7)</f>
        <v>5176209</v>
      </c>
      <c r="D36" s="82">
        <f>SUMIFS(demo_gind!$D:$D,demo_gind!$A:$A,D9,demo_gind!$B:$B,Data_demo_gind!$A$36,demo_gind!$C:$C,Data_demo_gind!$B$7)</f>
        <v>5188008</v>
      </c>
      <c r="E36" s="82">
        <f>SUMIFS(demo_gind!$D:$D,demo_gind!$A:$A,E9,demo_gind!$B:$B,Data_demo_gind!$A$36,demo_gind!$C:$C,Data_demo_gind!$B$7)</f>
        <v>5200598</v>
      </c>
      <c r="F36" s="82">
        <f>SUMIFS(demo_gind!$D:$D,demo_gind!$A:$A,F9,demo_gind!$B:$B,Data_demo_gind!$A$36,demo_gind!$C:$C,Data_demo_gind!$B$7)</f>
        <v>5213014</v>
      </c>
      <c r="G36" s="82">
        <f>SUMIFS(demo_gind!$D:$D,demo_gind!$A:$A,G9,demo_gind!$B:$B,Data_demo_gind!$A$36,demo_gind!$C:$C,Data_demo_gind!$B$7)</f>
        <v>5228172</v>
      </c>
      <c r="H36" s="82">
        <f>SUMIFS(demo_gind!$D:$D,demo_gind!$A:$A,H9,demo_gind!$B:$B,Data_demo_gind!$A$36,demo_gind!$C:$C,Data_demo_gind!$B$7)</f>
        <v>5246096</v>
      </c>
      <c r="I36" s="82">
        <f>SUMIFS(demo_gind!$D:$D,demo_gind!$A:$A,I9,demo_gind!$B:$B,Data_demo_gind!$A$36,demo_gind!$C:$C,Data_demo_gind!$B$7)</f>
        <v>5266268</v>
      </c>
      <c r="J36" s="82">
        <f>SUMIFS(demo_gind!$D:$D,demo_gind!$A:$A,J9,demo_gind!$B:$B,Data_demo_gind!$A$36,demo_gind!$C:$C,Data_demo_gind!$B$7)</f>
        <v>5288720</v>
      </c>
      <c r="K36" s="82">
        <f>SUMIFS(demo_gind!$D:$D,demo_gind!$A:$A,K9,demo_gind!$B:$B,Data_demo_gind!$A$36,demo_gind!$C:$C,Data_demo_gind!$B$7)</f>
        <v>5313399</v>
      </c>
      <c r="L36" s="82">
        <f>SUMIFS(demo_gind!$D:$D,demo_gind!$A:$A,L9,demo_gind!$B:$B,Data_demo_gind!$A$36,demo_gind!$C:$C,Data_demo_gind!$B$7)</f>
        <v>5338871</v>
      </c>
      <c r="M36" s="82">
        <f>SUMIFS(demo_gind!$D:$D,demo_gind!$A:$A,M9,demo_gind!$B:$B,Data_demo_gind!$A$36,demo_gind!$C:$C,Data_demo_gind!$B$7)</f>
        <v>5363352</v>
      </c>
      <c r="N36" s="82">
        <f>SUMIFS(demo_gind!$D:$D,demo_gind!$A:$A,N9,demo_gind!$B:$B,Data_demo_gind!$A$36,demo_gind!$C:$C,Data_demo_gind!$B$7)</f>
        <v>5388272</v>
      </c>
      <c r="O36" s="82">
        <f>SUMIFS(demo_gind!$D:$D,demo_gind!$A:$A,O9,demo_gind!$B:$B,Data_demo_gind!$A$36,demo_gind!$C:$C,Data_demo_gind!$B$7)</f>
        <v>5413971</v>
      </c>
      <c r="P36" s="82">
        <f>SUMIFS(demo_gind!$D:$D,demo_gind!$A:$A,P9,demo_gind!$B:$B,Data_demo_gind!$A$36,demo_gind!$C:$C,Data_demo_gind!$B$7)</f>
        <v>5438972</v>
      </c>
      <c r="Q36" s="82">
        <f>SUMIFS(demo_gind!$D:$D,demo_gind!$A:$A,Q9,demo_gind!$B:$B,Data_demo_gind!$A$36,demo_gind!$C:$C,Data_demo_gind!$B$7)</f>
        <v>5461512</v>
      </c>
      <c r="R36" s="82">
        <f>SUMIFS(demo_gind!$D:$D,demo_gind!$A:$A,R9,demo_gind!$B:$B,Data_demo_gind!$A$36,demo_gind!$C:$C,Data_demo_gind!$B$7)</f>
        <v>5479531</v>
      </c>
      <c r="S36" s="82">
        <f>SUMIFS(demo_gind!$D:$D,demo_gind!$A:$A,S9,demo_gind!$B:$B,Data_demo_gind!$A$36,demo_gind!$C:$C,Data_demo_gind!$B$7)</f>
        <v>5495303</v>
      </c>
      <c r="T36" s="82">
        <f>SUMIFS(demo_gind!$D:$D,demo_gind!$A:$A,T9,demo_gind!$B:$B,Data_demo_gind!$A$36,demo_gind!$C:$C,Data_demo_gind!$B$7)</f>
        <v>5508214</v>
      </c>
      <c r="U36" s="82">
        <f>SUMIFS(demo_gind!$D:$D,demo_gind!$A:$A,U9,demo_gind!$B:$B,Data_demo_gind!$A$36,demo_gind!$C:$C,Data_demo_gind!$B$7)</f>
        <v>5515525</v>
      </c>
      <c r="V36" s="82">
        <f>SUMIFS(demo_gind!$D:$D,demo_gind!$A:$A,V9,demo_gind!$B:$B,Data_demo_gind!$A$36,demo_gind!$C:$C,Data_demo_gind!$B$7)</f>
        <v>5521606</v>
      </c>
      <c r="W36" s="211">
        <f>SUMIFS(demo_gind!$D:$D,demo_gind!$A:$A,W9,demo_gind!$B:$B,Data_demo_gind!$A$36,demo_gind!$C:$C,Data_demo_gind!$B$7)</f>
        <v>5529543</v>
      </c>
      <c r="X36" s="213">
        <f>SUMIFS(demo_gind!$D:$D,demo_gind!$A:$A,X9,demo_gind!$B:$B,Data_demo_gind!$A$36,demo_gind!$C:$C,Data_demo_gind!$B$7)</f>
        <v>5541017</v>
      </c>
      <c r="Y36" s="213">
        <f>SUMIFS(demo_gind!$D:$D,demo_gind!$A:$A,$Y$9,demo_gind!$B:$B,Data_demo_gind!$A36,demo_gind!$C:$C,Data_demo_gind!$B$7)</f>
        <v>5556106</v>
      </c>
    </row>
    <row r="37" spans="1:25" ht="15">
      <c r="A37" s="81" t="s">
        <v>125</v>
      </c>
      <c r="B37" s="81" t="s">
        <v>29</v>
      </c>
      <c r="C37" s="82">
        <f>SUMIFS(demo_gind!$D:$D,demo_gind!$A:$A,C9,demo_gind!$B:$B,Data_demo_gind!$A$37,demo_gind!$C:$C,Data_demo_gind!$B$7)</f>
        <v>8872109</v>
      </c>
      <c r="D37" s="82">
        <f>SUMIFS(demo_gind!$D:$D,demo_gind!$A:$A,D9,demo_gind!$B:$B,Data_demo_gind!$A$37,demo_gind!$C:$C,Data_demo_gind!$B$7)</f>
        <v>8895960</v>
      </c>
      <c r="E37" s="82">
        <f>SUMIFS(demo_gind!$D:$D,demo_gind!$A:$A,E9,demo_gind!$B:$B,Data_demo_gind!$A$37,demo_gind!$C:$C,Data_demo_gind!$B$7)</f>
        <v>8924958</v>
      </c>
      <c r="F37" s="82">
        <f>SUMIFS(demo_gind!$D:$D,demo_gind!$A:$A,F9,demo_gind!$B:$B,Data_demo_gind!$A$37,demo_gind!$C:$C,Data_demo_gind!$B$7)</f>
        <v>8958229</v>
      </c>
      <c r="G37" s="82">
        <f>SUMIFS(demo_gind!$D:$D,demo_gind!$A:$A,G9,demo_gind!$B:$B,Data_demo_gind!$A$37,demo_gind!$C:$C,Data_demo_gind!$B$7)</f>
        <v>8993531</v>
      </c>
      <c r="H37" s="82">
        <f>SUMIFS(demo_gind!$D:$D,demo_gind!$A:$A,H9,demo_gind!$B:$B,Data_demo_gind!$A$37,demo_gind!$C:$C,Data_demo_gind!$B$7)</f>
        <v>9029572</v>
      </c>
      <c r="I37" s="82">
        <f>SUMIFS(demo_gind!$D:$D,demo_gind!$A:$A,I9,demo_gind!$B:$B,Data_demo_gind!$A$37,demo_gind!$C:$C,Data_demo_gind!$B$7)</f>
        <v>9080505</v>
      </c>
      <c r="J37" s="82">
        <f>SUMIFS(demo_gind!$D:$D,demo_gind!$A:$A,J9,demo_gind!$B:$B,Data_demo_gind!$A$37,demo_gind!$C:$C,Data_demo_gind!$B$7)</f>
        <v>9148092</v>
      </c>
      <c r="K37" s="82">
        <f>SUMIFS(demo_gind!$D:$D,demo_gind!$A:$A,K9,demo_gind!$B:$B,Data_demo_gind!$A$37,demo_gind!$C:$C,Data_demo_gind!$B$7)</f>
        <v>9219637</v>
      </c>
      <c r="L37" s="82">
        <f>SUMIFS(demo_gind!$D:$D,demo_gind!$A:$A,L9,demo_gind!$B:$B,Data_demo_gind!$A$37,demo_gind!$C:$C,Data_demo_gind!$B$7)</f>
        <v>9298515</v>
      </c>
      <c r="M37" s="82">
        <f>SUMIFS(demo_gind!$D:$D,demo_gind!$A:$A,M9,demo_gind!$B:$B,Data_demo_gind!$A$37,demo_gind!$C:$C,Data_demo_gind!$B$7)</f>
        <v>9378126</v>
      </c>
      <c r="N37" s="82">
        <f>SUMIFS(demo_gind!$D:$D,demo_gind!$A:$A,N9,demo_gind!$B:$B,Data_demo_gind!$A$37,demo_gind!$C:$C,Data_demo_gind!$B$7)</f>
        <v>9449213</v>
      </c>
      <c r="O37" s="82">
        <f>SUMIFS(demo_gind!$D:$D,demo_gind!$A:$A,O9,demo_gind!$B:$B,Data_demo_gind!$A$37,demo_gind!$C:$C,Data_demo_gind!$B$7)</f>
        <v>9519374</v>
      </c>
      <c r="P37" s="82">
        <f>SUMIFS(demo_gind!$D:$D,demo_gind!$A:$A,P9,demo_gind!$B:$B,Data_demo_gind!$A$37,demo_gind!$C:$C,Data_demo_gind!$B$7)</f>
        <v>9600379</v>
      </c>
      <c r="Q37" s="82">
        <f>SUMIFS(demo_gind!$D:$D,demo_gind!$A:$A,Q9,demo_gind!$B:$B,Data_demo_gind!$A$37,demo_gind!$C:$C,Data_demo_gind!$B$7)</f>
        <v>9696110</v>
      </c>
      <c r="R37" s="82">
        <f>SUMIFS(demo_gind!$D:$D,demo_gind!$A:$A,R9,demo_gind!$B:$B,Data_demo_gind!$A$37,demo_gind!$C:$C,Data_demo_gind!$B$7)</f>
        <v>9799186</v>
      </c>
      <c r="S37" s="82">
        <f>SUMIFS(demo_gind!$D:$D,demo_gind!$A:$A,S9,demo_gind!$B:$B,Data_demo_gind!$A$37,demo_gind!$C:$C,Data_demo_gind!$B$7)</f>
        <v>9923085</v>
      </c>
      <c r="T37" s="82">
        <f>SUMIFS(demo_gind!$D:$D,demo_gind!$A:$A,T9,demo_gind!$B:$B,Data_demo_gind!$A$37,demo_gind!$C:$C,Data_demo_gind!$B$7)</f>
        <v>10057698</v>
      </c>
      <c r="U37" s="82">
        <f>SUMIFS(demo_gind!$D:$D,demo_gind!$A:$A,U9,demo_gind!$B:$B,Data_demo_gind!$A$37,demo_gind!$C:$C,Data_demo_gind!$B$7)</f>
        <v>10175214</v>
      </c>
      <c r="V37" s="82">
        <f>SUMIFS(demo_gind!$D:$D,demo_gind!$A:$A,V9,demo_gind!$B:$B,Data_demo_gind!$A$37,demo_gind!$C:$C,Data_demo_gind!$B$7)</f>
        <v>10278887</v>
      </c>
      <c r="W37" s="211">
        <f>SUMIFS(demo_gind!$D:$D,demo_gind!$A:$A,W9,demo_gind!$B:$B,Data_demo_gind!$A$37,demo_gind!$C:$C,Data_demo_gind!$B$7)</f>
        <v>10353442</v>
      </c>
      <c r="X37" s="213">
        <f>SUMIFS(demo_gind!$D:$D,demo_gind!$A:$A,X9,demo_gind!$B:$B,Data_demo_gind!$A$37,demo_gind!$C:$C,Data_demo_gind!$B$7)</f>
        <v>10415811</v>
      </c>
      <c r="Y37" s="213">
        <f>SUMIFS(demo_gind!$D:$D,demo_gind!$A:$A,$Y$9,demo_gind!$B:$B,Data_demo_gind!$A37,demo_gind!$C:$C,Data_demo_gind!$B$7)</f>
        <v>10486941</v>
      </c>
    </row>
    <row r="38" spans="1:25" ht="15">
      <c r="A38" s="81" t="s">
        <v>124</v>
      </c>
      <c r="B38" s="81" t="s">
        <v>40</v>
      </c>
      <c r="C38" s="82">
        <f>SUMIFS(demo_gind!$D:$D,demo_gind!$A:$A,C9,demo_gind!$B:$B,Data_demo_gind!$A$38,demo_gind!$C:$C,Data_demo_gind!$B$7)</f>
        <v>58892514</v>
      </c>
      <c r="D38" s="82">
        <f>SUMIFS(demo_gind!$D:$D,demo_gind!$A:$A,D9,demo_gind!$B:$B,Data_demo_gind!$A$38,demo_gind!$C:$C,Data_demo_gind!$B$7)</f>
        <v>59119673</v>
      </c>
      <c r="E38" s="82">
        <f>SUMIFS(demo_gind!$D:$D,demo_gind!$A:$A,E9,demo_gind!$B:$B,Data_demo_gind!$A$38,demo_gind!$C:$C,Data_demo_gind!$B$7)</f>
        <v>59370479</v>
      </c>
      <c r="F38" s="82">
        <f>SUMIFS(demo_gind!$D:$D,demo_gind!$A:$A,F9,demo_gind!$B:$B,Data_demo_gind!$A$38,demo_gind!$C:$C,Data_demo_gind!$B$7)</f>
        <v>59647577</v>
      </c>
      <c r="G38" s="82">
        <f>SUMIFS(demo_gind!$D:$D,demo_gind!$A:$A,G9,demo_gind!$B:$B,Data_demo_gind!$A$38,demo_gind!$C:$C,Data_demo_gind!$B$7)</f>
        <v>59987905</v>
      </c>
      <c r="H38" s="82">
        <f>SUMIFS(demo_gind!$D:$D,demo_gind!$A:$A,H9,demo_gind!$B:$B,Data_demo_gind!$A$38,demo_gind!$C:$C,Data_demo_gind!$B$7)</f>
        <v>60401206</v>
      </c>
      <c r="I38" s="82">
        <f>SUMIFS(demo_gind!$D:$D,demo_gind!$A:$A,I9,demo_gind!$B:$B,Data_demo_gind!$A$38,demo_gind!$C:$C,Data_demo_gind!$B$7)</f>
        <v>60846820</v>
      </c>
      <c r="J38" s="82">
        <f>SUMIFS(demo_gind!$D:$D,demo_gind!$A:$A,J9,demo_gind!$B:$B,Data_demo_gind!$A$38,demo_gind!$C:$C,Data_demo_gind!$B$7)</f>
        <v>61322463</v>
      </c>
      <c r="K38" s="82">
        <f>SUMIFS(demo_gind!$D:$D,demo_gind!$A:$A,K9,demo_gind!$B:$B,Data_demo_gind!$A$38,demo_gind!$C:$C,Data_demo_gind!$B$7)</f>
        <v>61806995</v>
      </c>
      <c r="L38" s="82">
        <f>SUMIFS(demo_gind!$D:$D,demo_gind!$A:$A,L9,demo_gind!$B:$B,Data_demo_gind!$A$38,demo_gind!$C:$C,Data_demo_gind!$B$7)</f>
        <v>62276270</v>
      </c>
      <c r="M38" s="82">
        <f>SUMIFS(demo_gind!$D:$D,demo_gind!$A:$A,M9,demo_gind!$B:$B,Data_demo_gind!$A$38,demo_gind!$C:$C,Data_demo_gind!$B$7)</f>
        <v>62766365</v>
      </c>
      <c r="N38" s="82">
        <f>SUMIFS(demo_gind!$D:$D,demo_gind!$A:$A,N9,demo_gind!$B:$B,Data_demo_gind!$A$38,demo_gind!$C:$C,Data_demo_gind!$B$7)</f>
        <v>63258810</v>
      </c>
      <c r="O38" s="82">
        <f>SUMIFS(demo_gind!$D:$D,demo_gind!$A:$A,O9,demo_gind!$B:$B,Data_demo_gind!$A$38,demo_gind!$C:$C,Data_demo_gind!$B$7)</f>
        <v>63700215</v>
      </c>
      <c r="P38" s="82">
        <f>SUMIFS(demo_gind!$D:$D,demo_gind!$A:$A,P9,demo_gind!$B:$B,Data_demo_gind!$A$38,demo_gind!$C:$C,Data_demo_gind!$B$7)</f>
        <v>64128273</v>
      </c>
      <c r="Q38" s="82">
        <f>SUMIFS(demo_gind!$D:$D,demo_gind!$A:$A,Q9,demo_gind!$B:$B,Data_demo_gind!$A$38,demo_gind!$C:$C,Data_demo_gind!$B$7)</f>
        <v>64602298</v>
      </c>
      <c r="R38" s="82">
        <f>SUMIFS(demo_gind!$D:$D,demo_gind!$A:$A,R9,demo_gind!$B:$B,Data_demo_gind!$A$38,demo_gind!$C:$C,Data_demo_gind!$B$7)</f>
        <v>65116219</v>
      </c>
      <c r="S38" s="82">
        <f>SUMIFS(demo_gind!$D:$D,demo_gind!$A:$A,S9,demo_gind!$B:$B,Data_demo_gind!$A$38,demo_gind!$C:$C,Data_demo_gind!$B$7)</f>
        <v>65611593</v>
      </c>
      <c r="T38" s="82">
        <f>SUMIFS(demo_gind!$D:$D,demo_gind!$A:$A,T9,demo_gind!$B:$B,Data_demo_gind!$A$38,demo_gind!$C:$C,Data_demo_gind!$B$7)</f>
        <v>66058859</v>
      </c>
      <c r="U38" s="82">
        <f>SUMIFS(demo_gind!$D:$D,demo_gind!$A:$A,U9,demo_gind!$B:$B,Data_demo_gind!$A$38,demo_gind!$C:$C,Data_demo_gind!$B$7)</f>
        <v>66460344</v>
      </c>
      <c r="V38" s="82">
        <f>SUMIFS(demo_gind!$D:$D,demo_gind!$A:$A,V9,demo_gind!$B:$B,Data_demo_gind!$A$38,demo_gind!$C:$C,Data_demo_gind!$B$7)</f>
        <v>66836327</v>
      </c>
      <c r="W38" s="211">
        <f>SUMIFS(demo_gind!$D:$D,demo_gind!$A:$A,W9,demo_gind!$B:$B,Data_demo_gind!$A$38,demo_gind!$C:$C,Data_demo_gind!$B$7)</f>
        <v>0</v>
      </c>
      <c r="X38" s="213">
        <f>SUMIFS(demo_gind!$D:$D,demo_gind!$A:$A,X9,demo_gind!$B:$B,Data_demo_gind!$A$38,demo_gind!$C:$C,Data_demo_gind!$B$7)</f>
        <v>0</v>
      </c>
      <c r="Y38" s="213">
        <f>SUMIFS(demo_gind!$D:$D,demo_gind!$A:$A,$Y$9,demo_gind!$B:$B,Data_demo_gind!$A38,demo_gind!$C:$C,Data_demo_gind!$B$7)</f>
        <v>0</v>
      </c>
    </row>
    <row r="39" spans="1:25" ht="15">
      <c r="A39" s="81" t="s">
        <v>172</v>
      </c>
      <c r="B39" s="139" t="s">
        <v>171</v>
      </c>
      <c r="C39" s="82">
        <f>SUMIFS(demo_gind!$D:$D,demo_gind!$A:$A,C9,demo_gind!$B:$B,Data_demo_gind!$A$39,demo_gind!$C:$C,Data_demo_gind!$B$7)</f>
        <v>281205</v>
      </c>
      <c r="D39" s="82">
        <f>SUMIFS(demo_gind!$D:$D,demo_gind!$A:$A,D9,demo_gind!$B:$B,Data_demo_gind!$A$39,demo_gind!$C:$C,Data_demo_gind!$B$7)</f>
        <v>284968</v>
      </c>
      <c r="E39" s="82">
        <f>SUMIFS(demo_gind!$D:$D,demo_gind!$A:$A,E9,demo_gind!$B:$B,Data_demo_gind!$A$39,demo_gind!$C:$C,Data_demo_gind!$B$7)</f>
        <v>287523</v>
      </c>
      <c r="F39" s="82">
        <f>SUMIFS(demo_gind!$D:$D,demo_gind!$A:$A,F9,demo_gind!$B:$B,Data_demo_gind!$A$39,demo_gind!$C:$C,Data_demo_gind!$B$7)</f>
        <v>289521</v>
      </c>
      <c r="G39" s="82">
        <f>SUMIFS(demo_gind!$D:$D,demo_gind!$A:$A,G9,demo_gind!$B:$B,Data_demo_gind!$A$39,demo_gind!$C:$C,Data_demo_gind!$B$7)</f>
        <v>292074</v>
      </c>
      <c r="H39" s="82">
        <f>SUMIFS(demo_gind!$D:$D,demo_gind!$A:$A,H9,demo_gind!$B:$B,Data_demo_gind!$A$39,demo_gind!$C:$C,Data_demo_gind!$B$7)</f>
        <v>296734</v>
      </c>
      <c r="I39" s="82">
        <f>SUMIFS(demo_gind!$D:$D,demo_gind!$A:$A,I9,demo_gind!$B:$B,Data_demo_gind!$A$39,demo_gind!$C:$C,Data_demo_gind!$B$7)</f>
        <v>303782</v>
      </c>
      <c r="J39" s="82">
        <f>SUMIFS(demo_gind!$D:$D,demo_gind!$A:$A,J9,demo_gind!$B:$B,Data_demo_gind!$A$39,demo_gind!$C:$C,Data_demo_gind!$B$7)</f>
        <v>311566</v>
      </c>
      <c r="K39" s="82">
        <f>SUMIFS(demo_gind!$D:$D,demo_gind!$A:$A,K9,demo_gind!$B:$B,Data_demo_gind!$A$39,demo_gind!$C:$C,Data_demo_gind!$B$7)</f>
        <v>317414</v>
      </c>
      <c r="L39" s="82">
        <f>SUMIFS(demo_gind!$D:$D,demo_gind!$A:$A,L9,demo_gind!$B:$B,Data_demo_gind!$A$39,demo_gind!$C:$C,Data_demo_gind!$B$7)</f>
        <v>318499</v>
      </c>
      <c r="M39" s="82">
        <f>SUMIFS(demo_gind!$D:$D,demo_gind!$A:$A,M9,demo_gind!$B:$B,Data_demo_gind!$A$39,demo_gind!$C:$C,Data_demo_gind!$B$7)</f>
        <v>318041</v>
      </c>
      <c r="N39" s="82">
        <f>SUMIFS(demo_gind!$D:$D,demo_gind!$A:$A,N9,demo_gind!$B:$B,Data_demo_gind!$A$39,demo_gind!$C:$C,Data_demo_gind!$B$7)</f>
        <v>319014</v>
      </c>
      <c r="O39" s="82">
        <f>SUMIFS(demo_gind!$D:$D,demo_gind!$A:$A,O9,demo_gind!$B:$B,Data_demo_gind!$A$39,demo_gind!$C:$C,Data_demo_gind!$B$7)</f>
        <v>320716</v>
      </c>
      <c r="P39" s="82">
        <f>SUMIFS(demo_gind!$D:$D,demo_gind!$A:$A,P9,demo_gind!$B:$B,Data_demo_gind!$A$39,demo_gind!$C:$C,Data_demo_gind!$B$7)</f>
        <v>323764</v>
      </c>
      <c r="Q39" s="82">
        <f>SUMIFS(demo_gind!$D:$D,demo_gind!$A:$A,Q9,demo_gind!$B:$B,Data_demo_gind!$A$39,demo_gind!$C:$C,Data_demo_gind!$B$7)</f>
        <v>327386</v>
      </c>
      <c r="R39" s="82">
        <f>SUMIFS(demo_gind!$D:$D,demo_gind!$A:$A,R9,demo_gind!$B:$B,Data_demo_gind!$A$39,demo_gind!$C:$C,Data_demo_gind!$B$7)</f>
        <v>330815</v>
      </c>
      <c r="S39" s="82">
        <f>SUMIFS(demo_gind!$D:$D,demo_gind!$A:$A,S9,demo_gind!$B:$B,Data_demo_gind!$A$39,demo_gind!$C:$C,Data_demo_gind!$B$7)</f>
        <v>335439</v>
      </c>
      <c r="T39" s="82">
        <f>SUMIFS(demo_gind!$D:$D,demo_gind!$A:$A,T9,demo_gind!$B:$B,Data_demo_gind!$A$39,demo_gind!$C:$C,Data_demo_gind!$B$7)</f>
        <v>343400</v>
      </c>
      <c r="U39" s="82">
        <f>SUMIFS(demo_gind!$D:$D,demo_gind!$A:$A,U9,demo_gind!$B:$B,Data_demo_gind!$A$39,demo_gind!$C:$C,Data_demo_gind!$B$7)</f>
        <v>352721</v>
      </c>
      <c r="V39" s="82">
        <f>SUMIFS(demo_gind!$D:$D,demo_gind!$A:$A,V9,demo_gind!$B:$B,Data_demo_gind!$A$39,demo_gind!$C:$C,Data_demo_gind!$B$7)</f>
        <v>360563</v>
      </c>
      <c r="W39" s="211">
        <f>SUMIFS(demo_gind!$D:$D,demo_gind!$A:$A,W9,demo_gind!$B:$B,Data_demo_gind!$A$39,demo_gind!$C:$C,Data_demo_gind!$B$7)</f>
        <v>366463</v>
      </c>
      <c r="X39" s="213">
        <f>SUMIFS(demo_gind!$D:$D,demo_gind!$A:$A,X9,demo_gind!$B:$B,Data_demo_gind!$A$39,demo_gind!$C:$C,Data_demo_gind!$B$7)</f>
        <v>372520</v>
      </c>
      <c r="Y39" s="213">
        <f>SUMIFS(demo_gind!$D:$D,demo_gind!$A:$A,$Y$9,demo_gind!$B:$B,Data_demo_gind!$A39,demo_gind!$C:$C,Data_demo_gind!$B$7)</f>
        <v>382003</v>
      </c>
    </row>
    <row r="40" spans="1:25" ht="15">
      <c r="A40" s="81" t="s">
        <v>123</v>
      </c>
      <c r="B40" s="81" t="s">
        <v>122</v>
      </c>
      <c r="C40" s="82">
        <f>SUMIFS(demo_gind!$D:$D,demo_gind!$A:$A,C9,demo_gind!$B:$B,Data_demo_gind!$A$40,demo_gind!$C:$C,Data_demo_gind!$B$7)</f>
        <v>4490967</v>
      </c>
      <c r="D40" s="82">
        <f>SUMIFS(demo_gind!$D:$D,demo_gind!$A:$A,D9,demo_gind!$B:$B,Data_demo_gind!$A$40,demo_gind!$C:$C,Data_demo_gind!$B$7)</f>
        <v>4513751</v>
      </c>
      <c r="E40" s="82">
        <f>SUMIFS(demo_gind!$D:$D,demo_gind!$A:$A,E9,demo_gind!$B:$B,Data_demo_gind!$A$40,demo_gind!$C:$C,Data_demo_gind!$B$7)</f>
        <v>4538159</v>
      </c>
      <c r="F40" s="82">
        <f>SUMIFS(demo_gind!$D:$D,demo_gind!$A:$A,F9,demo_gind!$B:$B,Data_demo_gind!$A$40,demo_gind!$C:$C,Data_demo_gind!$B$7)</f>
        <v>4564855</v>
      </c>
      <c r="G40" s="82">
        <f>SUMIFS(demo_gind!$D:$D,demo_gind!$A:$A,G9,demo_gind!$B:$B,Data_demo_gind!$A$40,demo_gind!$C:$C,Data_demo_gind!$B$7)</f>
        <v>4591910</v>
      </c>
      <c r="H40" s="82">
        <f>SUMIFS(demo_gind!$D:$D,demo_gind!$A:$A,H9,demo_gind!$B:$B,Data_demo_gind!$A$40,demo_gind!$C:$C,Data_demo_gind!$B$7)</f>
        <v>4623291</v>
      </c>
      <c r="I40" s="82">
        <f>SUMIFS(demo_gind!$D:$D,demo_gind!$A:$A,I9,demo_gind!$B:$B,Data_demo_gind!$A$40,demo_gind!$C:$C,Data_demo_gind!$B$7)</f>
        <v>4660677</v>
      </c>
      <c r="J40" s="82">
        <f>SUMIFS(demo_gind!$D:$D,demo_gind!$A:$A,J9,demo_gind!$B:$B,Data_demo_gind!$A$40,demo_gind!$C:$C,Data_demo_gind!$B$7)</f>
        <v>4709153</v>
      </c>
      <c r="K40" s="82">
        <f>SUMIFS(demo_gind!$D:$D,demo_gind!$A:$A,K9,demo_gind!$B:$B,Data_demo_gind!$A$40,demo_gind!$C:$C,Data_demo_gind!$B$7)</f>
        <v>4768212</v>
      </c>
      <c r="L40" s="82">
        <f>SUMIFS(demo_gind!$D:$D,demo_gind!$A:$A,L9,demo_gind!$B:$B,Data_demo_gind!$A$40,demo_gind!$C:$C,Data_demo_gind!$B$7)</f>
        <v>4828726</v>
      </c>
      <c r="M40" s="82">
        <f>SUMIFS(demo_gind!$D:$D,demo_gind!$A:$A,M9,demo_gind!$B:$B,Data_demo_gind!$A$40,demo_gind!$C:$C,Data_demo_gind!$B$7)</f>
        <v>4889252</v>
      </c>
      <c r="N40" s="82">
        <f>SUMIFS(demo_gind!$D:$D,demo_gind!$A:$A,N9,demo_gind!$B:$B,Data_demo_gind!$A$40,demo_gind!$C:$C,Data_demo_gind!$B$7)</f>
        <v>4953088</v>
      </c>
      <c r="O40" s="82">
        <f>SUMIFS(demo_gind!$D:$D,demo_gind!$A:$A,O9,demo_gind!$B:$B,Data_demo_gind!$A$40,demo_gind!$C:$C,Data_demo_gind!$B$7)</f>
        <v>5018573</v>
      </c>
      <c r="P40" s="82">
        <f>SUMIFS(demo_gind!$D:$D,demo_gind!$A:$A,P9,demo_gind!$B:$B,Data_demo_gind!$A$40,demo_gind!$C:$C,Data_demo_gind!$B$7)</f>
        <v>5079623</v>
      </c>
      <c r="Q40" s="82">
        <f>SUMIFS(demo_gind!$D:$D,demo_gind!$A:$A,Q9,demo_gind!$B:$B,Data_demo_gind!$A$40,demo_gind!$C:$C,Data_demo_gind!$B$7)</f>
        <v>5137232</v>
      </c>
      <c r="R40" s="82">
        <f>SUMIFS(demo_gind!$D:$D,demo_gind!$A:$A,R9,demo_gind!$B:$B,Data_demo_gind!$A$40,demo_gind!$C:$C,Data_demo_gind!$B$7)</f>
        <v>5188607</v>
      </c>
      <c r="S40" s="82">
        <f>SUMIFS(demo_gind!$D:$D,demo_gind!$A:$A,S9,demo_gind!$B:$B,Data_demo_gind!$A$40,demo_gind!$C:$C,Data_demo_gind!$B$7)</f>
        <v>5234519</v>
      </c>
      <c r="T40" s="82">
        <f>SUMIFS(demo_gind!$D:$D,demo_gind!$A:$A,T9,demo_gind!$B:$B,Data_demo_gind!$A$40,demo_gind!$C:$C,Data_demo_gind!$B$7)</f>
        <v>5276968</v>
      </c>
      <c r="U40" s="82">
        <f>SUMIFS(demo_gind!$D:$D,demo_gind!$A:$A,U9,demo_gind!$B:$B,Data_demo_gind!$A$40,demo_gind!$C:$C,Data_demo_gind!$B$7)</f>
        <v>5311916</v>
      </c>
      <c r="V40" s="82">
        <f>SUMIFS(demo_gind!$D:$D,demo_gind!$A:$A,V9,demo_gind!$B:$B,Data_demo_gind!$A$40,demo_gind!$C:$C,Data_demo_gind!$B$7)</f>
        <v>5347896</v>
      </c>
      <c r="W40" s="211">
        <f>SUMIFS(demo_gind!$D:$D,demo_gind!$A:$A,W9,demo_gind!$B:$B,Data_demo_gind!$A$40,demo_gind!$C:$C,Data_demo_gind!$B$7)</f>
        <v>5379475</v>
      </c>
      <c r="X40" s="213">
        <f>SUMIFS(demo_gind!$D:$D,demo_gind!$A:$A,X9,demo_gind!$B:$B,Data_demo_gind!$A$40,demo_gind!$C:$C,Data_demo_gind!$B$7)</f>
        <v>5408320</v>
      </c>
      <c r="Y40" s="213">
        <f>SUMIFS(demo_gind!$D:$D,demo_gind!$A:$A,$Y$9,demo_gind!$B:$B,Data_demo_gind!$A40,demo_gind!$C:$C,Data_demo_gind!$B$7)</f>
        <v>5457127</v>
      </c>
    </row>
    <row r="41" spans="1:25" ht="15">
      <c r="A41" s="81" t="s">
        <v>121</v>
      </c>
      <c r="B41" s="81" t="s">
        <v>120</v>
      </c>
      <c r="C41" s="82">
        <f>SUMIFS(demo_gind!$D:$D,demo_gind!$A:$A,C9,demo_gind!$B:$B,Data_demo_gind!$A$41,demo_gind!$C:$C,Data_demo_gind!$B$7)</f>
        <v>7184250</v>
      </c>
      <c r="D41" s="82">
        <f>SUMIFS(demo_gind!$D:$D,demo_gind!$A:$A,D9,demo_gind!$B:$B,Data_demo_gind!$A$41,demo_gind!$C:$C,Data_demo_gind!$B$7)</f>
        <v>7229854</v>
      </c>
      <c r="E41" s="82">
        <f>SUMIFS(demo_gind!$D:$D,demo_gind!$A:$A,E9,demo_gind!$B:$B,Data_demo_gind!$A$41,demo_gind!$C:$C,Data_demo_gind!$B$7)</f>
        <v>7284753</v>
      </c>
      <c r="F41" s="82">
        <f>SUMIFS(demo_gind!$D:$D,demo_gind!$A:$A,F9,demo_gind!$B:$B,Data_demo_gind!$A$41,demo_gind!$C:$C,Data_demo_gind!$B$7)</f>
        <v>7339001</v>
      </c>
      <c r="G41" s="82">
        <f>SUMIFS(demo_gind!$D:$D,demo_gind!$A:$A,G9,demo_gind!$B:$B,Data_demo_gind!$A$41,demo_gind!$C:$C,Data_demo_gind!$B$7)</f>
        <v>7389625</v>
      </c>
      <c r="H41" s="82">
        <f>SUMIFS(demo_gind!$D:$D,demo_gind!$A:$A,H9,demo_gind!$B:$B,Data_demo_gind!$A$41,demo_gind!$C:$C,Data_demo_gind!$B$7)</f>
        <v>7437115</v>
      </c>
      <c r="I41" s="82">
        <f>SUMIFS(demo_gind!$D:$D,demo_gind!$A:$A,I9,demo_gind!$B:$B,Data_demo_gind!$A$41,demo_gind!$C:$C,Data_demo_gind!$B$7)</f>
        <v>7483934</v>
      </c>
      <c r="J41" s="82">
        <f>SUMIFS(demo_gind!$D:$D,demo_gind!$A:$A,J9,demo_gind!$B:$B,Data_demo_gind!$A$41,demo_gind!$C:$C,Data_demo_gind!$B$7)</f>
        <v>7551117</v>
      </c>
      <c r="K41" s="82">
        <f>SUMIFS(demo_gind!$D:$D,demo_gind!$A:$A,K9,demo_gind!$B:$B,Data_demo_gind!$A$41,demo_gind!$C:$C,Data_demo_gind!$B$7)</f>
        <v>7647675</v>
      </c>
      <c r="L41" s="82">
        <f>SUMIFS(demo_gind!$D:$D,demo_gind!$A:$A,L9,demo_gind!$B:$B,Data_demo_gind!$A$41,demo_gind!$C:$C,Data_demo_gind!$B$7)</f>
        <v>7743831</v>
      </c>
      <c r="M41" s="82">
        <f>SUMIFS(demo_gind!$D:$D,demo_gind!$A:$A,M9,demo_gind!$B:$B,Data_demo_gind!$A$41,demo_gind!$C:$C,Data_demo_gind!$B$7)</f>
        <v>7824909</v>
      </c>
      <c r="N41" s="82">
        <f>SUMIFS(demo_gind!$D:$D,demo_gind!$A:$A,N9,demo_gind!$B:$B,Data_demo_gind!$A$41,demo_gind!$C:$C,Data_demo_gind!$B$7)</f>
        <v>7912398</v>
      </c>
      <c r="O41" s="82">
        <f>SUMIFS(demo_gind!$D:$D,demo_gind!$A:$A,O9,demo_gind!$B:$B,Data_demo_gind!$A$41,demo_gind!$C:$C,Data_demo_gind!$B$7)</f>
        <v>7996861</v>
      </c>
      <c r="P41" s="82">
        <f>SUMIFS(demo_gind!$D:$D,demo_gind!$A:$A,P9,demo_gind!$B:$B,Data_demo_gind!$A$41,demo_gind!$C:$C,Data_demo_gind!$B$7)</f>
        <v>8089346</v>
      </c>
      <c r="Q41" s="82">
        <f>SUMIFS(demo_gind!$D:$D,demo_gind!$A:$A,Q9,demo_gind!$B:$B,Data_demo_gind!$A$41,demo_gind!$C:$C,Data_demo_gind!$B$7)</f>
        <v>8188649</v>
      </c>
      <c r="R41" s="82">
        <f>SUMIFS(demo_gind!$D:$D,demo_gind!$A:$A,R9,demo_gind!$B:$B,Data_demo_gind!$A$41,demo_gind!$C:$C,Data_demo_gind!$B$7)</f>
        <v>8282396</v>
      </c>
      <c r="S41" s="82">
        <f>SUMIFS(demo_gind!$D:$D,demo_gind!$A:$A,S9,demo_gind!$B:$B,Data_demo_gind!$A$41,demo_gind!$C:$C,Data_demo_gind!$B$7)</f>
        <v>8373338</v>
      </c>
      <c r="T41" s="82">
        <f>SUMIFS(demo_gind!$D:$D,demo_gind!$A:$A,T9,demo_gind!$B:$B,Data_demo_gind!$A$41,demo_gind!$C:$C,Data_demo_gind!$B$7)</f>
        <v>8451840</v>
      </c>
      <c r="U41" s="82">
        <f>SUMIFS(demo_gind!$D:$D,demo_gind!$A:$A,U9,demo_gind!$B:$B,Data_demo_gind!$A$41,demo_gind!$C:$C,Data_demo_gind!$B$7)</f>
        <v>8514329</v>
      </c>
      <c r="V41" s="82">
        <f>SUMIFS(demo_gind!$D:$D,demo_gind!$A:$A,V9,demo_gind!$B:$B,Data_demo_gind!$A$41,demo_gind!$C:$C,Data_demo_gind!$B$7)</f>
        <v>8575280</v>
      </c>
      <c r="W41" s="211">
        <f>SUMIFS(demo_gind!$D:$D,demo_gind!$A:$A,W9,demo_gind!$B:$B,Data_demo_gind!$A$41,demo_gind!$C:$C,Data_demo_gind!$B$7)</f>
        <v>8638167</v>
      </c>
      <c r="X41" s="213">
        <f>SUMIFS(demo_gind!$D:$D,demo_gind!$A:$A,X9,demo_gind!$B:$B,Data_demo_gind!$A$41,demo_gind!$C:$C,Data_demo_gind!$B$7)</f>
        <v>8704546</v>
      </c>
      <c r="Y41" s="213">
        <f>SUMIFS(demo_gind!$D:$D,demo_gind!$A:$A,$Y$9,demo_gind!$B:$B,Data_demo_gind!$A41,demo_gind!$C:$C,Data_demo_gind!$B$7)</f>
        <v>8775760</v>
      </c>
    </row>
    <row r="42" spans="1:25" ht="15">
      <c r="A42" s="81" t="s">
        <v>119</v>
      </c>
      <c r="B42" s="81" t="s">
        <v>169</v>
      </c>
      <c r="C42" s="82">
        <f>SUMIFS(demo_gind!$D:$D,demo_gind!$A:$A,C9,demo_gind!$B:$B,Data_demo_gind!$A$42,demo_gind!$C:$C,Data_demo_gind!$B$7)</f>
        <v>2026345</v>
      </c>
      <c r="D42" s="82">
        <f>SUMIFS(demo_gind!$D:$D,demo_gind!$A:$A,D9,demo_gind!$B:$B,Data_demo_gind!$A$42,demo_gind!$C:$C,Data_demo_gind!$B$7)</f>
        <v>2034882</v>
      </c>
      <c r="E42" s="82">
        <f>SUMIFS(demo_gind!$D:$D,demo_gind!$A:$A,E9,demo_gind!$B:$B,Data_demo_gind!$A$42,demo_gind!$C:$C,Data_demo_gind!$B$7)</f>
        <v>2031153</v>
      </c>
      <c r="F42" s="82">
        <f>SUMIFS(demo_gind!$D:$D,demo_gind!$A:$A,F9,demo_gind!$B:$B,Data_demo_gind!$A$42,demo_gind!$C:$C,Data_demo_gind!$B$7)</f>
        <v>2026773</v>
      </c>
      <c r="G42" s="82">
        <f>SUMIFS(demo_gind!$D:$D,demo_gind!$A:$A,G9,demo_gind!$B:$B,Data_demo_gind!$A$42,demo_gind!$C:$C,Data_demo_gind!$B$7)</f>
        <v>2032544</v>
      </c>
      <c r="H42" s="82">
        <f>SUMIFS(demo_gind!$D:$D,demo_gind!$A:$A,H9,demo_gind!$B:$B,Data_demo_gind!$A$42,demo_gind!$C:$C,Data_demo_gind!$B$7)</f>
        <v>2036855</v>
      </c>
      <c r="I42" s="82">
        <f>SUMIFS(demo_gind!$D:$D,demo_gind!$A:$A,I9,demo_gind!$B:$B,Data_demo_gind!$A$42,demo_gind!$C:$C,Data_demo_gind!$B$7)</f>
        <v>2040228</v>
      </c>
      <c r="J42" s="82">
        <f>SUMIFS(demo_gind!$D:$D,demo_gind!$A:$A,J9,demo_gind!$B:$B,Data_demo_gind!$A$42,demo_gind!$C:$C,Data_demo_gind!$B$7)</f>
        <v>2043559</v>
      </c>
      <c r="K42" s="82">
        <f>SUMIFS(demo_gind!$D:$D,demo_gind!$A:$A,K9,demo_gind!$B:$B,Data_demo_gind!$A$42,demo_gind!$C:$C,Data_demo_gind!$B$7)</f>
        <v>2046898</v>
      </c>
      <c r="L42" s="82">
        <f>SUMIFS(demo_gind!$D:$D,demo_gind!$A:$A,L9,demo_gind!$B:$B,Data_demo_gind!$A$42,demo_gind!$C:$C,Data_demo_gind!$B$7)</f>
        <v>2050671</v>
      </c>
      <c r="M42" s="82">
        <f>SUMIFS(demo_gind!$D:$D,demo_gind!$A:$A,M9,demo_gind!$B:$B,Data_demo_gind!$A$42,demo_gind!$C:$C,Data_demo_gind!$B$7)</f>
        <v>2055003</v>
      </c>
      <c r="N42" s="82">
        <f>SUMIFS(demo_gind!$D:$D,demo_gind!$A:$A,N9,demo_gind!$B:$B,Data_demo_gind!$A$42,demo_gind!$C:$C,Data_demo_gind!$B$7)</f>
        <v>2058539</v>
      </c>
      <c r="O42" s="82">
        <f>SUMIFS(demo_gind!$D:$D,demo_gind!$A:$A,O9,demo_gind!$B:$B,Data_demo_gind!$A$42,demo_gind!$C:$C,Data_demo_gind!$B$7)</f>
        <v>2061044</v>
      </c>
      <c r="P42" s="82">
        <f>SUMIFS(demo_gind!$D:$D,demo_gind!$A:$A,P9,demo_gind!$B:$B,Data_demo_gind!$A$42,demo_gind!$C:$C,Data_demo_gind!$B$7)</f>
        <v>2064032</v>
      </c>
      <c r="Q42" s="82">
        <f>SUMIFS(demo_gind!$D:$D,demo_gind!$A:$A,Q9,demo_gind!$B:$B,Data_demo_gind!$A$42,demo_gind!$C:$C,Data_demo_gind!$B$7)</f>
        <v>2067471</v>
      </c>
      <c r="R42" s="82">
        <f>SUMIFS(demo_gind!$D:$D,demo_gind!$A:$A,R9,demo_gind!$B:$B,Data_demo_gind!$A$42,demo_gind!$C:$C,Data_demo_gind!$B$7)</f>
        <v>2070225</v>
      </c>
      <c r="S42" s="82">
        <f>SUMIFS(demo_gind!$D:$D,demo_gind!$A:$A,S9,demo_gind!$B:$B,Data_demo_gind!$A$42,demo_gind!$C:$C,Data_demo_gind!$B$7)</f>
        <v>2072490</v>
      </c>
      <c r="T42" s="82">
        <f>SUMIFS(demo_gind!$D:$D,demo_gind!$A:$A,T9,demo_gind!$B:$B,Data_demo_gind!$A$42,demo_gind!$C:$C,Data_demo_gind!$B$7)</f>
        <v>2074502</v>
      </c>
      <c r="U42" s="82">
        <f>SUMIFS(demo_gind!$D:$D,demo_gind!$A:$A,U9,demo_gind!$B:$B,Data_demo_gind!$A$42,demo_gind!$C:$C,Data_demo_gind!$B$7)</f>
        <v>2076217</v>
      </c>
      <c r="V42" s="82">
        <f>SUMIFS(demo_gind!$D:$D,demo_gind!$A:$A,V9,demo_gind!$B:$B,Data_demo_gind!$A$42,demo_gind!$C:$C,Data_demo_gind!$B$7)</f>
        <v>2076694</v>
      </c>
      <c r="W42" s="211">
        <f>SUMIFS(demo_gind!$D:$D,demo_gind!$A:$A,W9,demo_gind!$B:$B,Data_demo_gind!$A$42,demo_gind!$C:$C,Data_demo_gind!$B$7)</f>
        <v>2072532</v>
      </c>
      <c r="X42" s="213">
        <f>SUMIFS(demo_gind!$D:$D,demo_gind!$A:$A,X9,demo_gind!$B:$B,Data_demo_gind!$A$42,demo_gind!$C:$C,Data_demo_gind!$B$7)</f>
        <v>1952961</v>
      </c>
      <c r="Y42" s="213">
        <f>SUMIFS(demo_gind!$D:$D,demo_gind!$A:$A,$Y$9,demo_gind!$B:$B,Data_demo_gind!$A42,demo_gind!$C:$C,Data_demo_gind!$B$7)</f>
        <v>1833534</v>
      </c>
    </row>
    <row r="43" spans="1:25" ht="15">
      <c r="A43" s="81" t="s">
        <v>118</v>
      </c>
      <c r="B43" s="81" t="s">
        <v>117</v>
      </c>
      <c r="C43" s="82">
        <f>SUMIFS(demo_gind!$D:$D,demo_gind!$A:$A,C9,demo_gind!$B:$B,Data_demo_gind!$A$43,demo_gind!$C:$C,Data_demo_gind!$B$7)</f>
        <v>3060173</v>
      </c>
      <c r="D43" s="82">
        <f>SUMIFS(demo_gind!$D:$D,demo_gind!$A:$A,D9,demo_gind!$B:$B,Data_demo_gind!$A$43,demo_gind!$C:$C,Data_demo_gind!$B$7)</f>
        <v>3060169</v>
      </c>
      <c r="E43" s="82">
        <f>SUMIFS(demo_gind!$D:$D,demo_gind!$A:$A,E9,demo_gind!$B:$B,Data_demo_gind!$A$43,demo_gind!$C:$C,Data_demo_gind!$B$7)</f>
        <v>3051006</v>
      </c>
      <c r="F43" s="82">
        <f>SUMIFS(demo_gind!$D:$D,demo_gind!$A:$A,F9,demo_gind!$B:$B,Data_demo_gind!$A$43,demo_gind!$C:$C,Data_demo_gind!$B$7)</f>
        <v>3039612</v>
      </c>
      <c r="G43" s="82">
        <f>SUMIFS(demo_gind!$D:$D,demo_gind!$A:$A,G9,demo_gind!$B:$B,Data_demo_gind!$A$43,demo_gind!$C:$C,Data_demo_gind!$B$7)</f>
        <v>3026933</v>
      </c>
      <c r="H43" s="82">
        <f>SUMIFS(demo_gind!$D:$D,demo_gind!$A:$A,H9,demo_gind!$B:$B,Data_demo_gind!$A$43,demo_gind!$C:$C,Data_demo_gind!$B$7)</f>
        <v>3011482</v>
      </c>
      <c r="I43" s="82">
        <f>SUMIFS(demo_gind!$D:$D,demo_gind!$A:$A,I9,demo_gind!$B:$B,Data_demo_gind!$A$43,demo_gind!$C:$C,Data_demo_gind!$B$7)</f>
        <v>2992542</v>
      </c>
      <c r="J43" s="82">
        <f>SUMIFS(demo_gind!$D:$D,demo_gind!$A:$A,J9,demo_gind!$B:$B,Data_demo_gind!$A$43,demo_gind!$C:$C,Data_demo_gind!$B$7)</f>
        <v>2970011</v>
      </c>
      <c r="K43" s="82">
        <f>SUMIFS(demo_gind!$D:$D,demo_gind!$A:$A,K9,demo_gind!$B:$B,Data_demo_gind!$A$43,demo_gind!$C:$C,Data_demo_gind!$B$7)</f>
        <v>2947311</v>
      </c>
      <c r="L43" s="82">
        <f>SUMIFS(demo_gind!$D:$D,demo_gind!$A:$A,L9,demo_gind!$B:$B,Data_demo_gind!$A$43,demo_gind!$C:$C,Data_demo_gind!$B$7)</f>
        <v>2927515</v>
      </c>
      <c r="M43" s="82">
        <f>SUMIFS(demo_gind!$D:$D,demo_gind!$A:$A,M9,demo_gind!$B:$B,Data_demo_gind!$A$43,demo_gind!$C:$C,Data_demo_gind!$B$7)</f>
        <v>2913018</v>
      </c>
      <c r="N43" s="82">
        <f>SUMIFS(demo_gind!$D:$D,demo_gind!$A:$A,N9,demo_gind!$B:$B,Data_demo_gind!$A$43,demo_gind!$C:$C,Data_demo_gind!$B$7)</f>
        <v>2905185</v>
      </c>
      <c r="O43" s="82">
        <f>SUMIFS(demo_gind!$D:$D,demo_gind!$A:$A,O9,demo_gind!$B:$B,Data_demo_gind!$A$43,demo_gind!$C:$C,Data_demo_gind!$B$7)</f>
        <v>2900389</v>
      </c>
      <c r="P43" s="82">
        <f>SUMIFS(demo_gind!$D:$D,demo_gind!$A:$A,P9,demo_gind!$B:$B,Data_demo_gind!$A$43,demo_gind!$C:$C,Data_demo_gind!$B$7)</f>
        <v>2895082</v>
      </c>
      <c r="Q43" s="82">
        <f>SUMIFS(demo_gind!$D:$D,demo_gind!$A:$A,Q9,demo_gind!$B:$B,Data_demo_gind!$A$43,demo_gind!$C:$C,Data_demo_gind!$B$7)</f>
        <v>2889095</v>
      </c>
      <c r="R43" s="82">
        <f>SUMIFS(demo_gind!$D:$D,demo_gind!$A:$A,R9,demo_gind!$B:$B,Data_demo_gind!$A$43,demo_gind!$C:$C,Data_demo_gind!$B$7)</f>
        <v>2880694</v>
      </c>
      <c r="S43" s="82">
        <f>SUMIFS(demo_gind!$D:$D,demo_gind!$A:$A,S9,demo_gind!$B:$B,Data_demo_gind!$A$43,demo_gind!$C:$C,Data_demo_gind!$B$7)</f>
        <v>2876092</v>
      </c>
      <c r="T43" s="82">
        <f>SUMIFS(demo_gind!$D:$D,demo_gind!$A:$A,T9,demo_gind!$B:$B,Data_demo_gind!$A$43,demo_gind!$C:$C,Data_demo_gind!$B$7)</f>
        <v>2873458</v>
      </c>
      <c r="U43" s="82">
        <f>SUMIFS(demo_gind!$D:$D,demo_gind!$A:$A,U9,demo_gind!$B:$B,Data_demo_gind!$A$43,demo_gind!$C:$C,Data_demo_gind!$B$7)</f>
        <v>2866376</v>
      </c>
      <c r="V43" s="82">
        <f>SUMIFS(demo_gind!$D:$D,demo_gind!$A:$A,V9,demo_gind!$B:$B,Data_demo_gind!$A$43,demo_gind!$C:$C,Data_demo_gind!$B$7)</f>
        <v>2854191</v>
      </c>
      <c r="W43" s="211">
        <f>SUMIFS(demo_gind!$D:$D,demo_gind!$A:$A,W9,demo_gind!$B:$B,Data_demo_gind!$A$43,demo_gind!$C:$C,Data_demo_gind!$B$7)</f>
        <v>2837848</v>
      </c>
      <c r="X43" s="213">
        <f>SUMIFS(demo_gind!$D:$D,demo_gind!$A:$A,X9,demo_gind!$B:$B,Data_demo_gind!$A$43,demo_gind!$C:$C,Data_demo_gind!$B$7)</f>
        <v>2811667</v>
      </c>
      <c r="Y43" s="213">
        <f>SUMIFS(demo_gind!$D:$D,demo_gind!$A:$A,$Y$9,demo_gind!$B:$B,Data_demo_gind!$A43,demo_gind!$C:$C,Data_demo_gind!$B$7)</f>
        <v>2777689</v>
      </c>
    </row>
    <row r="44" spans="1:25" ht="15">
      <c r="A44" s="81" t="s">
        <v>116</v>
      </c>
      <c r="B44" s="81" t="s">
        <v>115</v>
      </c>
      <c r="C44" s="82">
        <f>SUMIFS(demo_gind!$D:$D,demo_gind!$A:$A,C9,demo_gind!$B:$B,Data_demo_gind!$A$44,demo_gind!$C:$C,Data_demo_gind!$B$7)</f>
        <v>7516346</v>
      </c>
      <c r="D44" s="82">
        <f>SUMIFS(demo_gind!$D:$D,demo_gind!$A:$A,D9,demo_gind!$B:$B,Data_demo_gind!$A$44,demo_gind!$C:$C,Data_demo_gind!$B$7)</f>
        <v>7503433</v>
      </c>
      <c r="E44" s="82">
        <f>SUMIFS(demo_gind!$D:$D,demo_gind!$A:$A,E9,demo_gind!$B:$B,Data_demo_gind!$A$44,demo_gind!$C:$C,Data_demo_gind!$B$7)</f>
        <v>7496522</v>
      </c>
      <c r="F44" s="82">
        <f>SUMIFS(demo_gind!$D:$D,demo_gind!$A:$A,F9,demo_gind!$B:$B,Data_demo_gind!$A$44,demo_gind!$C:$C,Data_demo_gind!$B$7)</f>
        <v>7480591</v>
      </c>
      <c r="G44" s="82">
        <f>SUMIFS(demo_gind!$D:$D,demo_gind!$A:$A,G9,demo_gind!$B:$B,Data_demo_gind!$A$44,demo_gind!$C:$C,Data_demo_gind!$B$7)</f>
        <v>7463157</v>
      </c>
      <c r="H44" s="82">
        <f>SUMIFS(demo_gind!$D:$D,demo_gind!$A:$A,H9,demo_gind!$B:$B,Data_demo_gind!$A$44,demo_gind!$C:$C,Data_demo_gind!$B$7)</f>
        <v>7440769</v>
      </c>
      <c r="I44" s="82">
        <f>SUMIFS(demo_gind!$D:$D,demo_gind!$A:$A,I9,demo_gind!$B:$B,Data_demo_gind!$A$44,demo_gind!$C:$C,Data_demo_gind!$B$7)</f>
        <v>7411569</v>
      </c>
      <c r="J44" s="82">
        <f>SUMIFS(demo_gind!$D:$D,demo_gind!$A:$A,J9,demo_gind!$B:$B,Data_demo_gind!$A$44,demo_gind!$C:$C,Data_demo_gind!$B$7)</f>
        <v>7381579</v>
      </c>
      <c r="K44" s="82">
        <f>SUMIFS(demo_gind!$D:$D,demo_gind!$A:$A,K9,demo_gind!$B:$B,Data_demo_gind!$A$44,demo_gind!$C:$C,Data_demo_gind!$B$7)</f>
        <v>7350222</v>
      </c>
      <c r="L44" s="82">
        <f>SUMIFS(demo_gind!$D:$D,demo_gind!$A:$A,L9,demo_gind!$B:$B,Data_demo_gind!$A$44,demo_gind!$C:$C,Data_demo_gind!$B$7)</f>
        <v>7320807</v>
      </c>
      <c r="M44" s="82">
        <f>SUMIFS(demo_gind!$D:$D,demo_gind!$A:$A,M9,demo_gind!$B:$B,Data_demo_gind!$A$44,demo_gind!$C:$C,Data_demo_gind!$B$7)</f>
        <v>7291436</v>
      </c>
      <c r="N44" s="82">
        <f>SUMIFS(demo_gind!$D:$D,demo_gind!$A:$A,N9,demo_gind!$B:$B,Data_demo_gind!$A$44,demo_gind!$C:$C,Data_demo_gind!$B$7)</f>
        <v>7234099</v>
      </c>
      <c r="O44" s="82">
        <f>SUMIFS(demo_gind!$D:$D,demo_gind!$A:$A,O9,demo_gind!$B:$B,Data_demo_gind!$A$44,demo_gind!$C:$C,Data_demo_gind!$B$7)</f>
        <v>7199077</v>
      </c>
      <c r="P44" s="82">
        <f>SUMIFS(demo_gind!$D:$D,demo_gind!$A:$A,P9,demo_gind!$B:$B,Data_demo_gind!$A$44,demo_gind!$C:$C,Data_demo_gind!$B$7)</f>
        <v>7164132</v>
      </c>
      <c r="Q44" s="82">
        <f>SUMIFS(demo_gind!$D:$D,demo_gind!$A:$A,Q9,demo_gind!$B:$B,Data_demo_gind!$A$44,demo_gind!$C:$C,Data_demo_gind!$B$7)</f>
        <v>7130576</v>
      </c>
      <c r="R44" s="82">
        <f>SUMIFS(demo_gind!$D:$D,demo_gind!$A:$A,R9,demo_gind!$B:$B,Data_demo_gind!$A$44,demo_gind!$C:$C,Data_demo_gind!$B$7)</f>
        <v>7095383</v>
      </c>
      <c r="S44" s="82">
        <f>SUMIFS(demo_gind!$D:$D,demo_gind!$A:$A,S9,demo_gind!$B:$B,Data_demo_gind!$A$44,demo_gind!$C:$C,Data_demo_gind!$B$7)</f>
        <v>7058322</v>
      </c>
      <c r="T44" s="82">
        <f>SUMIFS(demo_gind!$D:$D,demo_gind!$A:$A,T9,demo_gind!$B:$B,Data_demo_gind!$A$44,demo_gind!$C:$C,Data_demo_gind!$B$7)</f>
        <v>7020858</v>
      </c>
      <c r="U44" s="82">
        <f>SUMIFS(demo_gind!$D:$D,demo_gind!$A:$A,U9,demo_gind!$B:$B,Data_demo_gind!$A$44,demo_gind!$C:$C,Data_demo_gind!$B$7)</f>
        <v>6982604</v>
      </c>
      <c r="V44" s="82">
        <f>SUMIFS(demo_gind!$D:$D,demo_gind!$A:$A,V9,demo_gind!$B:$B,Data_demo_gind!$A$44,demo_gind!$C:$C,Data_demo_gind!$B$7)</f>
        <v>6945235</v>
      </c>
      <c r="W44" s="211">
        <f>SUMIFS(demo_gind!$D:$D,demo_gind!$A:$A,W9,demo_gind!$B:$B,Data_demo_gind!$A$44,demo_gind!$C:$C,Data_demo_gind!$B$7)</f>
        <v>6899126</v>
      </c>
      <c r="X44" s="213">
        <f>SUMIFS(demo_gind!$D:$D,demo_gind!$A:$A,X9,demo_gind!$B:$B,Data_demo_gind!$A$44,demo_gind!$C:$C,Data_demo_gind!$B$7)</f>
        <v>6834326</v>
      </c>
      <c r="Y44" s="213">
        <f>SUMIFS(demo_gind!$D:$D,demo_gind!$A:$A,$Y$9,demo_gind!$B:$B,Data_demo_gind!$A44,demo_gind!$C:$C,Data_demo_gind!$B$7)</f>
        <v>6730777</v>
      </c>
    </row>
    <row r="45" spans="1:25" ht="15">
      <c r="A45" s="81" t="s">
        <v>114</v>
      </c>
      <c r="B45" s="81" t="s">
        <v>264</v>
      </c>
      <c r="C45" s="82">
        <f>SUMIFS(demo_gind!$D:$D,demo_gind!$A:$A,C9,demo_gind!$B:$B,Data_demo_gind!$A$45,demo_gind!$C:$C,Data_demo_gind!$B$7)</f>
        <v>65809463</v>
      </c>
      <c r="D45" s="82">
        <f>SUMIFS(demo_gind!$D:$D,demo_gind!$A:$A,D9,demo_gind!$B:$B,Data_demo_gind!$A$45,demo_gind!$C:$C,Data_demo_gind!$B$7)</f>
        <v>65166331</v>
      </c>
      <c r="E45" s="82">
        <f>SUMIFS(demo_gind!$D:$D,demo_gind!$A:$A,E9,demo_gind!$B:$B,Data_demo_gind!$A$45,demo_gind!$C:$C,Data_demo_gind!$B$7)</f>
        <v>66002506</v>
      </c>
      <c r="F45" s="82">
        <f>SUMIFS(demo_gind!$D:$D,demo_gind!$A:$A,F9,demo_gind!$B:$B,Data_demo_gind!$A$45,demo_gind!$C:$C,Data_demo_gind!$B$7)</f>
        <v>66794551</v>
      </c>
      <c r="G45" s="82">
        <f>SUMIFS(demo_gind!$D:$D,demo_gind!$A:$A,G9,demo_gind!$B:$B,Data_demo_gind!$A$45,demo_gind!$C:$C,Data_demo_gind!$B$7)</f>
        <v>67598736</v>
      </c>
      <c r="H45" s="82">
        <f>SUMIFS(demo_gind!$D:$D,demo_gind!$A:$A,H9,demo_gind!$B:$B,Data_demo_gind!$A$45,demo_gind!$C:$C,Data_demo_gind!$B$7)</f>
        <v>68435380</v>
      </c>
      <c r="I45" s="82">
        <f>SUMIFS(demo_gind!$D:$D,demo_gind!$A:$A,I9,demo_gind!$B:$B,Data_demo_gind!$A$45,demo_gind!$C:$C,Data_demo_gind!$B$7)</f>
        <v>69295253</v>
      </c>
      <c r="J45" s="82">
        <f>SUMIFS(demo_gind!$D:$D,demo_gind!$A:$A,J9,demo_gind!$B:$B,Data_demo_gind!$A$45,demo_gind!$C:$C,Data_demo_gind!$B$7)</f>
        <v>70158112</v>
      </c>
      <c r="K45" s="82">
        <f>SUMIFS(demo_gind!$D:$D,demo_gind!$A:$A,K9,demo_gind!$B:$B,Data_demo_gind!$A$45,demo_gind!$C:$C,Data_demo_gind!$B$7)</f>
        <v>71051678</v>
      </c>
      <c r="L45" s="82">
        <f>SUMIFS(demo_gind!$D:$D,demo_gind!$A:$A,L9,demo_gind!$B:$B,Data_demo_gind!$A$45,demo_gind!$C:$C,Data_demo_gind!$B$7)</f>
        <v>72039206</v>
      </c>
      <c r="M45" s="82">
        <f>SUMIFS(demo_gind!$D:$D,demo_gind!$A:$A,M9,demo_gind!$B:$B,Data_demo_gind!$A$45,demo_gind!$C:$C,Data_demo_gind!$B$7)</f>
        <v>73142150</v>
      </c>
      <c r="N45" s="82">
        <f>SUMIFS(demo_gind!$D:$D,demo_gind!$A:$A,N9,demo_gind!$B:$B,Data_demo_gind!$A$45,demo_gind!$C:$C,Data_demo_gind!$B$7)</f>
        <v>74223629</v>
      </c>
      <c r="O45" s="82">
        <f>SUMIFS(demo_gind!$D:$D,demo_gind!$A:$A,O9,demo_gind!$B:$B,Data_demo_gind!$A$45,demo_gind!$C:$C,Data_demo_gind!$B$7)</f>
        <v>75175827</v>
      </c>
      <c r="P45" s="82">
        <f>SUMIFS(demo_gind!$D:$D,demo_gind!$A:$A,P9,demo_gind!$B:$B,Data_demo_gind!$A$45,demo_gind!$C:$C,Data_demo_gind!$B$7)</f>
        <v>76147624</v>
      </c>
      <c r="Q45" s="82">
        <f>SUMIFS(demo_gind!$D:$D,demo_gind!$A:$A,Q9,demo_gind!$B:$B,Data_demo_gind!$A$45,demo_gind!$C:$C,Data_demo_gind!$B$7)</f>
        <v>77181884</v>
      </c>
      <c r="R45" s="82">
        <f>SUMIFS(demo_gind!$D:$D,demo_gind!$A:$A,R9,demo_gind!$B:$B,Data_demo_gind!$A$45,demo_gind!$C:$C,Data_demo_gind!$B$7)</f>
        <v>78218479</v>
      </c>
      <c r="S45" s="82">
        <f>SUMIFS(demo_gind!$D:$D,demo_gind!$A:$A,S9,demo_gind!$B:$B,Data_demo_gind!$A$45,demo_gind!$C:$C,Data_demo_gind!$B$7)</f>
        <v>79277962</v>
      </c>
      <c r="T45" s="82">
        <f>SUMIFS(demo_gind!$D:$D,demo_gind!$A:$A,T9,demo_gind!$B:$B,Data_demo_gind!$A$45,demo_gind!$C:$C,Data_demo_gind!$B$7)</f>
        <v>80312698</v>
      </c>
      <c r="U45" s="82">
        <f>SUMIFS(demo_gind!$D:$D,demo_gind!$A:$A,U9,demo_gind!$B:$B,Data_demo_gind!$A$45,demo_gind!$C:$C,Data_demo_gind!$B$7)</f>
        <v>81407204</v>
      </c>
      <c r="V45" s="82">
        <f>SUMIFS(demo_gind!$D:$D,demo_gind!$A:$A,V9,demo_gind!$B:$B,Data_demo_gind!$A$45,demo_gind!$C:$C,Data_demo_gind!$B$7)</f>
        <v>82579440</v>
      </c>
      <c r="W45" s="211">
        <f>SUMIFS(demo_gind!$D:$D,demo_gind!$A:$A,W9,demo_gind!$B:$B,Data_demo_gind!$A$45,demo_gind!$C:$C,Data_demo_gind!$B$7)</f>
        <v>83384680</v>
      </c>
      <c r="X45" s="213">
        <f>SUMIFS(demo_gind!$D:$D,demo_gind!$A:$A,X9,demo_gind!$B:$B,Data_demo_gind!$A$45,demo_gind!$C:$C,Data_demo_gind!$B$7)</f>
        <v>84147318</v>
      </c>
      <c r="Y45" s="213">
        <f>SUMIFS(demo_gind!$D:$D,demo_gind!$A:$A,$Y$9,demo_gind!$B:$B,Data_demo_gind!$A45,demo_gind!$C:$C,Data_demo_gind!$B$7)</f>
        <v>84979913</v>
      </c>
    </row>
    <row r="46" spans="1:25" ht="15">
      <c r="A46" s="81" t="s">
        <v>113</v>
      </c>
      <c r="B46" s="81" t="s">
        <v>112</v>
      </c>
      <c r="C46" s="82">
        <f>SUMIFS(demo_gind!$D:$D,demo_gind!$A:$A,C9,demo_gind!$B:$B,Data_demo_gind!$A$46,demo_gind!$C:$C,Data_demo_gind!$B$7)</f>
        <v>3771401</v>
      </c>
      <c r="D46" s="82">
        <f>SUMIFS(demo_gind!$D:$D,demo_gind!$A:$A,D9,demo_gind!$B:$B,Data_demo_gind!$A$46,demo_gind!$C:$C,Data_demo_gind!$B$7)</f>
        <v>3801442</v>
      </c>
      <c r="E46" s="82">
        <f>SUMIFS(demo_gind!$D:$D,demo_gind!$A:$A,E9,demo_gind!$B:$B,Data_demo_gind!$A$46,demo_gind!$C:$C,Data_demo_gind!$B$7)</f>
        <v>3821758</v>
      </c>
      <c r="F46" s="82">
        <f>SUMIFS(demo_gind!$D:$D,demo_gind!$A:$A,F9,demo_gind!$B:$B,Data_demo_gind!$A$46,demo_gind!$C:$C,Data_demo_gind!$B$7)</f>
        <v>3833882</v>
      </c>
      <c r="G46" s="82">
        <f>SUMIFS(demo_gind!$D:$D,demo_gind!$A:$A,G9,demo_gind!$B:$B,Data_demo_gind!$A$46,demo_gind!$C:$C,Data_demo_gind!$B$7)</f>
        <v>3839973</v>
      </c>
      <c r="H46" s="82">
        <f>SUMIFS(demo_gind!$D:$D,demo_gind!$A:$A,H9,demo_gind!$B:$B,Data_demo_gind!$A$46,demo_gind!$C:$C,Data_demo_gind!$B$7)</f>
        <v>3842591</v>
      </c>
      <c r="I46" s="82">
        <f>SUMIFS(demo_gind!$D:$D,demo_gind!$A:$A,I9,demo_gind!$B:$B,Data_demo_gind!$A$46,demo_gind!$C:$C,Data_demo_gind!$B$7)</f>
        <v>3843334</v>
      </c>
      <c r="J46" s="82">
        <f>SUMIFS(demo_gind!$D:$D,demo_gind!$A:$A,J9,demo_gind!$B:$B,Data_demo_gind!$A$46,demo_gind!$C:$C,Data_demo_gind!$B$7)</f>
        <v>3843932</v>
      </c>
      <c r="K46" s="82">
        <f>SUMIFS(demo_gind!$D:$D,demo_gind!$A:$A,K9,demo_gind!$B:$B,Data_demo_gind!$A$46,demo_gind!$C:$C,Data_demo_gind!$B$7)</f>
        <v>3843922</v>
      </c>
      <c r="L46" s="82">
        <f>SUMIFS(demo_gind!$D:$D,demo_gind!$A:$A,L9,demo_gind!$B:$B,Data_demo_gind!$A$46,demo_gind!$C:$C,Data_demo_gind!$B$7)</f>
        <v>3844022</v>
      </c>
      <c r="M46" s="82">
        <f>SUMIFS(demo_gind!$D:$D,demo_gind!$A:$A,M9,demo_gind!$B:$B,Data_demo_gind!$A$46,demo_gind!$C:$C,Data_demo_gind!$B$7)</f>
        <v>3843615</v>
      </c>
      <c r="N46" s="82">
        <f>SUMIFS(demo_gind!$D:$D,demo_gind!$A:$A,N9,demo_gind!$B:$B,Data_demo_gind!$A$46,demo_gind!$C:$C,Data_demo_gind!$B$7)</f>
        <v>3841224</v>
      </c>
      <c r="O46" s="82">
        <f>SUMIFS(demo_gind!$D:$D,demo_gind!$A:$A,O9,demo_gind!$B:$B,Data_demo_gind!$A$46,demo_gind!$C:$C,Data_demo_gind!$B$7)</f>
        <v>3837455</v>
      </c>
      <c r="P46" s="82">
        <f>SUMIFS(demo_gind!$D:$D,demo_gind!$A:$A,P9,demo_gind!$B:$B,Data_demo_gind!$A$46,demo_gind!$C:$C,Data_demo_gind!$B$7)</f>
        <v>3833278</v>
      </c>
      <c r="Q46" s="82">
        <f>SUMIFS(demo_gind!$D:$D,demo_gind!$A:$A,Q9,demo_gind!$B:$B,Data_demo_gind!$A$46,demo_gind!$C:$C,Data_demo_gind!$B$7)</f>
        <v>3828123</v>
      </c>
      <c r="R46" s="82">
        <f>SUMIFS(demo_gind!$D:$D,demo_gind!$A:$A,R9,demo_gind!$B:$B,Data_demo_gind!$A$46,demo_gind!$C:$C,Data_demo_gind!$B$7)</f>
        <v>3670658</v>
      </c>
      <c r="S46" s="82">
        <f>SUMIFS(demo_gind!$D:$D,demo_gind!$A:$A,S9,demo_gind!$B:$B,Data_demo_gind!$A$46,demo_gind!$C:$C,Data_demo_gind!$B$7)</f>
        <v>3512855</v>
      </c>
      <c r="T46" s="82">
        <f>SUMIFS(demo_gind!$D:$D,demo_gind!$A:$A,T9,demo_gind!$B:$B,Data_demo_gind!$A$46,demo_gind!$C:$C,Data_demo_gind!$B$7)</f>
        <v>3505012</v>
      </c>
      <c r="U46" s="82">
        <f>SUMIFS(demo_gind!$D:$D,demo_gind!$A:$A,U9,demo_gind!$B:$B,Data_demo_gind!$A$46,demo_gind!$C:$C,Data_demo_gind!$B$7)</f>
        <v>3496157</v>
      </c>
      <c r="V46" s="199">
        <v>3492018</v>
      </c>
      <c r="W46" s="82">
        <f>SUMIFS(demo_gind!$D:$D,demo_gind!$A:$A,W9,demo_gind!$B:$B,Data_demo_gind!$A$46,demo_gind!$C:$C,Data_demo_gind!$B$7)</f>
        <v>0</v>
      </c>
      <c r="X46" s="82">
        <f>SUMIFS(demo_gind!$D:$D,demo_gind!$A:$A,X9,demo_gind!$B:$B,Data_demo_gind!$A$46,demo_gind!$C:$C,Data_demo_gind!$B$7)</f>
        <v>0</v>
      </c>
      <c r="Y46" s="82">
        <f>SUMIFS(demo_gind!$D:$D,demo_gind!$A:$A,Y9,demo_gind!$B:$B,Data_demo_gind!$A$46,demo_gind!$C:$C,Data_demo_gind!$B$7)</f>
        <v>0</v>
      </c>
    </row>
    <row r="48" spans="1:3" ht="15">
      <c r="A48" s="80" t="s">
        <v>55</v>
      </c>
      <c r="C48" s="128"/>
    </row>
    <row r="49" spans="1:2" ht="15">
      <c r="A49" s="80" t="s">
        <v>54</v>
      </c>
      <c r="B49" s="80" t="s">
        <v>53</v>
      </c>
    </row>
    <row r="50" spans="1:2" ht="15">
      <c r="A50" s="80"/>
      <c r="B50" s="80"/>
    </row>
    <row r="51" spans="1:2" ht="15">
      <c r="A51" s="220"/>
      <c r="B51" s="221"/>
    </row>
    <row r="52" spans="1:2" ht="15">
      <c r="A52" s="220" t="s">
        <v>267</v>
      </c>
      <c r="B52" s="222"/>
    </row>
    <row r="53" ht="15">
      <c r="A53" s="220" t="s">
        <v>266</v>
      </c>
    </row>
    <row r="54" ht="15">
      <c r="A54" s="224"/>
    </row>
  </sheetData>
  <printOptions/>
  <pageMargins left="0.75" right="0.75" top="1" bottom="1" header="0.5" footer="0.5"/>
  <pageSetup fitToHeight="0" fitToWidth="0" horizontalDpi="300" verticalDpi="300" orientation="portrait" pageOrder="overThenDown"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G43"/>
  <sheetViews>
    <sheetView zoomScale="80" zoomScaleNormal="80" workbookViewId="0" topLeftCell="A1">
      <selection activeCell="J42" sqref="J42"/>
    </sheetView>
  </sheetViews>
  <sheetFormatPr defaultColWidth="9.140625" defaultRowHeight="15"/>
  <cols>
    <col min="1" max="1" width="10.8515625" style="69" customWidth="1"/>
    <col min="2" max="2" width="43.8515625" style="69" bestFit="1" customWidth="1"/>
    <col min="3" max="5" width="21.140625" style="69" customWidth="1"/>
    <col min="6" max="16384" width="9.140625" style="69" customWidth="1"/>
  </cols>
  <sheetData>
    <row r="1" spans="1:5" ht="15">
      <c r="A1" s="70" t="s">
        <v>104</v>
      </c>
      <c r="E1" s="192" t="s">
        <v>224</v>
      </c>
    </row>
    <row r="2" ht="15">
      <c r="E2" s="193" t="s">
        <v>54</v>
      </c>
    </row>
    <row r="3" spans="1:2" ht="15">
      <c r="A3" s="70" t="s">
        <v>103</v>
      </c>
      <c r="B3" s="138">
        <v>45124.458333333336</v>
      </c>
    </row>
    <row r="4" spans="1:2" ht="15">
      <c r="A4" s="70" t="s">
        <v>102</v>
      </c>
      <c r="B4" s="138">
        <v>45125.579050925924</v>
      </c>
    </row>
    <row r="5" spans="1:2" ht="15">
      <c r="A5" s="70" t="s">
        <v>101</v>
      </c>
      <c r="B5" s="70" t="s">
        <v>100</v>
      </c>
    </row>
    <row r="7" spans="1:3" ht="15">
      <c r="A7" s="70" t="s">
        <v>99</v>
      </c>
      <c r="B7" s="91" t="s">
        <v>212</v>
      </c>
      <c r="C7" s="91" t="s">
        <v>216</v>
      </c>
    </row>
    <row r="8" spans="1:3" ht="15">
      <c r="A8" s="70" t="s">
        <v>97</v>
      </c>
      <c r="B8" s="91" t="s">
        <v>74</v>
      </c>
      <c r="C8" s="91" t="s">
        <v>11</v>
      </c>
    </row>
    <row r="9" spans="1:2" ht="15">
      <c r="A9" s="70" t="s">
        <v>158</v>
      </c>
      <c r="B9" s="129">
        <v>2022</v>
      </c>
    </row>
    <row r="11" spans="1:5" ht="15">
      <c r="A11" s="71" t="s">
        <v>157</v>
      </c>
      <c r="B11" s="71" t="s">
        <v>95</v>
      </c>
      <c r="C11" s="71" t="s">
        <v>63</v>
      </c>
      <c r="D11" s="71" t="s">
        <v>62</v>
      </c>
      <c r="E11" s="71" t="s">
        <v>57</v>
      </c>
    </row>
    <row r="12" spans="1:5" ht="15">
      <c r="A12" s="71" t="s">
        <v>98</v>
      </c>
      <c r="B12" s="71" t="s">
        <v>156</v>
      </c>
      <c r="C12" s="71" t="s">
        <v>1</v>
      </c>
      <c r="D12" s="71" t="s">
        <v>2</v>
      </c>
      <c r="E12" s="71" t="s">
        <v>56</v>
      </c>
    </row>
    <row r="13" spans="1:7" ht="15">
      <c r="A13" s="71" t="s">
        <v>209</v>
      </c>
      <c r="B13" s="139" t="s">
        <v>173</v>
      </c>
      <c r="C13" s="88">
        <f>SUMIFS(env_ac_mfa_PTB!$F:$F,env_ac_mfa_PTB!$A:$A,Data_mfa_PTB!$B$9,env_ac_mfa_PTB!$B:$B,Data_mfa_PTB!$A$13,env_ac_mfa_PTB!$C:$C,Data_mfa_PTB!$C$11,env_ac_mfa_PTB!$D:$D,Data_mfa_PTB!$B$7,env_ac_mfa_PTB!$E:$E,Data_mfa_PTB!$B$8)</f>
        <v>3.581</v>
      </c>
      <c r="D13" s="88">
        <f>SUMIFS(env_ac_mfa_PTB!$F:$F,env_ac_mfa_PTB!$A:$A,Data_mfa_PTB!$B$9,env_ac_mfa_PTB!$B:$B,Data_mfa_PTB!$A$13,env_ac_mfa_PTB!$C:$C,Data_mfa_PTB!$D$11,env_ac_mfa_PTB!$D:$D,Data_mfa_PTB!$B$7,env_ac_mfa_PTB!$E:$E,Data_mfa_PTB!$B$8)</f>
        <v>1.536</v>
      </c>
      <c r="E13" s="88">
        <f>SUMIFS(env_ac_mfa_PTB!$F:$F,env_ac_mfa_PTB!$A:$A,Data_mfa_PTB!$B$9,env_ac_mfa_PTB!$B:$B,Data_mfa_PTB!$A$13,env_ac_mfa_PTB!$C:$C,Data_mfa_PTB!$E$11,env_ac_mfa_PTB!$D:$D,Data_mfa_PTB!$B$7,env_ac_mfa_PTB!$E:$E,Data_mfa_PTB!$B$8)</f>
        <v>2.046</v>
      </c>
      <c r="G13" s="189"/>
    </row>
    <row r="14" spans="1:7" ht="15">
      <c r="A14" s="71" t="s">
        <v>151</v>
      </c>
      <c r="B14" s="71" t="s">
        <v>51</v>
      </c>
      <c r="C14" s="88">
        <f>SUMIFS(env_ac_mfa_PTB!$F:$F,env_ac_mfa_PTB!$A:$A,Data_mfa_PTB!$B$9,env_ac_mfa_PTB!$B:$B,Data_mfa_PTB!$A$14,env_ac_mfa_PTB!$C:$C,Data_mfa_PTB!$C$11,env_ac_mfa_PTB!$D:$D,Data_mfa_PTB!$B$7,env_ac_mfa_PTB!$E:$E,Data_mfa_PTB!$B$8)</f>
        <v>23.051</v>
      </c>
      <c r="D14" s="88">
        <f>SUMIFS(env_ac_mfa_PTB!$F:$F,env_ac_mfa_PTB!$A:$A,Data_mfa_PTB!$B$9,env_ac_mfa_PTB!$B:$B,Data_mfa_PTB!$A$14,env_ac_mfa_PTB!$C:$C,Data_mfa_PTB!$D$11,env_ac_mfa_PTB!$D:$D,Data_mfa_PTB!$B$7,env_ac_mfa_PTB!$E:$E,Data_mfa_PTB!$B$8)</f>
        <v>17.88</v>
      </c>
      <c r="E14" s="88">
        <f>SUMIFS(env_ac_mfa_PTB!$F:$F,env_ac_mfa_PTB!$A:$A,Data_mfa_PTB!$B$9,env_ac_mfa_PTB!$B:$B,Data_mfa_PTB!$A$14,env_ac_mfa_PTB!$C:$C,Data_mfa_PTB!$E$11,env_ac_mfa_PTB!$D:$D,Data_mfa_PTB!$B$7,env_ac_mfa_PTB!$E:$E,Data_mfa_PTB!$B$8)</f>
        <v>5.171</v>
      </c>
      <c r="G14" s="189"/>
    </row>
    <row r="15" spans="1:7" ht="15">
      <c r="A15" s="71" t="s">
        <v>150</v>
      </c>
      <c r="B15" s="71" t="s">
        <v>30</v>
      </c>
      <c r="C15" s="88">
        <f>SUMIFS(env_ac_mfa_PTB!$F:$F,env_ac_mfa_PTB!$A:$A,Data_mfa_PTB!$B$9,env_ac_mfa_PTB!$B:$B,Data_mfa_PTB!$A$15,env_ac_mfa_PTB!$C:$C,Data_mfa_PTB!$C$11,env_ac_mfa_PTB!$D:$D,Data_mfa_PTB!$B$7,env_ac_mfa_PTB!$E:$E,Data_mfa_PTB!$B$8)</f>
        <v>5.174</v>
      </c>
      <c r="D15" s="88">
        <f>SUMIFS(env_ac_mfa_PTB!$F:$F,env_ac_mfa_PTB!$A:$A,Data_mfa_PTB!$B$9,env_ac_mfa_PTB!$B:$B,Data_mfa_PTB!$A$15,env_ac_mfa_PTB!$C:$C,Data_mfa_PTB!$D$11,env_ac_mfa_PTB!$D:$D,Data_mfa_PTB!$B$7,env_ac_mfa_PTB!$E:$E,Data_mfa_PTB!$B$8)</f>
        <v>4.655</v>
      </c>
      <c r="E15" s="88">
        <f>SUMIFS(env_ac_mfa_PTB!$F:$F,env_ac_mfa_PTB!$A:$A,Data_mfa_PTB!$B$9,env_ac_mfa_PTB!$B:$B,Data_mfa_PTB!$A$15,env_ac_mfa_PTB!$C:$C,Data_mfa_PTB!$E$11,env_ac_mfa_PTB!$D:$D,Data_mfa_PTB!$B$7,env_ac_mfa_PTB!$E:$E,Data_mfa_PTB!$B$8)</f>
        <v>0.518</v>
      </c>
      <c r="G15" s="189"/>
    </row>
    <row r="16" spans="1:7" ht="15">
      <c r="A16" s="71" t="s">
        <v>149</v>
      </c>
      <c r="B16" s="92" t="s">
        <v>168</v>
      </c>
      <c r="C16" s="88">
        <f>SUMIFS(env_ac_mfa_PTB!$F:$F,env_ac_mfa_PTB!$A:$A,Data_mfa_PTB!$B$9,env_ac_mfa_PTB!$B:$B,Data_mfa_PTB!$A$16,env_ac_mfa_PTB!$C:$C,Data_mfa_PTB!$C$11,env_ac_mfa_PTB!$D:$D,Data_mfa_PTB!$B$7,env_ac_mfa_PTB!$E:$E,Data_mfa_PTB!$B$8)</f>
        <v>7.786</v>
      </c>
      <c r="D16" s="88">
        <f>SUMIFS(env_ac_mfa_PTB!$F:$F,env_ac_mfa_PTB!$A:$A,Data_mfa_PTB!$B$9,env_ac_mfa_PTB!$B:$B,Data_mfa_PTB!$A$16,env_ac_mfa_PTB!$C:$C,Data_mfa_PTB!$D$11,env_ac_mfa_PTB!$D:$D,Data_mfa_PTB!$B$7,env_ac_mfa_PTB!$E:$E,Data_mfa_PTB!$B$8)</f>
        <v>7.576</v>
      </c>
      <c r="E16" s="88">
        <f>SUMIFS(env_ac_mfa_PTB!$F:$F,env_ac_mfa_PTB!$A:$A,Data_mfa_PTB!$B$9,env_ac_mfa_PTB!$B:$B,Data_mfa_PTB!$A$16,env_ac_mfa_PTB!$C:$C,Data_mfa_PTB!$E$11,env_ac_mfa_PTB!$D:$D,Data_mfa_PTB!$B$7,env_ac_mfa_PTB!$E:$E,Data_mfa_PTB!$B$8)</f>
        <v>0.21</v>
      </c>
      <c r="G16" s="189"/>
    </row>
    <row r="17" spans="1:7" ht="15">
      <c r="A17" s="71" t="s">
        <v>148</v>
      </c>
      <c r="B17" s="71" t="s">
        <v>48</v>
      </c>
      <c r="C17" s="88">
        <f>SUMIFS(env_ac_mfa_PTB!$F:$F,env_ac_mfa_PTB!$A:$A,Data_mfa_PTB!$B$9,env_ac_mfa_PTB!$B:$B,Data_mfa_PTB!$A$17,env_ac_mfa_PTB!$C:$C,Data_mfa_PTB!$C$11,env_ac_mfa_PTB!$D:$D,Data_mfa_PTB!$B$7,env_ac_mfa_PTB!$E:$E,Data_mfa_PTB!$B$8)</f>
        <v>11.872</v>
      </c>
      <c r="D17" s="88">
        <f>SUMIFS(env_ac_mfa_PTB!$F:$F,env_ac_mfa_PTB!$A:$A,Data_mfa_PTB!$B$9,env_ac_mfa_PTB!$B:$B,Data_mfa_PTB!$A$17,env_ac_mfa_PTB!$C:$C,Data_mfa_PTB!$D$11,env_ac_mfa_PTB!$D:$D,Data_mfa_PTB!$B$7,env_ac_mfa_PTB!$E:$E,Data_mfa_PTB!$B$8)</f>
        <v>5.958</v>
      </c>
      <c r="E17" s="88">
        <f>SUMIFS(env_ac_mfa_PTB!$F:$F,env_ac_mfa_PTB!$A:$A,Data_mfa_PTB!$B$9,env_ac_mfa_PTB!$B:$B,Data_mfa_PTB!$A$17,env_ac_mfa_PTB!$C:$C,Data_mfa_PTB!$E$11,env_ac_mfa_PTB!$D:$D,Data_mfa_PTB!$B$7,env_ac_mfa_PTB!$E:$E,Data_mfa_PTB!$B$8)</f>
        <v>5.914</v>
      </c>
      <c r="G17" s="189"/>
    </row>
    <row r="18" spans="1:7" ht="15">
      <c r="A18" s="71" t="s">
        <v>65</v>
      </c>
      <c r="B18" s="92" t="s">
        <v>269</v>
      </c>
      <c r="C18" s="88">
        <f>SUMIFS(env_ac_mfa_PTB!$F:$F,env_ac_mfa_PTB!$A:$A,Data_mfa_PTB!$B$9,env_ac_mfa_PTB!$B:$B,Data_mfa_PTB!$A$18,env_ac_mfa_PTB!$C:$C,Data_mfa_PTB!$C$11,env_ac_mfa_PTB!$D:$D,Data_mfa_PTB!$B$7,env_ac_mfa_PTB!$E:$E,Data_mfa_PTB!$B$8)</f>
        <v>6.649</v>
      </c>
      <c r="D18" s="88">
        <f>SUMIFS(env_ac_mfa_PTB!$F:$F,env_ac_mfa_PTB!$A:$A,Data_mfa_PTB!$B$9,env_ac_mfa_PTB!$B:$B,Data_mfa_PTB!$A$18,env_ac_mfa_PTB!$C:$C,Data_mfa_PTB!$D$11,env_ac_mfa_PTB!$D:$D,Data_mfa_PTB!$B$7,env_ac_mfa_PTB!$E:$E,Data_mfa_PTB!$B$8)</f>
        <v>4.412</v>
      </c>
      <c r="E18" s="88">
        <f>SUMIFS(env_ac_mfa_PTB!$F:$F,env_ac_mfa_PTB!$A:$A,Data_mfa_PTB!$B$9,env_ac_mfa_PTB!$B:$B,Data_mfa_PTB!$A$18,env_ac_mfa_PTB!$C:$C,Data_mfa_PTB!$E$11,env_ac_mfa_PTB!$D:$D,Data_mfa_PTB!$B$7,env_ac_mfa_PTB!$E:$E,Data_mfa_PTB!$B$8)</f>
        <v>2.237</v>
      </c>
      <c r="G18" s="189"/>
    </row>
    <row r="19" spans="1:7" ht="15">
      <c r="A19" s="71" t="s">
        <v>147</v>
      </c>
      <c r="B19" s="71" t="s">
        <v>28</v>
      </c>
      <c r="C19" s="88">
        <f>SUMIFS(env_ac_mfa_PTB!$F:$F,env_ac_mfa_PTB!$A:$A,Data_mfa_PTB!$B$9,env_ac_mfa_PTB!$B:$B,Data_mfa_PTB!$A$19,env_ac_mfa_PTB!$C:$C,Data_mfa_PTB!$C$11,env_ac_mfa_PTB!$D:$D,Data_mfa_PTB!$B$7,env_ac_mfa_PTB!$E:$E,Data_mfa_PTB!$B$8)</f>
        <v>9.967</v>
      </c>
      <c r="D19" s="88">
        <f>SUMIFS(env_ac_mfa_PTB!$F:$F,env_ac_mfa_PTB!$A:$A,Data_mfa_PTB!$B$9,env_ac_mfa_PTB!$B:$B,Data_mfa_PTB!$A$19,env_ac_mfa_PTB!$C:$C,Data_mfa_PTB!$D$11,env_ac_mfa_PTB!$D:$D,Data_mfa_PTB!$B$7,env_ac_mfa_PTB!$E:$E,Data_mfa_PTB!$B$8)</f>
        <v>13.001</v>
      </c>
      <c r="E19" s="88">
        <f>SUMIFS(env_ac_mfa_PTB!$F:$F,env_ac_mfa_PTB!$A:$A,Data_mfa_PTB!$B$9,env_ac_mfa_PTB!$B:$B,Data_mfa_PTB!$A$19,env_ac_mfa_PTB!$C:$C,Data_mfa_PTB!$E$11,env_ac_mfa_PTB!$D:$D,Data_mfa_PTB!$B$7,env_ac_mfa_PTB!$E:$E,Data_mfa_PTB!$B$8)</f>
        <v>-3.034</v>
      </c>
      <c r="G19" s="189"/>
    </row>
    <row r="20" spans="1:7" ht="15">
      <c r="A20" s="71" t="s">
        <v>146</v>
      </c>
      <c r="B20" s="71" t="s">
        <v>50</v>
      </c>
      <c r="C20" s="88">
        <f>SUMIFS(env_ac_mfa_PTB!$F:$F,env_ac_mfa_PTB!$A:$A,Data_mfa_PTB!$B$9,env_ac_mfa_PTB!$B:$B,Data_mfa_PTB!$A$20,env_ac_mfa_PTB!$C:$C,Data_mfa_PTB!$C$11,env_ac_mfa_PTB!$D:$D,Data_mfa_PTB!$B$7,env_ac_mfa_PTB!$E:$E,Data_mfa_PTB!$B$8)</f>
        <v>8.682</v>
      </c>
      <c r="D20" s="88">
        <f>SUMIFS(env_ac_mfa_PTB!$F:$F,env_ac_mfa_PTB!$A:$A,Data_mfa_PTB!$B$9,env_ac_mfa_PTB!$B:$B,Data_mfa_PTB!$A$20,env_ac_mfa_PTB!$C:$C,Data_mfa_PTB!$D$11,env_ac_mfa_PTB!$D:$D,Data_mfa_PTB!$B$7,env_ac_mfa_PTB!$E:$E,Data_mfa_PTB!$B$8)</f>
        <v>3.664</v>
      </c>
      <c r="E20" s="88">
        <f>SUMIFS(env_ac_mfa_PTB!$F:$F,env_ac_mfa_PTB!$A:$A,Data_mfa_PTB!$B$9,env_ac_mfa_PTB!$B:$B,Data_mfa_PTB!$A$20,env_ac_mfa_PTB!$C:$C,Data_mfa_PTB!$E$11,env_ac_mfa_PTB!$D:$D,Data_mfa_PTB!$B$7,env_ac_mfa_PTB!$E:$E,Data_mfa_PTB!$B$8)</f>
        <v>5.018</v>
      </c>
      <c r="G20" s="189"/>
    </row>
    <row r="21" spans="1:7" ht="15">
      <c r="A21" s="71" t="s">
        <v>145</v>
      </c>
      <c r="B21" s="71" t="s">
        <v>36</v>
      </c>
      <c r="C21" s="88">
        <f>SUMIFS(env_ac_mfa_PTB!$F:$F,env_ac_mfa_PTB!$A:$A,Data_mfa_PTB!$B$9,env_ac_mfa_PTB!$B:$B,Data_mfa_PTB!$A$21,env_ac_mfa_PTB!$C:$C,Data_mfa_PTB!$C$11,env_ac_mfa_PTB!$D:$D,Data_mfa_PTB!$B$7,env_ac_mfa_PTB!$E:$E,Data_mfa_PTB!$B$8)</f>
        <v>6.463</v>
      </c>
      <c r="D21" s="88">
        <f>SUMIFS(env_ac_mfa_PTB!$F:$F,env_ac_mfa_PTB!$A:$A,Data_mfa_PTB!$B$9,env_ac_mfa_PTB!$B:$B,Data_mfa_PTB!$A$21,env_ac_mfa_PTB!$C:$C,Data_mfa_PTB!$D$11,env_ac_mfa_PTB!$D:$D,Data_mfa_PTB!$B$7,env_ac_mfa_PTB!$E:$E,Data_mfa_PTB!$B$8)</f>
        <v>4.514</v>
      </c>
      <c r="E21" s="88">
        <f>SUMIFS(env_ac_mfa_PTB!$F:$F,env_ac_mfa_PTB!$A:$A,Data_mfa_PTB!$B$9,env_ac_mfa_PTB!$B:$B,Data_mfa_PTB!$A$21,env_ac_mfa_PTB!$C:$C,Data_mfa_PTB!$E$11,env_ac_mfa_PTB!$D:$D,Data_mfa_PTB!$B$7,env_ac_mfa_PTB!$E:$E,Data_mfa_PTB!$B$8)</f>
        <v>1.949</v>
      </c>
      <c r="G21" s="189"/>
    </row>
    <row r="22" spans="1:7" ht="15">
      <c r="A22" s="71" t="s">
        <v>144</v>
      </c>
      <c r="B22" s="71" t="s">
        <v>37</v>
      </c>
      <c r="C22" s="88">
        <f>SUMIFS(env_ac_mfa_PTB!$F:$F,env_ac_mfa_PTB!$A:$A,Data_mfa_PTB!$B$9,env_ac_mfa_PTB!$B:$B,Data_mfa_PTB!$A$22,env_ac_mfa_PTB!$C:$C,Data_mfa_PTB!$C$11,env_ac_mfa_PTB!$D:$D,Data_mfa_PTB!$B$7,env_ac_mfa_PTB!$E:$E,Data_mfa_PTB!$B$8)</f>
        <v>5.461</v>
      </c>
      <c r="D22" s="88">
        <f>SUMIFS(env_ac_mfa_PTB!$F:$F,env_ac_mfa_PTB!$A:$A,Data_mfa_PTB!$B$9,env_ac_mfa_PTB!$B:$B,Data_mfa_PTB!$A$22,env_ac_mfa_PTB!$C:$C,Data_mfa_PTB!$D$11,env_ac_mfa_PTB!$D:$D,Data_mfa_PTB!$B$7,env_ac_mfa_PTB!$E:$E,Data_mfa_PTB!$B$8)</f>
        <v>3.936</v>
      </c>
      <c r="E22" s="88">
        <f>SUMIFS(env_ac_mfa_PTB!$F:$F,env_ac_mfa_PTB!$A:$A,Data_mfa_PTB!$B$9,env_ac_mfa_PTB!$B:$B,Data_mfa_PTB!$A$22,env_ac_mfa_PTB!$C:$C,Data_mfa_PTB!$E$11,env_ac_mfa_PTB!$D:$D,Data_mfa_PTB!$B$7,env_ac_mfa_PTB!$E:$E,Data_mfa_PTB!$B$8)</f>
        <v>1.525</v>
      </c>
      <c r="G22" s="189"/>
    </row>
    <row r="23" spans="1:7" ht="15">
      <c r="A23" s="71" t="s">
        <v>143</v>
      </c>
      <c r="B23" s="71" t="s">
        <v>42</v>
      </c>
      <c r="C23" s="88">
        <f>SUMIFS(env_ac_mfa_PTB!$F:$F,env_ac_mfa_PTB!$A:$A,Data_mfa_PTB!$B$9,env_ac_mfa_PTB!$B:$B,Data_mfa_PTB!$A$23,env_ac_mfa_PTB!$C:$C,Data_mfa_PTB!$C$11,env_ac_mfa_PTB!$D:$D,Data_mfa_PTB!$B$7,env_ac_mfa_PTB!$E:$E,Data_mfa_PTB!$B$8)</f>
        <v>5.203</v>
      </c>
      <c r="D23" s="88">
        <f>SUMIFS(env_ac_mfa_PTB!$F:$F,env_ac_mfa_PTB!$A:$A,Data_mfa_PTB!$B$9,env_ac_mfa_PTB!$B:$B,Data_mfa_PTB!$A$23,env_ac_mfa_PTB!$C:$C,Data_mfa_PTB!$D$11,env_ac_mfa_PTB!$D:$D,Data_mfa_PTB!$B$7,env_ac_mfa_PTB!$E:$E,Data_mfa_PTB!$B$8)</f>
        <v>3.226</v>
      </c>
      <c r="E23" s="88">
        <f>SUMIFS(env_ac_mfa_PTB!$F:$F,env_ac_mfa_PTB!$A:$A,Data_mfa_PTB!$B$9,env_ac_mfa_PTB!$B:$B,Data_mfa_PTB!$A$23,env_ac_mfa_PTB!$C:$C,Data_mfa_PTB!$E$11,env_ac_mfa_PTB!$D:$D,Data_mfa_PTB!$B$7,env_ac_mfa_PTB!$E:$E,Data_mfa_PTB!$B$8)</f>
        <v>1.977</v>
      </c>
      <c r="G23" s="189"/>
    </row>
    <row r="24" spans="1:7" ht="15">
      <c r="A24" s="71" t="s">
        <v>142</v>
      </c>
      <c r="B24" s="71" t="s">
        <v>31</v>
      </c>
      <c r="C24" s="88">
        <f>SUMIFS(env_ac_mfa_PTB!$F:$F,env_ac_mfa_PTB!$A:$A,Data_mfa_PTB!$B$9,env_ac_mfa_PTB!$B:$B,Data_mfa_PTB!$A$24,env_ac_mfa_PTB!$C:$C,Data_mfa_PTB!$C$11,env_ac_mfa_PTB!$D:$D,Data_mfa_PTB!$B$7,env_ac_mfa_PTB!$E:$E,Data_mfa_PTB!$B$8)</f>
        <v>6.246</v>
      </c>
      <c r="D24" s="88">
        <f>SUMIFS(env_ac_mfa_PTB!$F:$F,env_ac_mfa_PTB!$A:$A,Data_mfa_PTB!$B$9,env_ac_mfa_PTB!$B:$B,Data_mfa_PTB!$A$24,env_ac_mfa_PTB!$C:$C,Data_mfa_PTB!$D$11,env_ac_mfa_PTB!$D:$D,Data_mfa_PTB!$B$7,env_ac_mfa_PTB!$E:$E,Data_mfa_PTB!$B$8)</f>
        <v>4.921</v>
      </c>
      <c r="E24" s="88">
        <f>SUMIFS(env_ac_mfa_PTB!$F:$F,env_ac_mfa_PTB!$A:$A,Data_mfa_PTB!$B$9,env_ac_mfa_PTB!$B:$B,Data_mfa_PTB!$A$24,env_ac_mfa_PTB!$C:$C,Data_mfa_PTB!$E$11,env_ac_mfa_PTB!$D:$D,Data_mfa_PTB!$B$7,env_ac_mfa_PTB!$E:$E,Data_mfa_PTB!$B$8)</f>
        <v>1.326</v>
      </c>
      <c r="G24" s="189"/>
    </row>
    <row r="25" spans="1:7" ht="15">
      <c r="A25" s="71" t="s">
        <v>141</v>
      </c>
      <c r="B25" s="71" t="s">
        <v>44</v>
      </c>
      <c r="C25" s="88">
        <f>SUMIFS(env_ac_mfa_PTB!$F:$F,env_ac_mfa_PTB!$A:$A,Data_mfa_PTB!$B$9,env_ac_mfa_PTB!$B:$B,Data_mfa_PTB!$A$25,env_ac_mfa_PTB!$C:$C,Data_mfa_PTB!$C$11,env_ac_mfa_PTB!$D:$D,Data_mfa_PTB!$B$7,env_ac_mfa_PTB!$E:$E,Data_mfa_PTB!$B$8)</f>
        <v>5.447</v>
      </c>
      <c r="D25" s="88">
        <f>SUMIFS(env_ac_mfa_PTB!$F:$F,env_ac_mfa_PTB!$A:$A,Data_mfa_PTB!$B$9,env_ac_mfa_PTB!$B:$B,Data_mfa_PTB!$A$25,env_ac_mfa_PTB!$C:$C,Data_mfa_PTB!$D$11,env_ac_mfa_PTB!$D:$D,Data_mfa_PTB!$B$7,env_ac_mfa_PTB!$E:$E,Data_mfa_PTB!$B$8)</f>
        <v>2.571</v>
      </c>
      <c r="E25" s="88">
        <f>SUMIFS(env_ac_mfa_PTB!$F:$F,env_ac_mfa_PTB!$A:$A,Data_mfa_PTB!$B$9,env_ac_mfa_PTB!$B:$B,Data_mfa_PTB!$A$25,env_ac_mfa_PTB!$C:$C,Data_mfa_PTB!$E$11,env_ac_mfa_PTB!$D:$D,Data_mfa_PTB!$B$7,env_ac_mfa_PTB!$E:$E,Data_mfa_PTB!$B$8)</f>
        <v>2.876</v>
      </c>
      <c r="G25" s="189"/>
    </row>
    <row r="26" spans="1:7" ht="15">
      <c r="A26" s="71" t="s">
        <v>140</v>
      </c>
      <c r="B26" s="71" t="s">
        <v>47</v>
      </c>
      <c r="C26" s="88">
        <f>SUMIFS(env_ac_mfa_PTB!$F:$F,env_ac_mfa_PTB!$A:$A,Data_mfa_PTB!$B$9,env_ac_mfa_PTB!$B:$B,Data_mfa_PTB!$A$26,env_ac_mfa_PTB!$C:$C,Data_mfa_PTB!$C$11,env_ac_mfa_PTB!$D:$D,Data_mfa_PTB!$B$7,env_ac_mfa_PTB!$E:$E,Data_mfa_PTB!$B$8)</f>
        <v>7.193</v>
      </c>
      <c r="D26" s="88">
        <f>SUMIFS(env_ac_mfa_PTB!$F:$F,env_ac_mfa_PTB!$A:$A,Data_mfa_PTB!$B$9,env_ac_mfa_PTB!$B:$B,Data_mfa_PTB!$A$26,env_ac_mfa_PTB!$C:$C,Data_mfa_PTB!$D$11,env_ac_mfa_PTB!$D:$D,Data_mfa_PTB!$B$7,env_ac_mfa_PTB!$E:$E,Data_mfa_PTB!$B$8)</f>
        <v>4.048</v>
      </c>
      <c r="E26" s="88">
        <f>SUMIFS(env_ac_mfa_PTB!$F:$F,env_ac_mfa_PTB!$A:$A,Data_mfa_PTB!$B$9,env_ac_mfa_PTB!$B:$B,Data_mfa_PTB!$A$26,env_ac_mfa_PTB!$C:$C,Data_mfa_PTB!$E$11,env_ac_mfa_PTB!$D:$D,Data_mfa_PTB!$B$7,env_ac_mfa_PTB!$E:$E,Data_mfa_PTB!$B$8)</f>
        <v>3.145</v>
      </c>
      <c r="G26" s="189"/>
    </row>
    <row r="27" spans="1:7" ht="15">
      <c r="A27" s="71" t="s">
        <v>139</v>
      </c>
      <c r="B27" s="71" t="s">
        <v>27</v>
      </c>
      <c r="C27" s="88">
        <f>SUMIFS(env_ac_mfa_PTB!$F:$F,env_ac_mfa_PTB!$A:$A,Data_mfa_PTB!$B$9,env_ac_mfa_PTB!$B:$B,Data_mfa_PTB!$A$27,env_ac_mfa_PTB!$C:$C,Data_mfa_PTB!$C$11,env_ac_mfa_PTB!$D:$D,Data_mfa_PTB!$B$7,env_ac_mfa_PTB!$E:$E,Data_mfa_PTB!$B$8)</f>
        <v>9.382</v>
      </c>
      <c r="D27" s="88">
        <f>SUMIFS(env_ac_mfa_PTB!$F:$F,env_ac_mfa_PTB!$A:$A,Data_mfa_PTB!$B$9,env_ac_mfa_PTB!$B:$B,Data_mfa_PTB!$A$27,env_ac_mfa_PTB!$C:$C,Data_mfa_PTB!$D$11,env_ac_mfa_PTB!$D:$D,Data_mfa_PTB!$B$7,env_ac_mfa_PTB!$E:$E,Data_mfa_PTB!$B$8)</f>
        <v>13.31</v>
      </c>
      <c r="E27" s="88">
        <f>SUMIFS(env_ac_mfa_PTB!$F:$F,env_ac_mfa_PTB!$A:$A,Data_mfa_PTB!$B$9,env_ac_mfa_PTB!$B:$B,Data_mfa_PTB!$A$27,env_ac_mfa_PTB!$C:$C,Data_mfa_PTB!$E$11,env_ac_mfa_PTB!$D:$D,Data_mfa_PTB!$B$7,env_ac_mfa_PTB!$E:$E,Data_mfa_PTB!$B$8)</f>
        <v>-3.929</v>
      </c>
      <c r="G27" s="189"/>
    </row>
    <row r="28" spans="1:7" ht="15">
      <c r="A28" s="71" t="s">
        <v>138</v>
      </c>
      <c r="B28" s="71" t="s">
        <v>32</v>
      </c>
      <c r="C28" s="88">
        <f>SUMIFS(env_ac_mfa_PTB!$F:$F,env_ac_mfa_PTB!$A:$A,Data_mfa_PTB!$B$9,env_ac_mfa_PTB!$B:$B,Data_mfa_PTB!$A$28,env_ac_mfa_PTB!$C:$C,Data_mfa_PTB!$C$11,env_ac_mfa_PTB!$D:$D,Data_mfa_PTB!$B$7,env_ac_mfa_PTB!$E:$E,Data_mfa_PTB!$B$8)</f>
        <v>11.057</v>
      </c>
      <c r="D28" s="88">
        <f>SUMIFS(env_ac_mfa_PTB!$F:$F,env_ac_mfa_PTB!$A:$A,Data_mfa_PTB!$B$9,env_ac_mfa_PTB!$B:$B,Data_mfa_PTB!$A$28,env_ac_mfa_PTB!$C:$C,Data_mfa_PTB!$D$11,env_ac_mfa_PTB!$D:$D,Data_mfa_PTB!$B$7,env_ac_mfa_PTB!$E:$E,Data_mfa_PTB!$B$8)</f>
        <v>10.28</v>
      </c>
      <c r="E28" s="88">
        <f>SUMIFS(env_ac_mfa_PTB!$F:$F,env_ac_mfa_PTB!$A:$A,Data_mfa_PTB!$B$9,env_ac_mfa_PTB!$B:$B,Data_mfa_PTB!$A$28,env_ac_mfa_PTB!$C:$C,Data_mfa_PTB!$E$11,env_ac_mfa_PTB!$D:$D,Data_mfa_PTB!$B$7,env_ac_mfa_PTB!$E:$E,Data_mfa_PTB!$B$8)</f>
        <v>0.778</v>
      </c>
      <c r="G28" s="189"/>
    </row>
    <row r="29" spans="1:7" ht="15">
      <c r="A29" s="71" t="s">
        <v>137</v>
      </c>
      <c r="B29" s="71" t="s">
        <v>136</v>
      </c>
      <c r="C29" s="88">
        <f>SUMIFS(env_ac_mfa_PTB!$F:$F,env_ac_mfa_PTB!$A:$A,Data_mfa_PTB!$B$9,env_ac_mfa_PTB!$B:$B,Data_mfa_PTB!$A$29,env_ac_mfa_PTB!$C:$C,Data_mfa_PTB!$C$11,env_ac_mfa_PTB!$D:$D,Data_mfa_PTB!$B$7,env_ac_mfa_PTB!$E:$E,Data_mfa_PTB!$B$8)</f>
        <v>31.176</v>
      </c>
      <c r="D29" s="88">
        <f>SUMIFS(env_ac_mfa_PTB!$F:$F,env_ac_mfa_PTB!$A:$A,Data_mfa_PTB!$B$9,env_ac_mfa_PTB!$B:$B,Data_mfa_PTB!$A$29,env_ac_mfa_PTB!$C:$C,Data_mfa_PTB!$D$11,env_ac_mfa_PTB!$D:$D,Data_mfa_PTB!$B$7,env_ac_mfa_PTB!$E:$E,Data_mfa_PTB!$B$8)</f>
        <v>11.859</v>
      </c>
      <c r="E29" s="88">
        <f>SUMIFS(env_ac_mfa_PTB!$F:$F,env_ac_mfa_PTB!$A:$A,Data_mfa_PTB!$B$9,env_ac_mfa_PTB!$B:$B,Data_mfa_PTB!$A$29,env_ac_mfa_PTB!$C:$C,Data_mfa_PTB!$E$11,env_ac_mfa_PTB!$D:$D,Data_mfa_PTB!$B$7,env_ac_mfa_PTB!$E:$E,Data_mfa_PTB!$B$8)</f>
        <v>19.316</v>
      </c>
      <c r="G29" s="189"/>
    </row>
    <row r="30" spans="1:7" ht="15">
      <c r="A30" s="71" t="s">
        <v>135</v>
      </c>
      <c r="B30" s="71" t="s">
        <v>34</v>
      </c>
      <c r="C30" s="88">
        <f>SUMIFS(env_ac_mfa_PTB!$F:$F,env_ac_mfa_PTB!$A:$A,Data_mfa_PTB!$B$9,env_ac_mfa_PTB!$B:$B,Data_mfa_PTB!$A$30,env_ac_mfa_PTB!$C:$C,Data_mfa_PTB!$C$11,env_ac_mfa_PTB!$D:$D,Data_mfa_PTB!$B$7,env_ac_mfa_PTB!$E:$E,Data_mfa_PTB!$B$8)</f>
        <v>5.124</v>
      </c>
      <c r="D30" s="88">
        <f>SUMIFS(env_ac_mfa_PTB!$F:$F,env_ac_mfa_PTB!$A:$A,Data_mfa_PTB!$B$9,env_ac_mfa_PTB!$B:$B,Data_mfa_PTB!$A$30,env_ac_mfa_PTB!$C:$C,Data_mfa_PTB!$D$11,env_ac_mfa_PTB!$D:$D,Data_mfa_PTB!$B$7,env_ac_mfa_PTB!$E:$E,Data_mfa_PTB!$B$8)</f>
        <v>4.012</v>
      </c>
      <c r="E30" s="88">
        <f>SUMIFS(env_ac_mfa_PTB!$F:$F,env_ac_mfa_PTB!$A:$A,Data_mfa_PTB!$B$9,env_ac_mfa_PTB!$B:$B,Data_mfa_PTB!$A$30,env_ac_mfa_PTB!$C:$C,Data_mfa_PTB!$E$11,env_ac_mfa_PTB!$D:$D,Data_mfa_PTB!$B$7,env_ac_mfa_PTB!$E:$E,Data_mfa_PTB!$B$8)</f>
        <v>1.112</v>
      </c>
      <c r="G30" s="189"/>
    </row>
    <row r="31" spans="1:7" ht="15">
      <c r="A31" s="71" t="s">
        <v>134</v>
      </c>
      <c r="B31" s="71" t="s">
        <v>52</v>
      </c>
      <c r="C31" s="88">
        <f>SUMIFS(env_ac_mfa_PTB!$F:$F,env_ac_mfa_PTB!$A:$A,Data_mfa_PTB!$B$9,env_ac_mfa_PTB!$B:$B,Data_mfa_PTB!$A$31,env_ac_mfa_PTB!$C:$C,Data_mfa_PTB!$C$11,env_ac_mfa_PTB!$D:$D,Data_mfa_PTB!$B$7,env_ac_mfa_PTB!$E:$E,Data_mfa_PTB!$B$8)</f>
        <v>8.742</v>
      </c>
      <c r="D31" s="88">
        <f>SUMIFS(env_ac_mfa_PTB!$F:$F,env_ac_mfa_PTB!$A:$A,Data_mfa_PTB!$B$9,env_ac_mfa_PTB!$B:$B,Data_mfa_PTB!$A$31,env_ac_mfa_PTB!$C:$C,Data_mfa_PTB!$D$11,env_ac_mfa_PTB!$D:$D,Data_mfa_PTB!$B$7,env_ac_mfa_PTB!$E:$E,Data_mfa_PTB!$B$8)</f>
        <v>2.21</v>
      </c>
      <c r="E31" s="88">
        <f>SUMIFS(env_ac_mfa_PTB!$F:$F,env_ac_mfa_PTB!$A:$A,Data_mfa_PTB!$B$9,env_ac_mfa_PTB!$B:$B,Data_mfa_PTB!$A$31,env_ac_mfa_PTB!$C:$C,Data_mfa_PTB!$E$11,env_ac_mfa_PTB!$D:$D,Data_mfa_PTB!$B$7,env_ac_mfa_PTB!$E:$E,Data_mfa_PTB!$B$8)</f>
        <v>6.531</v>
      </c>
      <c r="G31" s="189"/>
    </row>
    <row r="32" spans="1:7" ht="15">
      <c r="A32" s="71" t="s">
        <v>133</v>
      </c>
      <c r="B32" s="71" t="s">
        <v>46</v>
      </c>
      <c r="C32" s="88">
        <f>SUMIFS(env_ac_mfa_PTB!$F:$F,env_ac_mfa_PTB!$A:$A,Data_mfa_PTB!$B$9,env_ac_mfa_PTB!$B:$B,Data_mfa_PTB!$A$32,env_ac_mfa_PTB!$C:$C,Data_mfa_PTB!$C$11,env_ac_mfa_PTB!$D:$D,Data_mfa_PTB!$B$7,env_ac_mfa_PTB!$E:$E,Data_mfa_PTB!$B$8)</f>
        <v>24.07</v>
      </c>
      <c r="D32" s="88">
        <f>SUMIFS(env_ac_mfa_PTB!$F:$F,env_ac_mfa_PTB!$A:$A,Data_mfa_PTB!$B$9,env_ac_mfa_PTB!$B:$B,Data_mfa_PTB!$A$32,env_ac_mfa_PTB!$C:$C,Data_mfa_PTB!$D$11,env_ac_mfa_PTB!$D:$D,Data_mfa_PTB!$B$7,env_ac_mfa_PTB!$E:$E,Data_mfa_PTB!$B$8)</f>
        <v>19.066</v>
      </c>
      <c r="E32" s="88">
        <f>SUMIFS(env_ac_mfa_PTB!$F:$F,env_ac_mfa_PTB!$A:$A,Data_mfa_PTB!$B$9,env_ac_mfa_PTB!$B:$B,Data_mfa_PTB!$A$32,env_ac_mfa_PTB!$C:$C,Data_mfa_PTB!$E$11,env_ac_mfa_PTB!$D:$D,Data_mfa_PTB!$B$7,env_ac_mfa_PTB!$E:$E,Data_mfa_PTB!$B$8)</f>
        <v>5.004</v>
      </c>
      <c r="G32" s="189"/>
    </row>
    <row r="33" spans="1:7" ht="15">
      <c r="A33" s="71" t="s">
        <v>132</v>
      </c>
      <c r="B33" s="71" t="s">
        <v>49</v>
      </c>
      <c r="C33" s="88">
        <f>SUMIFS(env_ac_mfa_PTB!$F:$F,env_ac_mfa_PTB!$A:$A,Data_mfa_PTB!$B$9,env_ac_mfa_PTB!$B:$B,Data_mfa_PTB!$A$33,env_ac_mfa_PTB!$C:$C,Data_mfa_PTB!$C$11,env_ac_mfa_PTB!$D:$D,Data_mfa_PTB!$B$7,env_ac_mfa_PTB!$E:$E,Data_mfa_PTB!$B$8)</f>
        <v>9.802</v>
      </c>
      <c r="D33" s="88">
        <f>SUMIFS(env_ac_mfa_PTB!$F:$F,env_ac_mfa_PTB!$A:$A,Data_mfa_PTB!$B$9,env_ac_mfa_PTB!$B:$B,Data_mfa_PTB!$A$33,env_ac_mfa_PTB!$C:$C,Data_mfa_PTB!$D$11,env_ac_mfa_PTB!$D:$D,Data_mfa_PTB!$B$7,env_ac_mfa_PTB!$E:$E,Data_mfa_PTB!$B$8)</f>
        <v>6.8</v>
      </c>
      <c r="E33" s="88">
        <f>SUMIFS(env_ac_mfa_PTB!$F:$F,env_ac_mfa_PTB!$A:$A,Data_mfa_PTB!$B$9,env_ac_mfa_PTB!$B:$B,Data_mfa_PTB!$A$33,env_ac_mfa_PTB!$C:$C,Data_mfa_PTB!$E$11,env_ac_mfa_PTB!$D:$D,Data_mfa_PTB!$B$7,env_ac_mfa_PTB!$E:$E,Data_mfa_PTB!$B$8)</f>
        <v>3.003</v>
      </c>
      <c r="G33" s="189"/>
    </row>
    <row r="34" spans="1:7" ht="15">
      <c r="A34" s="71" t="s">
        <v>131</v>
      </c>
      <c r="B34" s="71" t="s">
        <v>35</v>
      </c>
      <c r="C34" s="88">
        <f>SUMIFS(env_ac_mfa_PTB!$F:$F,env_ac_mfa_PTB!$A:$A,Data_mfa_PTB!$B$9,env_ac_mfa_PTB!$B:$B,Data_mfa_PTB!$A$34,env_ac_mfa_PTB!$C:$C,Data_mfa_PTB!$C$11,env_ac_mfa_PTB!$D:$D,Data_mfa_PTB!$B$7,env_ac_mfa_PTB!$E:$E,Data_mfa_PTB!$B$8)</f>
        <v>4.467</v>
      </c>
      <c r="D34" s="88">
        <f>SUMIFS(env_ac_mfa_PTB!$F:$F,env_ac_mfa_PTB!$A:$A,Data_mfa_PTB!$B$9,env_ac_mfa_PTB!$B:$B,Data_mfa_PTB!$A$34,env_ac_mfa_PTB!$C:$C,Data_mfa_PTB!$D$11,env_ac_mfa_PTB!$D:$D,Data_mfa_PTB!$B$7,env_ac_mfa_PTB!$E:$E,Data_mfa_PTB!$B$8)</f>
        <v>3.319</v>
      </c>
      <c r="E34" s="88">
        <f>SUMIFS(env_ac_mfa_PTB!$F:$F,env_ac_mfa_PTB!$A:$A,Data_mfa_PTB!$B$9,env_ac_mfa_PTB!$B:$B,Data_mfa_PTB!$A$34,env_ac_mfa_PTB!$C:$C,Data_mfa_PTB!$E$11,env_ac_mfa_PTB!$D:$D,Data_mfa_PTB!$B$7,env_ac_mfa_PTB!$E:$E,Data_mfa_PTB!$B$8)</f>
        <v>1.148</v>
      </c>
      <c r="G34" s="189"/>
    </row>
    <row r="35" spans="1:7" ht="15">
      <c r="A35" s="71" t="s">
        <v>130</v>
      </c>
      <c r="B35" s="71" t="s">
        <v>41</v>
      </c>
      <c r="C35" s="88">
        <f>SUMIFS(env_ac_mfa_PTB!$F:$F,env_ac_mfa_PTB!$A:$A,Data_mfa_PTB!$B$9,env_ac_mfa_PTB!$B:$B,Data_mfa_PTB!$A$35,env_ac_mfa_PTB!$C:$C,Data_mfa_PTB!$C$11,env_ac_mfa_PTB!$D:$D,Data_mfa_PTB!$B$7,env_ac_mfa_PTB!$E:$E,Data_mfa_PTB!$B$8)</f>
        <v>6.13</v>
      </c>
      <c r="D35" s="88">
        <f>SUMIFS(env_ac_mfa_PTB!$F:$F,env_ac_mfa_PTB!$A:$A,Data_mfa_PTB!$B$9,env_ac_mfa_PTB!$B:$B,Data_mfa_PTB!$A$35,env_ac_mfa_PTB!$C:$C,Data_mfa_PTB!$D$11,env_ac_mfa_PTB!$D:$D,Data_mfa_PTB!$B$7,env_ac_mfa_PTB!$E:$E,Data_mfa_PTB!$B$8)</f>
        <v>4.088</v>
      </c>
      <c r="E35" s="88">
        <f>SUMIFS(env_ac_mfa_PTB!$F:$F,env_ac_mfa_PTB!$A:$A,Data_mfa_PTB!$B$9,env_ac_mfa_PTB!$B:$B,Data_mfa_PTB!$A$35,env_ac_mfa_PTB!$C:$C,Data_mfa_PTB!$E$11,env_ac_mfa_PTB!$D:$D,Data_mfa_PTB!$B$7,env_ac_mfa_PTB!$E:$E,Data_mfa_PTB!$B$8)</f>
        <v>2.042</v>
      </c>
      <c r="G35" s="189"/>
    </row>
    <row r="36" spans="1:7" ht="15">
      <c r="A36" s="71" t="s">
        <v>129</v>
      </c>
      <c r="B36" s="71" t="s">
        <v>33</v>
      </c>
      <c r="C36" s="88">
        <f>SUMIFS(env_ac_mfa_PTB!$F:$F,env_ac_mfa_PTB!$A:$A,Data_mfa_PTB!$B$9,env_ac_mfa_PTB!$B:$B,Data_mfa_PTB!$A$36,env_ac_mfa_PTB!$C:$C,Data_mfa_PTB!$C$11,env_ac_mfa_PTB!$D:$D,Data_mfa_PTB!$B$7,env_ac_mfa_PTB!$E:$E,Data_mfa_PTB!$B$8)</f>
        <v>3.305</v>
      </c>
      <c r="D36" s="88">
        <f>SUMIFS(env_ac_mfa_PTB!$F:$F,env_ac_mfa_PTB!$A:$A,Data_mfa_PTB!$B$9,env_ac_mfa_PTB!$B:$B,Data_mfa_PTB!$A$36,env_ac_mfa_PTB!$C:$C,Data_mfa_PTB!$D$11,env_ac_mfa_PTB!$D:$D,Data_mfa_PTB!$B$7,env_ac_mfa_PTB!$E:$E,Data_mfa_PTB!$B$8)</f>
        <v>2.428</v>
      </c>
      <c r="E36" s="88">
        <f>SUMIFS(env_ac_mfa_PTB!$F:$F,env_ac_mfa_PTB!$A:$A,Data_mfa_PTB!$B$9,env_ac_mfa_PTB!$B:$B,Data_mfa_PTB!$A$36,env_ac_mfa_PTB!$C:$C,Data_mfa_PTB!$E$11,env_ac_mfa_PTB!$D:$D,Data_mfa_PTB!$B$7,env_ac_mfa_PTB!$E:$E,Data_mfa_PTB!$B$8)</f>
        <v>0.877</v>
      </c>
      <c r="G36" s="189"/>
    </row>
    <row r="37" spans="1:7" ht="15">
      <c r="A37" s="71" t="s">
        <v>128</v>
      </c>
      <c r="B37" s="71" t="s">
        <v>38</v>
      </c>
      <c r="C37" s="88">
        <f>SUMIFS(env_ac_mfa_PTB!$F:$F,env_ac_mfa_PTB!$A:$A,Data_mfa_PTB!$B$9,env_ac_mfa_PTB!$B:$B,Data_mfa_PTB!$A$37,env_ac_mfa_PTB!$C:$C,Data_mfa_PTB!$C$11,env_ac_mfa_PTB!$D:$D,Data_mfa_PTB!$B$7,env_ac_mfa_PTB!$E:$E,Data_mfa_PTB!$B$8)</f>
        <v>11.427</v>
      </c>
      <c r="D37" s="88">
        <f>SUMIFS(env_ac_mfa_PTB!$F:$F,env_ac_mfa_PTB!$A:$A,Data_mfa_PTB!$B$9,env_ac_mfa_PTB!$B:$B,Data_mfa_PTB!$A$37,env_ac_mfa_PTB!$C:$C,Data_mfa_PTB!$D$11,env_ac_mfa_PTB!$D:$D,Data_mfa_PTB!$B$7,env_ac_mfa_PTB!$E:$E,Data_mfa_PTB!$B$8)</f>
        <v>9.274</v>
      </c>
      <c r="E37" s="88">
        <f>SUMIFS(env_ac_mfa_PTB!$F:$F,env_ac_mfa_PTB!$A:$A,Data_mfa_PTB!$B$9,env_ac_mfa_PTB!$B:$B,Data_mfa_PTB!$A$37,env_ac_mfa_PTB!$C:$C,Data_mfa_PTB!$E$11,env_ac_mfa_PTB!$D:$D,Data_mfa_PTB!$B$7,env_ac_mfa_PTB!$E:$E,Data_mfa_PTB!$B$8)</f>
        <v>2.153</v>
      </c>
      <c r="G37" s="189"/>
    </row>
    <row r="38" spans="1:7" ht="15">
      <c r="A38" s="71" t="s">
        <v>127</v>
      </c>
      <c r="B38" s="71" t="s">
        <v>39</v>
      </c>
      <c r="C38" s="88">
        <f>SUMIFS(env_ac_mfa_PTB!$F:$F,env_ac_mfa_PTB!$A:$A,Data_mfa_PTB!$B$9,env_ac_mfa_PTB!$B:$B,Data_mfa_PTB!$A$38,env_ac_mfa_PTB!$C:$C,Data_mfa_PTB!$C$11,env_ac_mfa_PTB!$D:$D,Data_mfa_PTB!$B$7,env_ac_mfa_PTB!$E:$E,Data_mfa_PTB!$B$8)</f>
        <v>8.226</v>
      </c>
      <c r="D38" s="88">
        <f>SUMIFS(env_ac_mfa_PTB!$F:$F,env_ac_mfa_PTB!$A:$A,Data_mfa_PTB!$B$9,env_ac_mfa_PTB!$B:$B,Data_mfa_PTB!$A$38,env_ac_mfa_PTB!$C:$C,Data_mfa_PTB!$D$11,env_ac_mfa_PTB!$D:$D,Data_mfa_PTB!$B$7,env_ac_mfa_PTB!$E:$E,Data_mfa_PTB!$B$8)</f>
        <v>6.755</v>
      </c>
      <c r="E38" s="88">
        <f>SUMIFS(env_ac_mfa_PTB!$F:$F,env_ac_mfa_PTB!$A:$A,Data_mfa_PTB!$B$9,env_ac_mfa_PTB!$B:$B,Data_mfa_PTB!$A$38,env_ac_mfa_PTB!$C:$C,Data_mfa_PTB!$E$11,env_ac_mfa_PTB!$D:$D,Data_mfa_PTB!$B$7,env_ac_mfa_PTB!$E:$E,Data_mfa_PTB!$B$8)</f>
        <v>1.471</v>
      </c>
      <c r="G38" s="189"/>
    </row>
    <row r="39" spans="1:7" ht="15">
      <c r="A39" s="71" t="s">
        <v>126</v>
      </c>
      <c r="B39" s="71" t="s">
        <v>43</v>
      </c>
      <c r="C39" s="88">
        <f>SUMIFS(env_ac_mfa_PTB!$F:$F,env_ac_mfa_PTB!$A:$A,Data_mfa_PTB!$B$9,env_ac_mfa_PTB!$B:$B,Data_mfa_PTB!$A$39,env_ac_mfa_PTB!$C:$C,Data_mfa_PTB!$C$11,env_ac_mfa_PTB!$D:$D,Data_mfa_PTB!$B$7,env_ac_mfa_PTB!$E:$E,Data_mfa_PTB!$B$8)</f>
        <v>9.456</v>
      </c>
      <c r="D39" s="88">
        <f>SUMIFS(env_ac_mfa_PTB!$F:$F,env_ac_mfa_PTB!$A:$A,Data_mfa_PTB!$B$9,env_ac_mfa_PTB!$B:$B,Data_mfa_PTB!$A$39,env_ac_mfa_PTB!$C:$C,Data_mfa_PTB!$D$11,env_ac_mfa_PTB!$D:$D,Data_mfa_PTB!$B$7,env_ac_mfa_PTB!$E:$E,Data_mfa_PTB!$B$8)</f>
        <v>7.748</v>
      </c>
      <c r="E39" s="88">
        <f>SUMIFS(env_ac_mfa_PTB!$F:$F,env_ac_mfa_PTB!$A:$A,Data_mfa_PTB!$B$9,env_ac_mfa_PTB!$B:$B,Data_mfa_PTB!$A$39,env_ac_mfa_PTB!$C:$C,Data_mfa_PTB!$E$11,env_ac_mfa_PTB!$D:$D,Data_mfa_PTB!$B$7,env_ac_mfa_PTB!$E:$E,Data_mfa_PTB!$B$8)</f>
        <v>1.708</v>
      </c>
      <c r="G39" s="189"/>
    </row>
    <row r="40" spans="1:7" ht="15">
      <c r="A40" s="71" t="s">
        <v>125</v>
      </c>
      <c r="B40" s="71" t="s">
        <v>29</v>
      </c>
      <c r="C40" s="88">
        <f>SUMIFS(env_ac_mfa_PTB!$F:$F,env_ac_mfa_PTB!$A:$A,Data_mfa_PTB!$B$9,env_ac_mfa_PTB!$B:$B,Data_mfa_PTB!$A$40,env_ac_mfa_PTB!$C:$C,Data_mfa_PTB!$C$11,env_ac_mfa_PTB!$D:$D,Data_mfa_PTB!$B$7,env_ac_mfa_PTB!$E:$E,Data_mfa_PTB!$B$8)</f>
        <v>8.063</v>
      </c>
      <c r="D40" s="88">
        <f>SUMIFS(env_ac_mfa_PTB!$F:$F,env_ac_mfa_PTB!$A:$A,Data_mfa_PTB!$B$9,env_ac_mfa_PTB!$B:$B,Data_mfa_PTB!$A$40,env_ac_mfa_PTB!$C:$C,Data_mfa_PTB!$D$11,env_ac_mfa_PTB!$D:$D,Data_mfa_PTB!$B$7,env_ac_mfa_PTB!$E:$E,Data_mfa_PTB!$B$8)</f>
        <v>8.902</v>
      </c>
      <c r="E40" s="88">
        <f>SUMIFS(env_ac_mfa_PTB!$F:$F,env_ac_mfa_PTB!$A:$A,Data_mfa_PTB!$B$9,env_ac_mfa_PTB!$B:$B,Data_mfa_PTB!$A$40,env_ac_mfa_PTB!$C:$C,Data_mfa_PTB!$E$11,env_ac_mfa_PTB!$D:$D,Data_mfa_PTB!$B$7,env_ac_mfa_PTB!$E:$E,Data_mfa_PTB!$B$8)</f>
        <v>-0.839</v>
      </c>
      <c r="G40" s="189"/>
    </row>
    <row r="42" ht="15">
      <c r="A42" s="70" t="s">
        <v>55</v>
      </c>
    </row>
    <row r="43" spans="1:2" ht="15">
      <c r="A43" s="70" t="s">
        <v>54</v>
      </c>
      <c r="B43" s="70" t="s">
        <v>53</v>
      </c>
    </row>
  </sheetData>
  <printOptions/>
  <pageMargins left="0.75" right="0.75" top="1" bottom="1" header="0.5" footer="0.5"/>
  <pageSetup fitToHeight="0" fitToWidth="0" horizontalDpi="300" verticalDpi="300" orientation="portrait" pageOrder="overThenDown"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J19"/>
  <sheetViews>
    <sheetView zoomScale="80" zoomScaleNormal="80" workbookViewId="0" topLeftCell="A1">
      <selection activeCell="G11" sqref="G11:G16"/>
    </sheetView>
  </sheetViews>
  <sheetFormatPr defaultColWidth="9.140625" defaultRowHeight="15"/>
  <cols>
    <col min="1" max="1" width="34.140625" style="79" bestFit="1" customWidth="1"/>
    <col min="2" max="2" width="13.00390625" style="79" bestFit="1" customWidth="1"/>
    <col min="3" max="3" width="14.421875" style="79" customWidth="1"/>
    <col min="4" max="4" width="45.421875" style="79" customWidth="1"/>
    <col min="5" max="16384" width="9.140625" style="79" customWidth="1"/>
  </cols>
  <sheetData>
    <row r="1" spans="1:6" ht="15">
      <c r="A1" s="80" t="s">
        <v>104</v>
      </c>
      <c r="F1" s="192" t="s">
        <v>224</v>
      </c>
    </row>
    <row r="2" ht="15">
      <c r="F2" s="193" t="s">
        <v>54</v>
      </c>
    </row>
    <row r="3" spans="1:2" ht="15">
      <c r="A3" s="80" t="s">
        <v>103</v>
      </c>
      <c r="B3" s="138">
        <v>45124.458333333336</v>
      </c>
    </row>
    <row r="4" spans="1:2" ht="15">
      <c r="A4" s="80" t="s">
        <v>102</v>
      </c>
      <c r="B4" s="138">
        <v>45125.579050925924</v>
      </c>
    </row>
    <row r="5" spans="1:2" ht="15">
      <c r="A5" s="80" t="s">
        <v>101</v>
      </c>
      <c r="B5" s="80" t="s">
        <v>100</v>
      </c>
    </row>
    <row r="7" spans="1:3" ht="15">
      <c r="A7" s="80" t="s">
        <v>99</v>
      </c>
      <c r="B7" s="80" t="s">
        <v>212</v>
      </c>
      <c r="C7" s="137" t="s">
        <v>216</v>
      </c>
    </row>
    <row r="8" spans="1:3" ht="15">
      <c r="A8" s="80" t="s">
        <v>98</v>
      </c>
      <c r="B8" s="137" t="s">
        <v>209</v>
      </c>
      <c r="C8" s="137" t="s">
        <v>173</v>
      </c>
    </row>
    <row r="10" spans="1:7" ht="15">
      <c r="A10" s="81" t="s">
        <v>95</v>
      </c>
      <c r="B10" s="81" t="s">
        <v>166</v>
      </c>
      <c r="C10" s="81" t="s">
        <v>97</v>
      </c>
      <c r="D10" s="81" t="s">
        <v>165</v>
      </c>
      <c r="E10" s="139" t="s">
        <v>234</v>
      </c>
      <c r="F10" s="139" t="s">
        <v>239</v>
      </c>
      <c r="G10" s="139">
        <v>2022</v>
      </c>
    </row>
    <row r="11" spans="1:7" ht="15">
      <c r="A11" s="81" t="s">
        <v>63</v>
      </c>
      <c r="B11" s="81" t="s">
        <v>1</v>
      </c>
      <c r="C11" s="81" t="s">
        <v>164</v>
      </c>
      <c r="D11" s="81" t="s">
        <v>163</v>
      </c>
      <c r="E11" s="90">
        <f>SUMIFS(env_ac_mfa_SoM!$F:$F,env_ac_mfa_SoM!$A:$A,Data_mfa_SoM!$E$10,env_ac_mfa_SoM!$B:$B,Data_mfa_SoM!$B$8,env_ac_mfa_SoM!$C:$C,Data_mfa_SoM!$A$11,env_ac_mfa_SoM!$D:$D,Data_mfa_SoM!$B$7,env_ac_mfa_SoM!$E:$E,Data_mfa_SoM!$C$11)</f>
        <v>0.987</v>
      </c>
      <c r="F11" s="90">
        <f>SUMIFS(env_ac_mfa_SoM!$F:$F,env_ac_mfa_SoM!$A:$A,Data_mfa_SoM!$F$10,env_ac_mfa_SoM!$B:$B,Data_mfa_SoM!$B$8,env_ac_mfa_SoM!$C:$C,Data_mfa_SoM!$A$11,env_ac_mfa_SoM!$D:$D,Data_mfa_SoM!$B$7,env_ac_mfa_SoM!$E:$E,Data_mfa_SoM!$C$11)</f>
        <v>1.021</v>
      </c>
      <c r="G11" s="90">
        <f>SUMIFS(env_ac_mfa_SoM!$F:$F,env_ac_mfa_SoM!$A:$A,Data_mfa_SoM!$G$10,env_ac_mfa_SoM!$B:$B,Data_mfa_SoM!$B$8,env_ac_mfa_SoM!$C:$C,Data_mfa_SoM!$A$11,env_ac_mfa_SoM!$D:$D,Data_mfa_SoM!$B$7,env_ac_mfa_SoM!$E:$E,Data_mfa_SoM!$C$11)</f>
        <v>0.918</v>
      </c>
    </row>
    <row r="12" spans="1:10" ht="15">
      <c r="A12" s="81" t="s">
        <v>63</v>
      </c>
      <c r="B12" s="81" t="s">
        <v>1</v>
      </c>
      <c r="C12" s="81" t="s">
        <v>162</v>
      </c>
      <c r="D12" s="81" t="s">
        <v>161</v>
      </c>
      <c r="E12" s="90">
        <f>SUMIFS(env_ac_mfa_SoM!$F:$F,env_ac_mfa_SoM!$A:$A,Data_mfa_SoM!$E$10,env_ac_mfa_SoM!$B:$B,Data_mfa_SoM!$B$8,env_ac_mfa_SoM!$C:$C,Data_mfa_SoM!$A$12,env_ac_mfa_SoM!$D:$D,Data_mfa_SoM!$B$7,env_ac_mfa_SoM!$E:$E,Data_mfa_SoM!$C$12)</f>
        <v>0.433</v>
      </c>
      <c r="F12" s="90">
        <f>SUMIFS(env_ac_mfa_SoM!$F:$F,env_ac_mfa_SoM!$A:$A,Data_mfa_SoM!$F$10,env_ac_mfa_SoM!$B:$B,Data_mfa_SoM!$B$8,env_ac_mfa_SoM!$C:$C,Data_mfa_SoM!$A$12,env_ac_mfa_SoM!$D:$D,Data_mfa_SoM!$B$7,env_ac_mfa_SoM!$E:$E,Data_mfa_SoM!$C$12)</f>
        <v>0.489</v>
      </c>
      <c r="G12" s="90">
        <f>SUMIFS(env_ac_mfa_SoM!$F:$F,env_ac_mfa_SoM!$A:$A,Data_mfa_SoM!$G$10,env_ac_mfa_SoM!$B:$B,Data_mfa_SoM!$B$8,env_ac_mfa_SoM!$C:$C,Data_mfa_SoM!$A$12,env_ac_mfa_SoM!$D:$D,Data_mfa_SoM!$B$7,env_ac_mfa_SoM!$E:$E,Data_mfa_SoM!$C$12)</f>
        <v>0.442</v>
      </c>
      <c r="I12" s="190"/>
      <c r="J12" s="190"/>
    </row>
    <row r="13" spans="1:10" ht="15">
      <c r="A13" s="81" t="s">
        <v>63</v>
      </c>
      <c r="B13" s="81" t="s">
        <v>1</v>
      </c>
      <c r="C13" s="81" t="s">
        <v>160</v>
      </c>
      <c r="D13" s="81" t="s">
        <v>159</v>
      </c>
      <c r="E13" s="90">
        <f>SUMIFS(env_ac_mfa_SoM!$F:$F,env_ac_mfa_SoM!$A:$A,Data_mfa_SoM!$E$10,env_ac_mfa_SoM!$B:$B,Data_mfa_SoM!$B$8,env_ac_mfa_SoM!$C:$C,Data_mfa_SoM!$A$13,env_ac_mfa_SoM!$D:$D,Data_mfa_SoM!$B$7,env_ac_mfa_SoM!$E:$E,Data_mfa_SoM!$C$13)</f>
        <v>1.99</v>
      </c>
      <c r="F13" s="90">
        <f>SUMIFS(env_ac_mfa_SoM!$F:$F,env_ac_mfa_SoM!$A:$A,Data_mfa_SoM!$F$10,env_ac_mfa_SoM!$B:$B,Data_mfa_SoM!$B$8,env_ac_mfa_SoM!$C:$C,Data_mfa_SoM!$A$13,env_ac_mfa_SoM!$D:$D,Data_mfa_SoM!$B$7,env_ac_mfa_SoM!$E:$E,Data_mfa_SoM!$C$13)</f>
        <v>2.113</v>
      </c>
      <c r="G13" s="90">
        <f>SUMIFS(env_ac_mfa_SoM!$F:$F,env_ac_mfa_SoM!$A:$A,Data_mfa_SoM!$G$10,env_ac_mfa_SoM!$B:$B,Data_mfa_SoM!$B$8,env_ac_mfa_SoM!$C:$C,Data_mfa_SoM!$A$13,env_ac_mfa_SoM!$D:$D,Data_mfa_SoM!$B$7,env_ac_mfa_SoM!$E:$E,Data_mfa_SoM!$C$13)</f>
        <v>2.222</v>
      </c>
      <c r="I13" s="190"/>
      <c r="J13" s="190"/>
    </row>
    <row r="14" spans="1:10" ht="15">
      <c r="A14" s="81" t="s">
        <v>62</v>
      </c>
      <c r="B14" s="81" t="s">
        <v>2</v>
      </c>
      <c r="C14" s="81" t="s">
        <v>164</v>
      </c>
      <c r="D14" s="81" t="s">
        <v>163</v>
      </c>
      <c r="E14" s="90">
        <f>SUMIFS(env_ac_mfa_SoM!$F:$F,env_ac_mfa_SoM!$A:$A,Data_mfa_SoM!$E$10,env_ac_mfa_SoM!$B:$B,Data_mfa_SoM!$B$8,env_ac_mfa_SoM!$C:$C,Data_mfa_SoM!$A$14,env_ac_mfa_SoM!$D:$D,Data_mfa_SoM!$B$7,env_ac_mfa_SoM!$E:$E,Data_mfa_SoM!$C$14)</f>
        <v>0.906</v>
      </c>
      <c r="F14" s="90">
        <f>SUMIFS(env_ac_mfa_SoM!$F:$F,env_ac_mfa_SoM!$A:$A,Data_mfa_SoM!$F$10,env_ac_mfa_SoM!$B:$B,Data_mfa_SoM!$B$8,env_ac_mfa_SoM!$C:$C,Data_mfa_SoM!$A$14,env_ac_mfa_SoM!$D:$D,Data_mfa_SoM!$B$7,env_ac_mfa_SoM!$E:$E,Data_mfa_SoM!$C$14)</f>
        <v>0.977</v>
      </c>
      <c r="G14" s="90">
        <f>SUMIFS(env_ac_mfa_SoM!$F:$F,env_ac_mfa_SoM!$A:$A,Data_mfa_SoM!$G$10,env_ac_mfa_SoM!$B:$B,Data_mfa_SoM!$B$8,env_ac_mfa_SoM!$C:$C,Data_mfa_SoM!$A$14,env_ac_mfa_SoM!$D:$D,Data_mfa_SoM!$B$7,env_ac_mfa_SoM!$E:$E,Data_mfa_SoM!$C$14)</f>
        <v>0.893</v>
      </c>
      <c r="I14" s="190"/>
      <c r="J14" s="190"/>
    </row>
    <row r="15" spans="1:10" ht="15">
      <c r="A15" s="81" t="s">
        <v>62</v>
      </c>
      <c r="B15" s="81" t="s">
        <v>2</v>
      </c>
      <c r="C15" s="81" t="s">
        <v>162</v>
      </c>
      <c r="D15" s="81" t="s">
        <v>161</v>
      </c>
      <c r="E15" s="90">
        <f>SUMIFS(env_ac_mfa_SoM!$F:$F,env_ac_mfa_SoM!$A:$A,Data_mfa_SoM!$E$10,env_ac_mfa_SoM!$B:$B,Data_mfa_SoM!$B$8,env_ac_mfa_SoM!$C:$C,Data_mfa_SoM!$A$15,env_ac_mfa_SoM!$D:$D,Data_mfa_SoM!$B$7,env_ac_mfa_SoM!$E:$E,Data_mfa_SoM!$C$15)</f>
        <v>0.372</v>
      </c>
      <c r="F15" s="90">
        <f>SUMIFS(env_ac_mfa_SoM!$F:$F,env_ac_mfa_SoM!$A:$A,Data_mfa_SoM!$F$10,env_ac_mfa_SoM!$B:$B,Data_mfa_SoM!$B$8,env_ac_mfa_SoM!$C:$C,Data_mfa_SoM!$A$15,env_ac_mfa_SoM!$D:$D,Data_mfa_SoM!$B$7,env_ac_mfa_SoM!$E:$E,Data_mfa_SoM!$C$15)</f>
        <v>0.383</v>
      </c>
      <c r="G15" s="90">
        <f>SUMIFS(env_ac_mfa_SoM!$F:$F,env_ac_mfa_SoM!$A:$A,Data_mfa_SoM!$G$10,env_ac_mfa_SoM!$B:$B,Data_mfa_SoM!$B$8,env_ac_mfa_SoM!$C:$C,Data_mfa_SoM!$A$15,env_ac_mfa_SoM!$D:$D,Data_mfa_SoM!$B$7,env_ac_mfa_SoM!$E:$E,Data_mfa_SoM!$C$15)</f>
        <v>0.352</v>
      </c>
      <c r="I15" s="190"/>
      <c r="J15" s="190"/>
    </row>
    <row r="16" spans="1:10" ht="15">
      <c r="A16" s="81" t="s">
        <v>62</v>
      </c>
      <c r="B16" s="81" t="s">
        <v>2</v>
      </c>
      <c r="C16" s="81" t="s">
        <v>160</v>
      </c>
      <c r="D16" s="81" t="s">
        <v>159</v>
      </c>
      <c r="E16" s="90">
        <f>SUMIFS(env_ac_mfa_SoM!$F:$F,env_ac_mfa_SoM!$A:$A,Data_mfa_SoM!$E$10,env_ac_mfa_SoM!$B:$B,Data_mfa_SoM!$B$8,env_ac_mfa_SoM!$C:$C,Data_mfa_SoM!$A$16,env_ac_mfa_SoM!$D:$D,Data_mfa_SoM!$B$7,env_ac_mfa_SoM!$E:$E,Data_mfa_SoM!$C$16)</f>
        <v>0.325</v>
      </c>
      <c r="F16" s="90">
        <f>SUMIFS(env_ac_mfa_SoM!$F:$F,env_ac_mfa_SoM!$A:$A,Data_mfa_SoM!$F$10,env_ac_mfa_SoM!$B:$B,Data_mfa_SoM!$B$8,env_ac_mfa_SoM!$C:$C,Data_mfa_SoM!$A$16,env_ac_mfa_SoM!$D:$D,Data_mfa_SoM!$B$7,env_ac_mfa_SoM!$E:$E,Data_mfa_SoM!$C$16)</f>
        <v>0.31</v>
      </c>
      <c r="G16" s="90">
        <f>SUMIFS(env_ac_mfa_SoM!$F:$F,env_ac_mfa_SoM!$A:$A,Data_mfa_SoM!$G$10,env_ac_mfa_SoM!$B:$B,Data_mfa_SoM!$B$8,env_ac_mfa_SoM!$C:$C,Data_mfa_SoM!$A$16,env_ac_mfa_SoM!$D:$D,Data_mfa_SoM!$B$7,env_ac_mfa_SoM!$E:$E,Data_mfa_SoM!$C$16)</f>
        <v>0.291</v>
      </c>
      <c r="I16" s="190"/>
      <c r="J16" s="190"/>
    </row>
    <row r="17" spans="8:10" ht="15">
      <c r="H17" s="191"/>
      <c r="I17" s="191"/>
      <c r="J17" s="191"/>
    </row>
    <row r="18" spans="1:10" ht="15">
      <c r="A18" s="80" t="s">
        <v>55</v>
      </c>
      <c r="H18" s="191"/>
      <c r="I18" s="191"/>
      <c r="J18" s="191"/>
    </row>
    <row r="19" spans="1:2" ht="15">
      <c r="A19" s="80" t="s">
        <v>54</v>
      </c>
      <c r="B19" s="80" t="s">
        <v>53</v>
      </c>
    </row>
  </sheetData>
  <printOptions/>
  <pageMargins left="0.75" right="0.75" top="1" bottom="1" header="0.5" footer="0.5"/>
  <pageSetup fitToHeight="0" fitToWidth="0" horizontalDpi="300" verticalDpi="300" orientation="portrait" pageOrder="overThenDown"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76836"/>
  <sheetViews>
    <sheetView workbookViewId="0" topLeftCell="A1">
      <selection activeCell="I33" sqref="I33"/>
    </sheetView>
  </sheetViews>
  <sheetFormatPr defaultColWidth="9.140625" defaultRowHeight="15"/>
  <cols>
    <col min="1" max="1" width="12.8515625" style="0" bestFit="1" customWidth="1"/>
    <col min="2" max="2" width="10.140625" style="0" bestFit="1" customWidth="1"/>
    <col min="3" max="3" width="9.421875" style="0" bestFit="1" customWidth="1"/>
    <col min="4" max="4" width="6.421875" style="0" customWidth="1"/>
    <col min="5" max="5" width="9.8515625" style="0" bestFit="1" customWidth="1"/>
    <col min="6" max="6" width="11.28125" style="0" bestFit="1" customWidth="1"/>
    <col min="7" max="7" width="16.57421875" style="0" bestFit="1" customWidth="1"/>
  </cols>
  <sheetData>
    <row r="1" spans="1:7" ht="15">
      <c r="A1" t="s">
        <v>243</v>
      </c>
      <c r="B1" t="s">
        <v>244</v>
      </c>
      <c r="C1" t="s">
        <v>245</v>
      </c>
      <c r="D1" t="s">
        <v>246</v>
      </c>
      <c r="E1" t="s">
        <v>247</v>
      </c>
      <c r="F1" t="s">
        <v>248</v>
      </c>
      <c r="G1" t="s">
        <v>249</v>
      </c>
    </row>
    <row r="2" spans="1:6" ht="15">
      <c r="A2">
        <v>2000</v>
      </c>
      <c r="B2" t="s">
        <v>209</v>
      </c>
      <c r="C2" t="s">
        <v>73</v>
      </c>
      <c r="D2" t="s">
        <v>213</v>
      </c>
      <c r="E2" t="s">
        <v>65</v>
      </c>
      <c r="F2" s="183"/>
    </row>
    <row r="3" spans="1:6" ht="15">
      <c r="A3">
        <v>2001</v>
      </c>
      <c r="B3" t="s">
        <v>209</v>
      </c>
      <c r="C3" t="s">
        <v>73</v>
      </c>
      <c r="D3" t="s">
        <v>213</v>
      </c>
      <c r="E3" t="s">
        <v>65</v>
      </c>
      <c r="F3" s="183"/>
    </row>
    <row r="4" spans="1:6" ht="15">
      <c r="A4">
        <v>2002</v>
      </c>
      <c r="B4" t="s">
        <v>209</v>
      </c>
      <c r="C4" t="s">
        <v>73</v>
      </c>
      <c r="D4" t="s">
        <v>213</v>
      </c>
      <c r="E4" t="s">
        <v>65</v>
      </c>
      <c r="F4" s="183"/>
    </row>
    <row r="5" spans="1:6" ht="15">
      <c r="A5">
        <v>2003</v>
      </c>
      <c r="B5" t="s">
        <v>209</v>
      </c>
      <c r="C5" t="s">
        <v>73</v>
      </c>
      <c r="D5" t="s">
        <v>213</v>
      </c>
      <c r="E5" t="s">
        <v>65</v>
      </c>
      <c r="F5" s="183"/>
    </row>
    <row r="6" spans="1:6" ht="15">
      <c r="A6">
        <v>2004</v>
      </c>
      <c r="B6" t="s">
        <v>209</v>
      </c>
      <c r="C6" t="s">
        <v>73</v>
      </c>
      <c r="D6" t="s">
        <v>213</v>
      </c>
      <c r="E6" t="s">
        <v>65</v>
      </c>
      <c r="F6" s="183"/>
    </row>
    <row r="7" spans="1:5" ht="15">
      <c r="A7">
        <v>2005</v>
      </c>
      <c r="B7" t="s">
        <v>209</v>
      </c>
      <c r="C7" t="s">
        <v>73</v>
      </c>
      <c r="D7" t="s">
        <v>213</v>
      </c>
      <c r="E7" t="s">
        <v>65</v>
      </c>
    </row>
    <row r="8" spans="1:5" ht="15">
      <c r="A8">
        <v>2006</v>
      </c>
      <c r="B8" t="s">
        <v>209</v>
      </c>
      <c r="C8" t="s">
        <v>73</v>
      </c>
      <c r="D8" t="s">
        <v>213</v>
      </c>
      <c r="E8" t="s">
        <v>65</v>
      </c>
    </row>
    <row r="9" spans="1:5" ht="15">
      <c r="A9">
        <v>2007</v>
      </c>
      <c r="B9" t="s">
        <v>209</v>
      </c>
      <c r="C9" t="s">
        <v>73</v>
      </c>
      <c r="D9" t="s">
        <v>213</v>
      </c>
      <c r="E9" t="s">
        <v>65</v>
      </c>
    </row>
    <row r="10" spans="1:5" ht="15">
      <c r="A10">
        <v>2008</v>
      </c>
      <c r="B10" t="s">
        <v>209</v>
      </c>
      <c r="C10" t="s">
        <v>73</v>
      </c>
      <c r="D10" t="s">
        <v>213</v>
      </c>
      <c r="E10" t="s">
        <v>65</v>
      </c>
    </row>
    <row r="11" spans="1:5" ht="15">
      <c r="A11">
        <v>2009</v>
      </c>
      <c r="B11" t="s">
        <v>209</v>
      </c>
      <c r="C11" t="s">
        <v>73</v>
      </c>
      <c r="D11" t="s">
        <v>213</v>
      </c>
      <c r="E11" t="s">
        <v>65</v>
      </c>
    </row>
    <row r="12" spans="1:5" ht="15">
      <c r="A12">
        <v>2010</v>
      </c>
      <c r="B12" t="s">
        <v>209</v>
      </c>
      <c r="C12" t="s">
        <v>73</v>
      </c>
      <c r="D12" t="s">
        <v>213</v>
      </c>
      <c r="E12" t="s">
        <v>65</v>
      </c>
    </row>
    <row r="13" spans="1:5" ht="15">
      <c r="A13">
        <v>2011</v>
      </c>
      <c r="B13" t="s">
        <v>209</v>
      </c>
      <c r="C13" t="s">
        <v>73</v>
      </c>
      <c r="D13" t="s">
        <v>213</v>
      </c>
      <c r="E13" t="s">
        <v>65</v>
      </c>
    </row>
    <row r="14" spans="1:5" ht="15">
      <c r="A14">
        <v>2012</v>
      </c>
      <c r="B14" t="s">
        <v>209</v>
      </c>
      <c r="C14" t="s">
        <v>73</v>
      </c>
      <c r="D14" t="s">
        <v>213</v>
      </c>
      <c r="E14" t="s">
        <v>65</v>
      </c>
    </row>
    <row r="15" spans="1:5" ht="15">
      <c r="A15">
        <v>2013</v>
      </c>
      <c r="B15" t="s">
        <v>209</v>
      </c>
      <c r="C15" t="s">
        <v>73</v>
      </c>
      <c r="D15" t="s">
        <v>213</v>
      </c>
      <c r="E15" t="s">
        <v>65</v>
      </c>
    </row>
    <row r="16" spans="1:5" ht="15">
      <c r="A16">
        <v>2014</v>
      </c>
      <c r="B16" t="s">
        <v>209</v>
      </c>
      <c r="C16" t="s">
        <v>73</v>
      </c>
      <c r="D16" t="s">
        <v>213</v>
      </c>
      <c r="E16" t="s">
        <v>65</v>
      </c>
    </row>
    <row r="17" spans="1:6" ht="15">
      <c r="A17">
        <v>2015</v>
      </c>
      <c r="B17" t="s">
        <v>209</v>
      </c>
      <c r="C17" t="s">
        <v>73</v>
      </c>
      <c r="D17" t="s">
        <v>213</v>
      </c>
      <c r="E17" t="s">
        <v>65</v>
      </c>
      <c r="F17" s="183"/>
    </row>
    <row r="18" spans="1:6" ht="15">
      <c r="A18">
        <v>2016</v>
      </c>
      <c r="B18" t="s">
        <v>209</v>
      </c>
      <c r="C18" t="s">
        <v>73</v>
      </c>
      <c r="D18" t="s">
        <v>213</v>
      </c>
      <c r="E18" t="s">
        <v>65</v>
      </c>
      <c r="F18" s="183"/>
    </row>
    <row r="19" spans="1:6" ht="15">
      <c r="A19">
        <v>2017</v>
      </c>
      <c r="B19" t="s">
        <v>209</v>
      </c>
      <c r="C19" t="s">
        <v>73</v>
      </c>
      <c r="D19" t="s">
        <v>213</v>
      </c>
      <c r="E19" t="s">
        <v>65</v>
      </c>
      <c r="F19" s="183"/>
    </row>
    <row r="20" spans="1:6" ht="15">
      <c r="A20">
        <v>2018</v>
      </c>
      <c r="B20" t="s">
        <v>209</v>
      </c>
      <c r="C20" t="s">
        <v>73</v>
      </c>
      <c r="D20" t="s">
        <v>213</v>
      </c>
      <c r="E20" t="s">
        <v>65</v>
      </c>
      <c r="F20" s="183"/>
    </row>
    <row r="21" spans="1:6" ht="15">
      <c r="A21">
        <v>2019</v>
      </c>
      <c r="B21" t="s">
        <v>209</v>
      </c>
      <c r="C21" t="s">
        <v>73</v>
      </c>
      <c r="D21" t="s">
        <v>213</v>
      </c>
      <c r="E21" t="s">
        <v>65</v>
      </c>
      <c r="F21" s="183"/>
    </row>
    <row r="22" spans="1:5" ht="15">
      <c r="A22">
        <v>2020</v>
      </c>
      <c r="B22" t="s">
        <v>209</v>
      </c>
      <c r="C22" t="s">
        <v>73</v>
      </c>
      <c r="D22" t="s">
        <v>213</v>
      </c>
      <c r="E22" t="s">
        <v>65</v>
      </c>
    </row>
    <row r="23" spans="1:5" ht="15">
      <c r="A23">
        <v>2021</v>
      </c>
      <c r="B23" t="s">
        <v>209</v>
      </c>
      <c r="C23" t="s">
        <v>73</v>
      </c>
      <c r="D23" t="s">
        <v>213</v>
      </c>
      <c r="E23" t="s">
        <v>65</v>
      </c>
    </row>
    <row r="24" spans="1:5" ht="15">
      <c r="A24">
        <v>2022</v>
      </c>
      <c r="B24" t="s">
        <v>209</v>
      </c>
      <c r="C24" t="s">
        <v>73</v>
      </c>
      <c r="D24" t="s">
        <v>213</v>
      </c>
      <c r="E24" t="s">
        <v>65</v>
      </c>
    </row>
    <row r="25" spans="1:7" ht="15">
      <c r="A25">
        <v>2000</v>
      </c>
      <c r="B25" t="s">
        <v>209</v>
      </c>
      <c r="C25" t="s">
        <v>73</v>
      </c>
      <c r="D25" t="s">
        <v>210</v>
      </c>
      <c r="E25" t="s">
        <v>65</v>
      </c>
      <c r="F25">
        <v>1469959.727</v>
      </c>
      <c r="G25" t="s">
        <v>211</v>
      </c>
    </row>
    <row r="26" spans="1:7" ht="15">
      <c r="A26">
        <v>2001</v>
      </c>
      <c r="B26" t="s">
        <v>209</v>
      </c>
      <c r="C26" t="s">
        <v>73</v>
      </c>
      <c r="D26" t="s">
        <v>210</v>
      </c>
      <c r="E26" t="s">
        <v>65</v>
      </c>
      <c r="F26">
        <v>1450524.688</v>
      </c>
      <c r="G26" t="s">
        <v>211</v>
      </c>
    </row>
    <row r="27" spans="1:7" ht="15">
      <c r="A27">
        <v>2002</v>
      </c>
      <c r="B27" t="s">
        <v>209</v>
      </c>
      <c r="C27" t="s">
        <v>73</v>
      </c>
      <c r="D27" t="s">
        <v>210</v>
      </c>
      <c r="E27" t="s">
        <v>65</v>
      </c>
      <c r="F27">
        <v>1450567.194</v>
      </c>
      <c r="G27" t="s">
        <v>211</v>
      </c>
    </row>
    <row r="28" spans="1:7" ht="15">
      <c r="A28">
        <v>2003</v>
      </c>
      <c r="B28" t="s">
        <v>209</v>
      </c>
      <c r="C28" t="s">
        <v>73</v>
      </c>
      <c r="D28" t="s">
        <v>210</v>
      </c>
      <c r="E28" t="s">
        <v>65</v>
      </c>
      <c r="F28">
        <v>1340952.721</v>
      </c>
      <c r="G28" t="s">
        <v>211</v>
      </c>
    </row>
    <row r="29" spans="1:7" ht="15">
      <c r="A29">
        <v>2004</v>
      </c>
      <c r="B29" t="s">
        <v>209</v>
      </c>
      <c r="C29" t="s">
        <v>73</v>
      </c>
      <c r="D29" t="s">
        <v>210</v>
      </c>
      <c r="E29" t="s">
        <v>65</v>
      </c>
      <c r="F29">
        <v>1533923.615</v>
      </c>
      <c r="G29" t="s">
        <v>211</v>
      </c>
    </row>
    <row r="30" spans="1:7" ht="15">
      <c r="A30">
        <v>2005</v>
      </c>
      <c r="B30" t="s">
        <v>209</v>
      </c>
      <c r="C30" t="s">
        <v>73</v>
      </c>
      <c r="D30" t="s">
        <v>210</v>
      </c>
      <c r="E30" t="s">
        <v>65</v>
      </c>
      <c r="F30">
        <v>1474759.802</v>
      </c>
      <c r="G30" t="s">
        <v>211</v>
      </c>
    </row>
    <row r="31" spans="1:7" ht="15">
      <c r="A31">
        <v>2006</v>
      </c>
      <c r="B31" t="s">
        <v>209</v>
      </c>
      <c r="C31" t="s">
        <v>73</v>
      </c>
      <c r="D31" t="s">
        <v>210</v>
      </c>
      <c r="E31" t="s">
        <v>65</v>
      </c>
      <c r="F31">
        <v>1397349.25</v>
      </c>
      <c r="G31" t="s">
        <v>211</v>
      </c>
    </row>
    <row r="32" spans="1:7" ht="15">
      <c r="A32">
        <v>2007</v>
      </c>
      <c r="B32" t="s">
        <v>209</v>
      </c>
      <c r="C32" t="s">
        <v>73</v>
      </c>
      <c r="D32" t="s">
        <v>210</v>
      </c>
      <c r="E32" t="s">
        <v>65</v>
      </c>
      <c r="F32" s="183">
        <v>1440151.134</v>
      </c>
      <c r="G32" t="s">
        <v>211</v>
      </c>
    </row>
    <row r="33" spans="1:6" ht="15">
      <c r="A33">
        <v>2008</v>
      </c>
      <c r="B33" t="s">
        <v>209</v>
      </c>
      <c r="C33" t="s">
        <v>73</v>
      </c>
      <c r="D33" t="s">
        <v>210</v>
      </c>
      <c r="E33" t="s">
        <v>65</v>
      </c>
      <c r="F33" s="183">
        <v>1485335.18</v>
      </c>
    </row>
    <row r="34" spans="1:6" ht="15">
      <c r="A34">
        <v>2009</v>
      </c>
      <c r="B34" t="s">
        <v>209</v>
      </c>
      <c r="C34" t="s">
        <v>73</v>
      </c>
      <c r="D34" t="s">
        <v>210</v>
      </c>
      <c r="E34" t="s">
        <v>65</v>
      </c>
      <c r="F34" s="183">
        <v>1455372.213</v>
      </c>
    </row>
    <row r="35" spans="1:6" ht="15">
      <c r="A35">
        <v>2010</v>
      </c>
      <c r="B35" t="s">
        <v>209</v>
      </c>
      <c r="C35" t="s">
        <v>73</v>
      </c>
      <c r="D35" t="s">
        <v>210</v>
      </c>
      <c r="E35" t="s">
        <v>65</v>
      </c>
      <c r="F35" s="183">
        <v>1426260.017</v>
      </c>
    </row>
    <row r="36" spans="1:6" ht="15">
      <c r="A36">
        <v>2011</v>
      </c>
      <c r="B36" t="s">
        <v>209</v>
      </c>
      <c r="C36" t="s">
        <v>73</v>
      </c>
      <c r="D36" t="s">
        <v>210</v>
      </c>
      <c r="E36" t="s">
        <v>65</v>
      </c>
      <c r="F36" s="183">
        <v>1489850.903</v>
      </c>
    </row>
    <row r="37" spans="1:6" ht="15">
      <c r="A37">
        <v>2012</v>
      </c>
      <c r="B37" t="s">
        <v>209</v>
      </c>
      <c r="C37" t="s">
        <v>73</v>
      </c>
      <c r="D37" t="s">
        <v>210</v>
      </c>
      <c r="E37" t="s">
        <v>65</v>
      </c>
      <c r="F37">
        <v>1426414.681</v>
      </c>
    </row>
    <row r="38" spans="1:6" ht="15">
      <c r="A38">
        <v>2013</v>
      </c>
      <c r="B38" t="s">
        <v>209</v>
      </c>
      <c r="C38" t="s">
        <v>73</v>
      </c>
      <c r="D38" t="s">
        <v>210</v>
      </c>
      <c r="E38" t="s">
        <v>65</v>
      </c>
      <c r="F38">
        <v>1476657.834</v>
      </c>
    </row>
    <row r="39" spans="1:6" ht="15">
      <c r="A39">
        <v>2014</v>
      </c>
      <c r="B39" t="s">
        <v>209</v>
      </c>
      <c r="C39" t="s">
        <v>73</v>
      </c>
      <c r="D39" t="s">
        <v>210</v>
      </c>
      <c r="E39" t="s">
        <v>65</v>
      </c>
      <c r="F39">
        <v>1572438.598</v>
      </c>
    </row>
    <row r="40" spans="1:6" ht="15">
      <c r="A40">
        <v>2015</v>
      </c>
      <c r="B40" t="s">
        <v>209</v>
      </c>
      <c r="C40" t="s">
        <v>73</v>
      </c>
      <c r="D40" t="s">
        <v>210</v>
      </c>
      <c r="E40" t="s">
        <v>65</v>
      </c>
      <c r="F40">
        <v>1464612.094</v>
      </c>
    </row>
    <row r="41" spans="1:6" ht="15">
      <c r="A41">
        <v>2016</v>
      </c>
      <c r="B41" t="s">
        <v>209</v>
      </c>
      <c r="C41" t="s">
        <v>73</v>
      </c>
      <c r="D41" t="s">
        <v>210</v>
      </c>
      <c r="E41" t="s">
        <v>65</v>
      </c>
      <c r="F41">
        <v>1481383.867</v>
      </c>
    </row>
    <row r="42" spans="1:6" ht="15">
      <c r="A42">
        <v>2017</v>
      </c>
      <c r="B42" t="s">
        <v>209</v>
      </c>
      <c r="C42" t="s">
        <v>73</v>
      </c>
      <c r="D42" t="s">
        <v>210</v>
      </c>
      <c r="E42" t="s">
        <v>65</v>
      </c>
      <c r="F42">
        <v>1535471.523</v>
      </c>
    </row>
    <row r="43" spans="1:6" ht="15">
      <c r="A43">
        <v>2018</v>
      </c>
      <c r="B43" t="s">
        <v>209</v>
      </c>
      <c r="C43" t="s">
        <v>73</v>
      </c>
      <c r="D43" t="s">
        <v>210</v>
      </c>
      <c r="E43" t="s">
        <v>65</v>
      </c>
      <c r="F43">
        <v>1465255.766</v>
      </c>
    </row>
    <row r="44" spans="1:6" ht="15">
      <c r="A44">
        <v>2019</v>
      </c>
      <c r="B44" t="s">
        <v>209</v>
      </c>
      <c r="C44" t="s">
        <v>73</v>
      </c>
      <c r="D44" t="s">
        <v>210</v>
      </c>
      <c r="E44" t="s">
        <v>65</v>
      </c>
      <c r="F44">
        <v>1502995.839</v>
      </c>
    </row>
    <row r="45" spans="1:6" ht="15">
      <c r="A45">
        <v>2020</v>
      </c>
      <c r="B45" t="s">
        <v>209</v>
      </c>
      <c r="C45" t="s">
        <v>73</v>
      </c>
      <c r="D45" t="s">
        <v>210</v>
      </c>
      <c r="E45" t="s">
        <v>65</v>
      </c>
      <c r="F45">
        <v>1507580.877</v>
      </c>
    </row>
    <row r="46" spans="1:6" ht="15">
      <c r="A46">
        <v>2021</v>
      </c>
      <c r="B46" t="s">
        <v>209</v>
      </c>
      <c r="C46" t="s">
        <v>73</v>
      </c>
      <c r="D46" t="s">
        <v>210</v>
      </c>
      <c r="E46" t="s">
        <v>65</v>
      </c>
      <c r="F46">
        <v>1553479.758</v>
      </c>
    </row>
    <row r="47" spans="1:7" ht="15">
      <c r="A47">
        <v>2022</v>
      </c>
      <c r="B47" t="s">
        <v>209</v>
      </c>
      <c r="C47" t="s">
        <v>73</v>
      </c>
      <c r="D47" t="s">
        <v>210</v>
      </c>
      <c r="E47" t="s">
        <v>65</v>
      </c>
      <c r="F47" s="183">
        <v>1456565.239</v>
      </c>
      <c r="G47" t="s">
        <v>211</v>
      </c>
    </row>
    <row r="48" spans="1:7" ht="15">
      <c r="A48">
        <v>2000</v>
      </c>
      <c r="B48" t="s">
        <v>209</v>
      </c>
      <c r="C48" t="s">
        <v>73</v>
      </c>
      <c r="D48" t="s">
        <v>212</v>
      </c>
      <c r="E48" t="s">
        <v>65</v>
      </c>
      <c r="F48" s="183">
        <v>3.427</v>
      </c>
      <c r="G48" t="s">
        <v>211</v>
      </c>
    </row>
    <row r="49" spans="1:7" ht="15">
      <c r="A49">
        <v>2001</v>
      </c>
      <c r="B49" t="s">
        <v>209</v>
      </c>
      <c r="C49" t="s">
        <v>73</v>
      </c>
      <c r="D49" t="s">
        <v>212</v>
      </c>
      <c r="E49" t="s">
        <v>65</v>
      </c>
      <c r="F49" s="183">
        <v>3.377</v>
      </c>
      <c r="G49" t="s">
        <v>211</v>
      </c>
    </row>
    <row r="50" spans="1:7" ht="15">
      <c r="A50">
        <v>2002</v>
      </c>
      <c r="B50" t="s">
        <v>209</v>
      </c>
      <c r="C50" t="s">
        <v>73</v>
      </c>
      <c r="D50" t="s">
        <v>212</v>
      </c>
      <c r="E50" t="s">
        <v>65</v>
      </c>
      <c r="F50" s="183">
        <v>3.37</v>
      </c>
      <c r="G50" t="s">
        <v>211</v>
      </c>
    </row>
    <row r="51" spans="1:7" ht="15">
      <c r="A51">
        <v>2003</v>
      </c>
      <c r="B51" t="s">
        <v>209</v>
      </c>
      <c r="C51" t="s">
        <v>73</v>
      </c>
      <c r="D51" t="s">
        <v>212</v>
      </c>
      <c r="E51" t="s">
        <v>65</v>
      </c>
      <c r="F51" s="183">
        <v>3.104</v>
      </c>
      <c r="G51" t="s">
        <v>211</v>
      </c>
    </row>
    <row r="52" spans="1:7" ht="15">
      <c r="A52">
        <v>2004</v>
      </c>
      <c r="B52" t="s">
        <v>209</v>
      </c>
      <c r="C52" t="s">
        <v>73</v>
      </c>
      <c r="D52" t="s">
        <v>212</v>
      </c>
      <c r="E52" t="s">
        <v>65</v>
      </c>
      <c r="F52">
        <v>3.538</v>
      </c>
      <c r="G52" t="s">
        <v>211</v>
      </c>
    </row>
    <row r="53" spans="1:7" ht="15">
      <c r="A53">
        <v>2005</v>
      </c>
      <c r="B53" t="s">
        <v>209</v>
      </c>
      <c r="C53" t="s">
        <v>73</v>
      </c>
      <c r="D53" t="s">
        <v>212</v>
      </c>
      <c r="E53" t="s">
        <v>65</v>
      </c>
      <c r="F53">
        <v>3.389</v>
      </c>
      <c r="G53" t="s">
        <v>211</v>
      </c>
    </row>
    <row r="54" spans="1:7" ht="15">
      <c r="A54">
        <v>2006</v>
      </c>
      <c r="B54" t="s">
        <v>209</v>
      </c>
      <c r="C54" t="s">
        <v>73</v>
      </c>
      <c r="D54" t="s">
        <v>212</v>
      </c>
      <c r="E54" t="s">
        <v>65</v>
      </c>
      <c r="F54">
        <v>3.201</v>
      </c>
      <c r="G54" t="s">
        <v>211</v>
      </c>
    </row>
    <row r="55" spans="1:7" ht="15">
      <c r="A55">
        <v>2007</v>
      </c>
      <c r="B55" t="s">
        <v>209</v>
      </c>
      <c r="C55" t="s">
        <v>73</v>
      </c>
      <c r="D55" t="s">
        <v>212</v>
      </c>
      <c r="E55" t="s">
        <v>65</v>
      </c>
      <c r="F55">
        <v>3.288</v>
      </c>
      <c r="G55" t="s">
        <v>211</v>
      </c>
    </row>
    <row r="56" spans="1:6" ht="15">
      <c r="A56">
        <v>2008</v>
      </c>
      <c r="B56" t="s">
        <v>209</v>
      </c>
      <c r="C56" t="s">
        <v>73</v>
      </c>
      <c r="D56" t="s">
        <v>212</v>
      </c>
      <c r="E56" t="s">
        <v>65</v>
      </c>
      <c r="F56">
        <v>3.38</v>
      </c>
    </row>
    <row r="57" spans="1:6" ht="15">
      <c r="A57">
        <v>2009</v>
      </c>
      <c r="B57" t="s">
        <v>209</v>
      </c>
      <c r="C57" t="s">
        <v>73</v>
      </c>
      <c r="D57" t="s">
        <v>212</v>
      </c>
      <c r="E57" t="s">
        <v>65</v>
      </c>
      <c r="F57">
        <v>3.304</v>
      </c>
    </row>
    <row r="58" spans="1:6" ht="15">
      <c r="A58">
        <v>2010</v>
      </c>
      <c r="B58" t="s">
        <v>209</v>
      </c>
      <c r="C58" t="s">
        <v>73</v>
      </c>
      <c r="D58" t="s">
        <v>212</v>
      </c>
      <c r="E58" t="s">
        <v>65</v>
      </c>
      <c r="F58">
        <v>3.234</v>
      </c>
    </row>
    <row r="59" spans="1:6" ht="15">
      <c r="A59">
        <v>2011</v>
      </c>
      <c r="B59" t="s">
        <v>209</v>
      </c>
      <c r="C59" t="s">
        <v>73</v>
      </c>
      <c r="D59" t="s">
        <v>212</v>
      </c>
      <c r="E59" t="s">
        <v>65</v>
      </c>
      <c r="F59">
        <v>3.384</v>
      </c>
    </row>
    <row r="60" spans="1:6" ht="15">
      <c r="A60">
        <v>2012</v>
      </c>
      <c r="B60" t="s">
        <v>209</v>
      </c>
      <c r="C60" t="s">
        <v>73</v>
      </c>
      <c r="D60" t="s">
        <v>212</v>
      </c>
      <c r="E60" t="s">
        <v>65</v>
      </c>
      <c r="F60">
        <v>3.235</v>
      </c>
    </row>
    <row r="61" spans="1:6" ht="15">
      <c r="A61">
        <v>2013</v>
      </c>
      <c r="B61" t="s">
        <v>209</v>
      </c>
      <c r="C61" t="s">
        <v>73</v>
      </c>
      <c r="D61" t="s">
        <v>212</v>
      </c>
      <c r="E61" t="s">
        <v>65</v>
      </c>
      <c r="F61">
        <v>3.341</v>
      </c>
    </row>
    <row r="62" spans="1:6" ht="15">
      <c r="A62">
        <v>2014</v>
      </c>
      <c r="B62" t="s">
        <v>209</v>
      </c>
      <c r="C62" t="s">
        <v>73</v>
      </c>
      <c r="D62" t="s">
        <v>212</v>
      </c>
      <c r="E62" t="s">
        <v>65</v>
      </c>
      <c r="F62" s="183">
        <v>3.547</v>
      </c>
    </row>
    <row r="63" spans="1:6" ht="15">
      <c r="A63">
        <v>2015</v>
      </c>
      <c r="B63" t="s">
        <v>209</v>
      </c>
      <c r="C63" t="s">
        <v>73</v>
      </c>
      <c r="D63" t="s">
        <v>212</v>
      </c>
      <c r="E63" t="s">
        <v>65</v>
      </c>
      <c r="F63" s="183">
        <v>3.297</v>
      </c>
    </row>
    <row r="64" spans="1:6" ht="15">
      <c r="A64">
        <v>2016</v>
      </c>
      <c r="B64" t="s">
        <v>209</v>
      </c>
      <c r="C64" t="s">
        <v>73</v>
      </c>
      <c r="D64" t="s">
        <v>212</v>
      </c>
      <c r="E64" t="s">
        <v>65</v>
      </c>
      <c r="F64" s="183">
        <v>3.328</v>
      </c>
    </row>
    <row r="65" spans="1:6" ht="15">
      <c r="A65">
        <v>2017</v>
      </c>
      <c r="B65" t="s">
        <v>209</v>
      </c>
      <c r="C65" t="s">
        <v>73</v>
      </c>
      <c r="D65" t="s">
        <v>212</v>
      </c>
      <c r="E65" t="s">
        <v>65</v>
      </c>
      <c r="F65" s="183">
        <v>3.444</v>
      </c>
    </row>
    <row r="66" spans="1:6" ht="15">
      <c r="A66">
        <v>2018</v>
      </c>
      <c r="B66" t="s">
        <v>209</v>
      </c>
      <c r="C66" t="s">
        <v>73</v>
      </c>
      <c r="D66" t="s">
        <v>212</v>
      </c>
      <c r="E66" t="s">
        <v>65</v>
      </c>
      <c r="F66" s="183">
        <v>3.281</v>
      </c>
    </row>
    <row r="67" spans="1:6" ht="15">
      <c r="A67">
        <v>2019</v>
      </c>
      <c r="B67" t="s">
        <v>209</v>
      </c>
      <c r="C67" t="s">
        <v>73</v>
      </c>
      <c r="D67" t="s">
        <v>212</v>
      </c>
      <c r="E67" t="s">
        <v>65</v>
      </c>
      <c r="F67">
        <v>3.362</v>
      </c>
    </row>
    <row r="68" spans="1:6" ht="15">
      <c r="A68">
        <v>2020</v>
      </c>
      <c r="B68" t="s">
        <v>209</v>
      </c>
      <c r="C68" t="s">
        <v>73</v>
      </c>
      <c r="D68" t="s">
        <v>212</v>
      </c>
      <c r="E68" t="s">
        <v>65</v>
      </c>
      <c r="F68">
        <v>3.37</v>
      </c>
    </row>
    <row r="69" spans="1:6" ht="15">
      <c r="A69">
        <v>2021</v>
      </c>
      <c r="B69" t="s">
        <v>209</v>
      </c>
      <c r="C69" t="s">
        <v>73</v>
      </c>
      <c r="D69" t="s">
        <v>212</v>
      </c>
      <c r="E69" t="s">
        <v>65</v>
      </c>
      <c r="F69">
        <v>3.476</v>
      </c>
    </row>
    <row r="70" spans="1:7" ht="15">
      <c r="A70">
        <v>2022</v>
      </c>
      <c r="B70" t="s">
        <v>209</v>
      </c>
      <c r="C70" t="s">
        <v>73</v>
      </c>
      <c r="D70" t="s">
        <v>212</v>
      </c>
      <c r="E70" t="s">
        <v>65</v>
      </c>
      <c r="F70">
        <v>3.258</v>
      </c>
      <c r="G70" t="s">
        <v>211</v>
      </c>
    </row>
    <row r="71" spans="1:5" ht="15">
      <c r="A71">
        <v>2000</v>
      </c>
      <c r="B71" t="s">
        <v>209</v>
      </c>
      <c r="C71" t="s">
        <v>72</v>
      </c>
      <c r="D71" t="s">
        <v>213</v>
      </c>
      <c r="E71" t="s">
        <v>65</v>
      </c>
    </row>
    <row r="72" spans="1:5" ht="15">
      <c r="A72">
        <v>2001</v>
      </c>
      <c r="B72" t="s">
        <v>209</v>
      </c>
      <c r="C72" t="s">
        <v>72</v>
      </c>
      <c r="D72" t="s">
        <v>213</v>
      </c>
      <c r="E72" t="s">
        <v>65</v>
      </c>
    </row>
    <row r="73" spans="1:5" ht="15">
      <c r="A73">
        <v>2002</v>
      </c>
      <c r="B73" t="s">
        <v>209</v>
      </c>
      <c r="C73" t="s">
        <v>72</v>
      </c>
      <c r="D73" t="s">
        <v>213</v>
      </c>
      <c r="E73" t="s">
        <v>65</v>
      </c>
    </row>
    <row r="74" spans="1:5" ht="15">
      <c r="A74">
        <v>2003</v>
      </c>
      <c r="B74" t="s">
        <v>209</v>
      </c>
      <c r="C74" t="s">
        <v>72</v>
      </c>
      <c r="D74" t="s">
        <v>213</v>
      </c>
      <c r="E74" t="s">
        <v>65</v>
      </c>
    </row>
    <row r="75" spans="1:5" ht="15">
      <c r="A75">
        <v>2004</v>
      </c>
      <c r="B75" t="s">
        <v>209</v>
      </c>
      <c r="C75" t="s">
        <v>72</v>
      </c>
      <c r="D75" t="s">
        <v>213</v>
      </c>
      <c r="E75" t="s">
        <v>65</v>
      </c>
    </row>
    <row r="76" spans="1:5" ht="15">
      <c r="A76">
        <v>2005</v>
      </c>
      <c r="B76" t="s">
        <v>209</v>
      </c>
      <c r="C76" t="s">
        <v>72</v>
      </c>
      <c r="D76" t="s">
        <v>213</v>
      </c>
      <c r="E76" t="s">
        <v>65</v>
      </c>
    </row>
    <row r="77" spans="1:5" ht="15">
      <c r="A77">
        <v>2006</v>
      </c>
      <c r="B77" t="s">
        <v>209</v>
      </c>
      <c r="C77" t="s">
        <v>72</v>
      </c>
      <c r="D77" t="s">
        <v>213</v>
      </c>
      <c r="E77" t="s">
        <v>65</v>
      </c>
    </row>
    <row r="78" spans="1:6" ht="15">
      <c r="A78">
        <v>2007</v>
      </c>
      <c r="B78" t="s">
        <v>209</v>
      </c>
      <c r="C78" t="s">
        <v>72</v>
      </c>
      <c r="D78" t="s">
        <v>213</v>
      </c>
      <c r="E78" t="s">
        <v>65</v>
      </c>
      <c r="F78" s="184"/>
    </row>
    <row r="79" spans="1:6" ht="15">
      <c r="A79">
        <v>2008</v>
      </c>
      <c r="B79" t="s">
        <v>209</v>
      </c>
      <c r="C79" t="s">
        <v>72</v>
      </c>
      <c r="D79" t="s">
        <v>213</v>
      </c>
      <c r="E79" t="s">
        <v>65</v>
      </c>
      <c r="F79" s="183"/>
    </row>
    <row r="80" spans="1:6" ht="15">
      <c r="A80">
        <v>2009</v>
      </c>
      <c r="B80" t="s">
        <v>209</v>
      </c>
      <c r="C80" t="s">
        <v>72</v>
      </c>
      <c r="D80" t="s">
        <v>213</v>
      </c>
      <c r="E80" t="s">
        <v>65</v>
      </c>
      <c r="F80" s="183"/>
    </row>
    <row r="81" spans="1:6" ht="15">
      <c r="A81">
        <v>2010</v>
      </c>
      <c r="B81" t="s">
        <v>209</v>
      </c>
      <c r="C81" t="s">
        <v>72</v>
      </c>
      <c r="D81" t="s">
        <v>213</v>
      </c>
      <c r="E81" t="s">
        <v>65</v>
      </c>
      <c r="F81" s="183"/>
    </row>
    <row r="82" spans="1:5" ht="15">
      <c r="A82">
        <v>2011</v>
      </c>
      <c r="B82" t="s">
        <v>209</v>
      </c>
      <c r="C82" t="s">
        <v>72</v>
      </c>
      <c r="D82" t="s">
        <v>213</v>
      </c>
      <c r="E82" t="s">
        <v>65</v>
      </c>
    </row>
    <row r="83" spans="1:5" ht="15">
      <c r="A83">
        <v>2012</v>
      </c>
      <c r="B83" t="s">
        <v>209</v>
      </c>
      <c r="C83" t="s">
        <v>72</v>
      </c>
      <c r="D83" t="s">
        <v>213</v>
      </c>
      <c r="E83" t="s">
        <v>65</v>
      </c>
    </row>
    <row r="84" spans="1:5" ht="15">
      <c r="A84">
        <v>2013</v>
      </c>
      <c r="B84" t="s">
        <v>209</v>
      </c>
      <c r="C84" t="s">
        <v>72</v>
      </c>
      <c r="D84" t="s">
        <v>213</v>
      </c>
      <c r="E84" t="s">
        <v>65</v>
      </c>
    </row>
    <row r="85" spans="1:5" ht="15">
      <c r="A85">
        <v>2014</v>
      </c>
      <c r="B85" t="s">
        <v>209</v>
      </c>
      <c r="C85" t="s">
        <v>72</v>
      </c>
      <c r="D85" t="s">
        <v>213</v>
      </c>
      <c r="E85" t="s">
        <v>65</v>
      </c>
    </row>
    <row r="86" spans="1:5" ht="15">
      <c r="A86">
        <v>2015</v>
      </c>
      <c r="B86" t="s">
        <v>209</v>
      </c>
      <c r="C86" t="s">
        <v>72</v>
      </c>
      <c r="D86" t="s">
        <v>213</v>
      </c>
      <c r="E86" t="s">
        <v>65</v>
      </c>
    </row>
    <row r="87" spans="1:5" ht="15">
      <c r="A87">
        <v>2016</v>
      </c>
      <c r="B87" t="s">
        <v>209</v>
      </c>
      <c r="C87" t="s">
        <v>72</v>
      </c>
      <c r="D87" t="s">
        <v>213</v>
      </c>
      <c r="E87" t="s">
        <v>65</v>
      </c>
    </row>
    <row r="88" spans="1:5" ht="15">
      <c r="A88">
        <v>2017</v>
      </c>
      <c r="B88" t="s">
        <v>209</v>
      </c>
      <c r="C88" t="s">
        <v>72</v>
      </c>
      <c r="D88" t="s">
        <v>213</v>
      </c>
      <c r="E88" t="s">
        <v>65</v>
      </c>
    </row>
    <row r="89" spans="1:5" ht="15">
      <c r="A89">
        <v>2018</v>
      </c>
      <c r="B89" t="s">
        <v>209</v>
      </c>
      <c r="C89" t="s">
        <v>72</v>
      </c>
      <c r="D89" t="s">
        <v>213</v>
      </c>
      <c r="E89" t="s">
        <v>65</v>
      </c>
    </row>
    <row r="90" spans="1:5" ht="15">
      <c r="A90">
        <v>2019</v>
      </c>
      <c r="B90" t="s">
        <v>209</v>
      </c>
      <c r="C90" t="s">
        <v>72</v>
      </c>
      <c r="D90" t="s">
        <v>213</v>
      </c>
      <c r="E90" t="s">
        <v>65</v>
      </c>
    </row>
    <row r="91" spans="1:5" ht="15">
      <c r="A91">
        <v>2020</v>
      </c>
      <c r="B91" t="s">
        <v>209</v>
      </c>
      <c r="C91" t="s">
        <v>72</v>
      </c>
      <c r="D91" t="s">
        <v>213</v>
      </c>
      <c r="E91" t="s">
        <v>65</v>
      </c>
    </row>
    <row r="92" spans="1:5" ht="15">
      <c r="A92">
        <v>2021</v>
      </c>
      <c r="B92" t="s">
        <v>209</v>
      </c>
      <c r="C92" t="s">
        <v>72</v>
      </c>
      <c r="D92" t="s">
        <v>213</v>
      </c>
      <c r="E92" t="s">
        <v>65</v>
      </c>
    </row>
    <row r="93" spans="1:5" ht="15">
      <c r="A93">
        <v>2022</v>
      </c>
      <c r="B93" t="s">
        <v>209</v>
      </c>
      <c r="C93" t="s">
        <v>72</v>
      </c>
      <c r="D93" t="s">
        <v>213</v>
      </c>
      <c r="E93" t="s">
        <v>65</v>
      </c>
    </row>
    <row r="94" spans="1:6" ht="15">
      <c r="A94">
        <v>2000</v>
      </c>
      <c r="B94" t="s">
        <v>209</v>
      </c>
      <c r="C94" t="s">
        <v>72</v>
      </c>
      <c r="D94" t="s">
        <v>210</v>
      </c>
      <c r="E94" t="s">
        <v>65</v>
      </c>
      <c r="F94">
        <v>150988.548</v>
      </c>
    </row>
    <row r="95" spans="1:6" ht="15">
      <c r="A95">
        <v>2001</v>
      </c>
      <c r="B95" t="s">
        <v>209</v>
      </c>
      <c r="C95" t="s">
        <v>72</v>
      </c>
      <c r="D95" t="s">
        <v>210</v>
      </c>
      <c r="E95" t="s">
        <v>65</v>
      </c>
      <c r="F95">
        <v>145237.955</v>
      </c>
    </row>
    <row r="96" spans="1:6" ht="15">
      <c r="A96">
        <v>2002</v>
      </c>
      <c r="B96" t="s">
        <v>209</v>
      </c>
      <c r="C96" t="s">
        <v>72</v>
      </c>
      <c r="D96" t="s">
        <v>210</v>
      </c>
      <c r="E96" t="s">
        <v>65</v>
      </c>
      <c r="F96">
        <v>140543.336</v>
      </c>
    </row>
    <row r="97" spans="1:6" ht="15">
      <c r="A97">
        <v>2003</v>
      </c>
      <c r="B97" t="s">
        <v>209</v>
      </c>
      <c r="C97" t="s">
        <v>72</v>
      </c>
      <c r="D97" t="s">
        <v>210</v>
      </c>
      <c r="E97" t="s">
        <v>65</v>
      </c>
      <c r="F97">
        <v>138567.632</v>
      </c>
    </row>
    <row r="98" spans="1:6" ht="15">
      <c r="A98">
        <v>2004</v>
      </c>
      <c r="B98" t="s">
        <v>209</v>
      </c>
      <c r="C98" t="s">
        <v>72</v>
      </c>
      <c r="D98" t="s">
        <v>210</v>
      </c>
      <c r="E98" t="s">
        <v>65</v>
      </c>
      <c r="F98">
        <v>140459.048</v>
      </c>
    </row>
    <row r="99" spans="1:6" ht="15">
      <c r="A99">
        <v>2005</v>
      </c>
      <c r="B99" t="s">
        <v>209</v>
      </c>
      <c r="C99" t="s">
        <v>72</v>
      </c>
      <c r="D99" t="s">
        <v>210</v>
      </c>
      <c r="E99" t="s">
        <v>65</v>
      </c>
      <c r="F99">
        <v>139963.073</v>
      </c>
    </row>
    <row r="100" spans="1:6" ht="15">
      <c r="A100">
        <v>2006</v>
      </c>
      <c r="B100" t="s">
        <v>209</v>
      </c>
      <c r="C100" t="s">
        <v>72</v>
      </c>
      <c r="D100" t="s">
        <v>210</v>
      </c>
      <c r="E100" t="s">
        <v>65</v>
      </c>
      <c r="F100">
        <v>143533.505</v>
      </c>
    </row>
    <row r="101" spans="1:6" ht="15">
      <c r="A101">
        <v>2007</v>
      </c>
      <c r="B101" t="s">
        <v>209</v>
      </c>
      <c r="C101" t="s">
        <v>72</v>
      </c>
      <c r="D101" t="s">
        <v>210</v>
      </c>
      <c r="E101" t="s">
        <v>65</v>
      </c>
      <c r="F101">
        <v>140307.969</v>
      </c>
    </row>
    <row r="102" spans="1:6" ht="15">
      <c r="A102">
        <v>2008</v>
      </c>
      <c r="B102" t="s">
        <v>209</v>
      </c>
      <c r="C102" t="s">
        <v>72</v>
      </c>
      <c r="D102" t="s">
        <v>210</v>
      </c>
      <c r="E102" t="s">
        <v>65</v>
      </c>
      <c r="F102">
        <v>140773.351</v>
      </c>
    </row>
    <row r="103" spans="1:7" ht="15">
      <c r="A103">
        <v>2009</v>
      </c>
      <c r="B103" t="s">
        <v>209</v>
      </c>
      <c r="C103" t="s">
        <v>72</v>
      </c>
      <c r="D103" t="s">
        <v>210</v>
      </c>
      <c r="E103" t="s">
        <v>65</v>
      </c>
      <c r="F103">
        <v>137196.571</v>
      </c>
      <c r="G103" t="s">
        <v>211</v>
      </c>
    </row>
    <row r="104" spans="1:7" ht="15">
      <c r="A104">
        <v>2010</v>
      </c>
      <c r="B104" t="s">
        <v>209</v>
      </c>
      <c r="C104" t="s">
        <v>72</v>
      </c>
      <c r="D104" t="s">
        <v>210</v>
      </c>
      <c r="E104" t="s">
        <v>65</v>
      </c>
      <c r="F104">
        <v>164611.283</v>
      </c>
      <c r="G104" t="s">
        <v>211</v>
      </c>
    </row>
    <row r="105" spans="1:7" ht="15">
      <c r="A105">
        <v>2011</v>
      </c>
      <c r="B105" t="s">
        <v>209</v>
      </c>
      <c r="C105" t="s">
        <v>72</v>
      </c>
      <c r="D105" t="s">
        <v>210</v>
      </c>
      <c r="E105" t="s">
        <v>65</v>
      </c>
      <c r="F105">
        <v>171390.183</v>
      </c>
      <c r="G105" t="s">
        <v>211</v>
      </c>
    </row>
    <row r="106" spans="1:7" ht="15">
      <c r="A106">
        <v>2012</v>
      </c>
      <c r="B106" t="s">
        <v>209</v>
      </c>
      <c r="C106" t="s">
        <v>72</v>
      </c>
      <c r="D106" t="s">
        <v>210</v>
      </c>
      <c r="E106" t="s">
        <v>65</v>
      </c>
      <c r="F106">
        <v>185227.058</v>
      </c>
      <c r="G106" t="s">
        <v>211</v>
      </c>
    </row>
    <row r="107" spans="1:7" ht="15">
      <c r="A107">
        <v>2013</v>
      </c>
      <c r="B107" t="s">
        <v>209</v>
      </c>
      <c r="C107" t="s">
        <v>72</v>
      </c>
      <c r="D107" t="s">
        <v>210</v>
      </c>
      <c r="E107" t="s">
        <v>65</v>
      </c>
      <c r="F107" s="183">
        <v>214164.358</v>
      </c>
      <c r="G107" t="s">
        <v>211</v>
      </c>
    </row>
    <row r="108" spans="1:7" ht="15">
      <c r="A108">
        <v>2014</v>
      </c>
      <c r="B108" t="s">
        <v>209</v>
      </c>
      <c r="C108" t="s">
        <v>72</v>
      </c>
      <c r="D108" t="s">
        <v>210</v>
      </c>
      <c r="E108" t="s">
        <v>65</v>
      </c>
      <c r="F108" s="183">
        <v>189887.704</v>
      </c>
      <c r="G108" t="s">
        <v>211</v>
      </c>
    </row>
    <row r="109" spans="1:7" ht="15">
      <c r="A109">
        <v>2015</v>
      </c>
      <c r="B109" t="s">
        <v>209</v>
      </c>
      <c r="C109" t="s">
        <v>72</v>
      </c>
      <c r="D109" t="s">
        <v>210</v>
      </c>
      <c r="E109" t="s">
        <v>65</v>
      </c>
      <c r="F109" s="183">
        <v>189896.511</v>
      </c>
      <c r="G109" t="s">
        <v>211</v>
      </c>
    </row>
    <row r="110" spans="1:7" ht="15">
      <c r="A110">
        <v>2016</v>
      </c>
      <c r="B110" t="s">
        <v>209</v>
      </c>
      <c r="C110" t="s">
        <v>72</v>
      </c>
      <c r="D110" t="s">
        <v>210</v>
      </c>
      <c r="E110" t="s">
        <v>65</v>
      </c>
      <c r="F110" s="183">
        <v>206974.181</v>
      </c>
      <c r="G110" t="s">
        <v>211</v>
      </c>
    </row>
    <row r="111" spans="1:7" ht="15">
      <c r="A111">
        <v>2017</v>
      </c>
      <c r="B111" t="s">
        <v>209</v>
      </c>
      <c r="C111" t="s">
        <v>72</v>
      </c>
      <c r="D111" t="s">
        <v>210</v>
      </c>
      <c r="E111" t="s">
        <v>65</v>
      </c>
      <c r="F111" s="183">
        <v>209826.321</v>
      </c>
      <c r="G111" t="s">
        <v>211</v>
      </c>
    </row>
    <row r="112" spans="1:7" ht="15">
      <c r="A112">
        <v>2018</v>
      </c>
      <c r="B112" t="s">
        <v>209</v>
      </c>
      <c r="C112" t="s">
        <v>72</v>
      </c>
      <c r="D112" t="s">
        <v>210</v>
      </c>
      <c r="E112" t="s">
        <v>65</v>
      </c>
      <c r="F112">
        <v>219057.543</v>
      </c>
      <c r="G112" t="s">
        <v>211</v>
      </c>
    </row>
    <row r="113" spans="1:7" ht="15">
      <c r="A113">
        <v>2019</v>
      </c>
      <c r="B113" t="s">
        <v>209</v>
      </c>
      <c r="C113" t="s">
        <v>72</v>
      </c>
      <c r="D113" t="s">
        <v>210</v>
      </c>
      <c r="E113" t="s">
        <v>65</v>
      </c>
      <c r="F113">
        <v>221282.153</v>
      </c>
      <c r="G113" t="s">
        <v>211</v>
      </c>
    </row>
    <row r="114" spans="1:6" ht="15">
      <c r="A114">
        <v>2020</v>
      </c>
      <c r="B114" t="s">
        <v>209</v>
      </c>
      <c r="C114" t="s">
        <v>72</v>
      </c>
      <c r="D114" t="s">
        <v>210</v>
      </c>
      <c r="E114" t="s">
        <v>65</v>
      </c>
      <c r="F114">
        <v>229353.893</v>
      </c>
    </row>
    <row r="115" spans="1:6" ht="15">
      <c r="A115">
        <v>2021</v>
      </c>
      <c r="B115" t="s">
        <v>209</v>
      </c>
      <c r="C115" t="s">
        <v>72</v>
      </c>
      <c r="D115" t="s">
        <v>210</v>
      </c>
      <c r="E115" t="s">
        <v>65</v>
      </c>
      <c r="F115">
        <v>226098.028</v>
      </c>
    </row>
    <row r="116" spans="1:7" ht="15">
      <c r="A116">
        <v>2022</v>
      </c>
      <c r="B116" t="s">
        <v>209</v>
      </c>
      <c r="C116" t="s">
        <v>72</v>
      </c>
      <c r="D116" t="s">
        <v>210</v>
      </c>
      <c r="E116" t="s">
        <v>65</v>
      </c>
      <c r="F116">
        <v>218229.663</v>
      </c>
      <c r="G116" t="s">
        <v>211</v>
      </c>
    </row>
    <row r="117" spans="1:6" ht="15">
      <c r="A117">
        <v>2000</v>
      </c>
      <c r="B117" t="s">
        <v>209</v>
      </c>
      <c r="C117" t="s">
        <v>72</v>
      </c>
      <c r="D117" t="s">
        <v>212</v>
      </c>
      <c r="E117" t="s">
        <v>65</v>
      </c>
      <c r="F117">
        <v>0.352</v>
      </c>
    </row>
    <row r="118" spans="1:6" ht="15">
      <c r="A118">
        <v>2001</v>
      </c>
      <c r="B118" t="s">
        <v>209</v>
      </c>
      <c r="C118" t="s">
        <v>72</v>
      </c>
      <c r="D118" t="s">
        <v>212</v>
      </c>
      <c r="E118" t="s">
        <v>65</v>
      </c>
      <c r="F118">
        <v>0.338</v>
      </c>
    </row>
    <row r="119" spans="1:6" ht="15">
      <c r="A119">
        <v>2002</v>
      </c>
      <c r="B119" t="s">
        <v>209</v>
      </c>
      <c r="C119" t="s">
        <v>72</v>
      </c>
      <c r="D119" t="s">
        <v>212</v>
      </c>
      <c r="E119" t="s">
        <v>65</v>
      </c>
      <c r="F119">
        <v>0.326</v>
      </c>
    </row>
    <row r="120" spans="1:6" ht="15">
      <c r="A120">
        <v>2003</v>
      </c>
      <c r="B120" t="s">
        <v>209</v>
      </c>
      <c r="C120" t="s">
        <v>72</v>
      </c>
      <c r="D120" t="s">
        <v>212</v>
      </c>
      <c r="E120" t="s">
        <v>65</v>
      </c>
      <c r="F120">
        <v>0.321</v>
      </c>
    </row>
    <row r="121" spans="1:6" ht="15">
      <c r="A121">
        <v>2004</v>
      </c>
      <c r="B121" t="s">
        <v>209</v>
      </c>
      <c r="C121" t="s">
        <v>72</v>
      </c>
      <c r="D121" t="s">
        <v>212</v>
      </c>
      <c r="E121" t="s">
        <v>65</v>
      </c>
      <c r="F121">
        <v>0.324</v>
      </c>
    </row>
    <row r="122" spans="1:6" ht="15">
      <c r="A122">
        <v>2005</v>
      </c>
      <c r="B122" t="s">
        <v>209</v>
      </c>
      <c r="C122" t="s">
        <v>72</v>
      </c>
      <c r="D122" t="s">
        <v>212</v>
      </c>
      <c r="E122" t="s">
        <v>65</v>
      </c>
      <c r="F122" s="183">
        <v>0.322</v>
      </c>
    </row>
    <row r="123" spans="1:6" ht="15">
      <c r="A123">
        <v>2006</v>
      </c>
      <c r="B123" t="s">
        <v>209</v>
      </c>
      <c r="C123" t="s">
        <v>72</v>
      </c>
      <c r="D123" t="s">
        <v>212</v>
      </c>
      <c r="E123" t="s">
        <v>65</v>
      </c>
      <c r="F123" s="183">
        <v>0.329</v>
      </c>
    </row>
    <row r="124" spans="1:6" ht="15">
      <c r="A124">
        <v>2007</v>
      </c>
      <c r="B124" t="s">
        <v>209</v>
      </c>
      <c r="C124" t="s">
        <v>72</v>
      </c>
      <c r="D124" t="s">
        <v>212</v>
      </c>
      <c r="E124" t="s">
        <v>65</v>
      </c>
      <c r="F124" s="183">
        <v>0.32</v>
      </c>
    </row>
    <row r="125" spans="1:6" ht="15">
      <c r="A125">
        <v>2008</v>
      </c>
      <c r="B125" t="s">
        <v>209</v>
      </c>
      <c r="C125" t="s">
        <v>72</v>
      </c>
      <c r="D125" t="s">
        <v>212</v>
      </c>
      <c r="E125" t="s">
        <v>65</v>
      </c>
      <c r="F125" s="183">
        <v>0.32</v>
      </c>
    </row>
    <row r="126" spans="1:7" ht="15">
      <c r="A126">
        <v>2009</v>
      </c>
      <c r="B126" t="s">
        <v>209</v>
      </c>
      <c r="C126" t="s">
        <v>72</v>
      </c>
      <c r="D126" t="s">
        <v>212</v>
      </c>
      <c r="E126" t="s">
        <v>65</v>
      </c>
      <c r="F126" s="183">
        <v>0.312</v>
      </c>
      <c r="G126" t="s">
        <v>211</v>
      </c>
    </row>
    <row r="127" spans="1:7" ht="15">
      <c r="A127">
        <v>2010</v>
      </c>
      <c r="B127" t="s">
        <v>209</v>
      </c>
      <c r="C127" t="s">
        <v>72</v>
      </c>
      <c r="D127" t="s">
        <v>212</v>
      </c>
      <c r="E127" t="s">
        <v>65</v>
      </c>
      <c r="F127">
        <v>0.373</v>
      </c>
      <c r="G127" t="s">
        <v>211</v>
      </c>
    </row>
    <row r="128" spans="1:7" ht="15">
      <c r="A128">
        <v>2011</v>
      </c>
      <c r="B128" t="s">
        <v>209</v>
      </c>
      <c r="C128" t="s">
        <v>72</v>
      </c>
      <c r="D128" t="s">
        <v>212</v>
      </c>
      <c r="E128" t="s">
        <v>65</v>
      </c>
      <c r="F128">
        <v>0.389</v>
      </c>
      <c r="G128" t="s">
        <v>211</v>
      </c>
    </row>
    <row r="129" spans="1:7" ht="15">
      <c r="A129">
        <v>2012</v>
      </c>
      <c r="B129" t="s">
        <v>209</v>
      </c>
      <c r="C129" t="s">
        <v>72</v>
      </c>
      <c r="D129" t="s">
        <v>212</v>
      </c>
      <c r="E129" t="s">
        <v>65</v>
      </c>
      <c r="F129">
        <v>0.42</v>
      </c>
      <c r="G129" t="s">
        <v>211</v>
      </c>
    </row>
    <row r="130" spans="1:7" ht="15">
      <c r="A130">
        <v>2013</v>
      </c>
      <c r="B130" t="s">
        <v>209</v>
      </c>
      <c r="C130" t="s">
        <v>72</v>
      </c>
      <c r="D130" t="s">
        <v>212</v>
      </c>
      <c r="E130" t="s">
        <v>65</v>
      </c>
      <c r="F130">
        <v>0.485</v>
      </c>
      <c r="G130" t="s">
        <v>211</v>
      </c>
    </row>
    <row r="131" spans="1:7" ht="15">
      <c r="A131">
        <v>2014</v>
      </c>
      <c r="B131" t="s">
        <v>209</v>
      </c>
      <c r="C131" t="s">
        <v>72</v>
      </c>
      <c r="D131" t="s">
        <v>212</v>
      </c>
      <c r="E131" t="s">
        <v>65</v>
      </c>
      <c r="F131">
        <v>0.428</v>
      </c>
      <c r="G131" t="s">
        <v>211</v>
      </c>
    </row>
    <row r="132" spans="1:7" ht="15">
      <c r="A132">
        <v>2015</v>
      </c>
      <c r="B132" t="s">
        <v>209</v>
      </c>
      <c r="C132" t="s">
        <v>72</v>
      </c>
      <c r="D132" t="s">
        <v>212</v>
      </c>
      <c r="E132" t="s">
        <v>65</v>
      </c>
      <c r="F132">
        <v>0.427</v>
      </c>
      <c r="G132" t="s">
        <v>211</v>
      </c>
    </row>
    <row r="133" spans="1:7" ht="15">
      <c r="A133">
        <v>2016</v>
      </c>
      <c r="B133" t="s">
        <v>209</v>
      </c>
      <c r="C133" t="s">
        <v>72</v>
      </c>
      <c r="D133" t="s">
        <v>212</v>
      </c>
      <c r="E133" t="s">
        <v>65</v>
      </c>
      <c r="F133">
        <v>0.465</v>
      </c>
      <c r="G133" t="s">
        <v>211</v>
      </c>
    </row>
    <row r="134" spans="1:7" ht="15">
      <c r="A134">
        <v>2017</v>
      </c>
      <c r="B134" t="s">
        <v>209</v>
      </c>
      <c r="C134" t="s">
        <v>72</v>
      </c>
      <c r="D134" t="s">
        <v>212</v>
      </c>
      <c r="E134" t="s">
        <v>65</v>
      </c>
      <c r="F134">
        <v>0.471</v>
      </c>
      <c r="G134" t="s">
        <v>211</v>
      </c>
    </row>
    <row r="135" spans="1:7" ht="15">
      <c r="A135">
        <v>2018</v>
      </c>
      <c r="B135" t="s">
        <v>209</v>
      </c>
      <c r="C135" t="s">
        <v>72</v>
      </c>
      <c r="D135" t="s">
        <v>212</v>
      </c>
      <c r="E135" t="s">
        <v>65</v>
      </c>
      <c r="F135">
        <v>0.49</v>
      </c>
      <c r="G135" t="s">
        <v>211</v>
      </c>
    </row>
    <row r="136" spans="1:7" ht="15">
      <c r="A136">
        <v>2019</v>
      </c>
      <c r="B136" t="s">
        <v>209</v>
      </c>
      <c r="C136" t="s">
        <v>72</v>
      </c>
      <c r="D136" t="s">
        <v>212</v>
      </c>
      <c r="E136" t="s">
        <v>65</v>
      </c>
      <c r="F136">
        <v>0.495</v>
      </c>
      <c r="G136" t="s">
        <v>211</v>
      </c>
    </row>
    <row r="137" spans="1:6" ht="15">
      <c r="A137">
        <v>2020</v>
      </c>
      <c r="B137" t="s">
        <v>209</v>
      </c>
      <c r="C137" t="s">
        <v>72</v>
      </c>
      <c r="D137" t="s">
        <v>212</v>
      </c>
      <c r="E137" t="s">
        <v>65</v>
      </c>
      <c r="F137" s="183">
        <v>0.513</v>
      </c>
    </row>
    <row r="138" spans="1:6" ht="15">
      <c r="A138">
        <v>2021</v>
      </c>
      <c r="B138" t="s">
        <v>209</v>
      </c>
      <c r="C138" t="s">
        <v>72</v>
      </c>
      <c r="D138" t="s">
        <v>212</v>
      </c>
      <c r="E138" t="s">
        <v>65</v>
      </c>
      <c r="F138" s="183">
        <v>0.506</v>
      </c>
    </row>
    <row r="139" spans="1:7" ht="15">
      <c r="A139">
        <v>2022</v>
      </c>
      <c r="B139" t="s">
        <v>209</v>
      </c>
      <c r="C139" t="s">
        <v>72</v>
      </c>
      <c r="D139" t="s">
        <v>212</v>
      </c>
      <c r="E139" t="s">
        <v>65</v>
      </c>
      <c r="F139" s="183">
        <v>0.488</v>
      </c>
      <c r="G139" t="s">
        <v>211</v>
      </c>
    </row>
    <row r="140" spans="1:6" ht="15">
      <c r="A140">
        <v>2000</v>
      </c>
      <c r="B140" t="s">
        <v>209</v>
      </c>
      <c r="C140" t="s">
        <v>70</v>
      </c>
      <c r="D140" t="s">
        <v>213</v>
      </c>
      <c r="E140" t="s">
        <v>65</v>
      </c>
      <c r="F140" s="183"/>
    </row>
    <row r="141" spans="1:6" ht="15">
      <c r="A141">
        <v>2001</v>
      </c>
      <c r="B141" t="s">
        <v>209</v>
      </c>
      <c r="C141" t="s">
        <v>70</v>
      </c>
      <c r="D141" t="s">
        <v>213</v>
      </c>
      <c r="E141" t="s">
        <v>65</v>
      </c>
      <c r="F141" s="183"/>
    </row>
    <row r="142" spans="1:5" ht="15">
      <c r="A142">
        <v>2002</v>
      </c>
      <c r="B142" t="s">
        <v>209</v>
      </c>
      <c r="C142" t="s">
        <v>70</v>
      </c>
      <c r="D142" t="s">
        <v>213</v>
      </c>
      <c r="E142" t="s">
        <v>65</v>
      </c>
    </row>
    <row r="143" spans="1:5" ht="15">
      <c r="A143">
        <v>2003</v>
      </c>
      <c r="B143" t="s">
        <v>209</v>
      </c>
      <c r="C143" t="s">
        <v>70</v>
      </c>
      <c r="D143" t="s">
        <v>213</v>
      </c>
      <c r="E143" t="s">
        <v>65</v>
      </c>
    </row>
    <row r="144" spans="1:5" ht="15">
      <c r="A144">
        <v>2004</v>
      </c>
      <c r="B144" t="s">
        <v>209</v>
      </c>
      <c r="C144" t="s">
        <v>70</v>
      </c>
      <c r="D144" t="s">
        <v>213</v>
      </c>
      <c r="E144" t="s">
        <v>65</v>
      </c>
    </row>
    <row r="145" spans="1:5" ht="15">
      <c r="A145">
        <v>2005</v>
      </c>
      <c r="B145" t="s">
        <v>209</v>
      </c>
      <c r="C145" t="s">
        <v>70</v>
      </c>
      <c r="D145" t="s">
        <v>213</v>
      </c>
      <c r="E145" t="s">
        <v>65</v>
      </c>
    </row>
    <row r="146" spans="1:5" ht="15">
      <c r="A146">
        <v>2006</v>
      </c>
      <c r="B146" t="s">
        <v>209</v>
      </c>
      <c r="C146" t="s">
        <v>70</v>
      </c>
      <c r="D146" t="s">
        <v>213</v>
      </c>
      <c r="E146" t="s">
        <v>65</v>
      </c>
    </row>
    <row r="147" spans="1:5" ht="15">
      <c r="A147">
        <v>2007</v>
      </c>
      <c r="B147" t="s">
        <v>209</v>
      </c>
      <c r="C147" t="s">
        <v>70</v>
      </c>
      <c r="D147" t="s">
        <v>213</v>
      </c>
      <c r="E147" t="s">
        <v>65</v>
      </c>
    </row>
    <row r="148" spans="1:5" ht="15">
      <c r="A148">
        <v>2008</v>
      </c>
      <c r="B148" t="s">
        <v>209</v>
      </c>
      <c r="C148" t="s">
        <v>70</v>
      </c>
      <c r="D148" t="s">
        <v>213</v>
      </c>
      <c r="E148" t="s">
        <v>65</v>
      </c>
    </row>
    <row r="149" spans="1:5" ht="15">
      <c r="A149">
        <v>2009</v>
      </c>
      <c r="B149" t="s">
        <v>209</v>
      </c>
      <c r="C149" t="s">
        <v>70</v>
      </c>
      <c r="D149" t="s">
        <v>213</v>
      </c>
      <c r="E149" t="s">
        <v>65</v>
      </c>
    </row>
    <row r="150" spans="1:5" ht="15">
      <c r="A150">
        <v>2010</v>
      </c>
      <c r="B150" t="s">
        <v>209</v>
      </c>
      <c r="C150" t="s">
        <v>70</v>
      </c>
      <c r="D150" t="s">
        <v>213</v>
      </c>
      <c r="E150" t="s">
        <v>65</v>
      </c>
    </row>
    <row r="151" spans="1:5" ht="15">
      <c r="A151">
        <v>2011</v>
      </c>
      <c r="B151" t="s">
        <v>209</v>
      </c>
      <c r="C151" t="s">
        <v>70</v>
      </c>
      <c r="D151" t="s">
        <v>213</v>
      </c>
      <c r="E151" t="s">
        <v>65</v>
      </c>
    </row>
    <row r="152" spans="1:6" ht="15">
      <c r="A152">
        <v>2012</v>
      </c>
      <c r="B152" t="s">
        <v>209</v>
      </c>
      <c r="C152" t="s">
        <v>70</v>
      </c>
      <c r="D152" t="s">
        <v>213</v>
      </c>
      <c r="E152" t="s">
        <v>65</v>
      </c>
      <c r="F152" s="183"/>
    </row>
    <row r="153" spans="1:6" ht="15">
      <c r="A153">
        <v>2013</v>
      </c>
      <c r="B153" t="s">
        <v>209</v>
      </c>
      <c r="C153" t="s">
        <v>70</v>
      </c>
      <c r="D153" t="s">
        <v>213</v>
      </c>
      <c r="E153" t="s">
        <v>65</v>
      </c>
      <c r="F153" s="183"/>
    </row>
    <row r="154" spans="1:6" ht="15">
      <c r="A154">
        <v>2014</v>
      </c>
      <c r="B154" t="s">
        <v>209</v>
      </c>
      <c r="C154" t="s">
        <v>70</v>
      </c>
      <c r="D154" t="s">
        <v>213</v>
      </c>
      <c r="E154" t="s">
        <v>65</v>
      </c>
      <c r="F154" s="183"/>
    </row>
    <row r="155" spans="1:6" ht="15">
      <c r="A155">
        <v>2015</v>
      </c>
      <c r="B155" t="s">
        <v>209</v>
      </c>
      <c r="C155" t="s">
        <v>70</v>
      </c>
      <c r="D155" t="s">
        <v>213</v>
      </c>
      <c r="E155" t="s">
        <v>65</v>
      </c>
      <c r="F155" s="183"/>
    </row>
    <row r="156" spans="1:6" ht="15">
      <c r="A156">
        <v>2016</v>
      </c>
      <c r="B156" t="s">
        <v>209</v>
      </c>
      <c r="C156" t="s">
        <v>70</v>
      </c>
      <c r="D156" t="s">
        <v>213</v>
      </c>
      <c r="E156" t="s">
        <v>65</v>
      </c>
      <c r="F156" s="183"/>
    </row>
    <row r="157" spans="1:5" ht="15">
      <c r="A157">
        <v>2017</v>
      </c>
      <c r="B157" t="s">
        <v>209</v>
      </c>
      <c r="C157" t="s">
        <v>70</v>
      </c>
      <c r="D157" t="s">
        <v>213</v>
      </c>
      <c r="E157" t="s">
        <v>65</v>
      </c>
    </row>
    <row r="158" spans="1:5" ht="15">
      <c r="A158">
        <v>2018</v>
      </c>
      <c r="B158" t="s">
        <v>209</v>
      </c>
      <c r="C158" t="s">
        <v>70</v>
      </c>
      <c r="D158" t="s">
        <v>213</v>
      </c>
      <c r="E158" t="s">
        <v>65</v>
      </c>
    </row>
    <row r="159" spans="1:5" ht="15">
      <c r="A159">
        <v>2019</v>
      </c>
      <c r="B159" t="s">
        <v>209</v>
      </c>
      <c r="C159" t="s">
        <v>70</v>
      </c>
      <c r="D159" t="s">
        <v>213</v>
      </c>
      <c r="E159" t="s">
        <v>65</v>
      </c>
    </row>
    <row r="160" spans="1:5" ht="15">
      <c r="A160">
        <v>2020</v>
      </c>
      <c r="B160" t="s">
        <v>209</v>
      </c>
      <c r="C160" t="s">
        <v>70</v>
      </c>
      <c r="D160" t="s">
        <v>213</v>
      </c>
      <c r="E160" t="s">
        <v>65</v>
      </c>
    </row>
    <row r="161" spans="1:5" ht="15">
      <c r="A161">
        <v>2021</v>
      </c>
      <c r="B161" t="s">
        <v>209</v>
      </c>
      <c r="C161" t="s">
        <v>70</v>
      </c>
      <c r="D161" t="s">
        <v>213</v>
      </c>
      <c r="E161" t="s">
        <v>65</v>
      </c>
    </row>
    <row r="162" spans="1:5" ht="15">
      <c r="A162">
        <v>2022</v>
      </c>
      <c r="B162" t="s">
        <v>209</v>
      </c>
      <c r="C162" t="s">
        <v>70</v>
      </c>
      <c r="D162" t="s">
        <v>213</v>
      </c>
      <c r="E162" t="s">
        <v>65</v>
      </c>
    </row>
    <row r="163" spans="1:7" ht="15">
      <c r="A163">
        <v>2000</v>
      </c>
      <c r="B163" t="s">
        <v>209</v>
      </c>
      <c r="C163" t="s">
        <v>70</v>
      </c>
      <c r="D163" t="s">
        <v>210</v>
      </c>
      <c r="E163" t="s">
        <v>65</v>
      </c>
      <c r="F163">
        <v>3146635.7</v>
      </c>
      <c r="G163" t="s">
        <v>211</v>
      </c>
    </row>
    <row r="164" spans="1:7" ht="15">
      <c r="A164">
        <v>2001</v>
      </c>
      <c r="B164" t="s">
        <v>209</v>
      </c>
      <c r="C164" t="s">
        <v>70</v>
      </c>
      <c r="D164" t="s">
        <v>210</v>
      </c>
      <c r="E164" t="s">
        <v>65</v>
      </c>
      <c r="F164">
        <v>3208663.702</v>
      </c>
      <c r="G164" t="s">
        <v>211</v>
      </c>
    </row>
    <row r="165" spans="1:7" ht="15">
      <c r="A165">
        <v>2002</v>
      </c>
      <c r="B165" t="s">
        <v>209</v>
      </c>
      <c r="C165" t="s">
        <v>70</v>
      </c>
      <c r="D165" t="s">
        <v>210</v>
      </c>
      <c r="E165" t="s">
        <v>65</v>
      </c>
      <c r="F165">
        <v>3230865.88</v>
      </c>
      <c r="G165" t="s">
        <v>211</v>
      </c>
    </row>
    <row r="166" spans="1:7" ht="15">
      <c r="A166">
        <v>2003</v>
      </c>
      <c r="B166" t="s">
        <v>209</v>
      </c>
      <c r="C166" t="s">
        <v>70</v>
      </c>
      <c r="D166" t="s">
        <v>210</v>
      </c>
      <c r="E166" t="s">
        <v>65</v>
      </c>
      <c r="F166">
        <v>3335091.067</v>
      </c>
      <c r="G166" t="s">
        <v>211</v>
      </c>
    </row>
    <row r="167" spans="1:7" ht="15">
      <c r="A167">
        <v>2004</v>
      </c>
      <c r="B167" t="s">
        <v>209</v>
      </c>
      <c r="C167" t="s">
        <v>70</v>
      </c>
      <c r="D167" t="s">
        <v>210</v>
      </c>
      <c r="E167" t="s">
        <v>65</v>
      </c>
      <c r="F167" s="183">
        <v>3423055.759</v>
      </c>
      <c r="G167" t="s">
        <v>211</v>
      </c>
    </row>
    <row r="168" spans="1:7" ht="15">
      <c r="A168">
        <v>2005</v>
      </c>
      <c r="B168" t="s">
        <v>209</v>
      </c>
      <c r="C168" t="s">
        <v>70</v>
      </c>
      <c r="D168" t="s">
        <v>210</v>
      </c>
      <c r="E168" t="s">
        <v>65</v>
      </c>
      <c r="F168" s="183">
        <v>3566507.708</v>
      </c>
      <c r="G168" t="s">
        <v>211</v>
      </c>
    </row>
    <row r="169" spans="1:7" ht="15">
      <c r="A169">
        <v>2006</v>
      </c>
      <c r="B169" t="s">
        <v>209</v>
      </c>
      <c r="C169" t="s">
        <v>70</v>
      </c>
      <c r="D169" t="s">
        <v>210</v>
      </c>
      <c r="E169" t="s">
        <v>65</v>
      </c>
      <c r="F169" s="183">
        <v>3802346.064</v>
      </c>
      <c r="G169" t="s">
        <v>211</v>
      </c>
    </row>
    <row r="170" spans="1:7" ht="15">
      <c r="A170">
        <v>2007</v>
      </c>
      <c r="B170" t="s">
        <v>209</v>
      </c>
      <c r="C170" t="s">
        <v>70</v>
      </c>
      <c r="D170" t="s">
        <v>210</v>
      </c>
      <c r="E170" t="s">
        <v>65</v>
      </c>
      <c r="F170" s="183">
        <v>4034025.179</v>
      </c>
      <c r="G170" t="s">
        <v>211</v>
      </c>
    </row>
    <row r="171" spans="1:6" ht="15">
      <c r="A171">
        <v>2008</v>
      </c>
      <c r="B171" t="s">
        <v>209</v>
      </c>
      <c r="C171" t="s">
        <v>70</v>
      </c>
      <c r="D171" t="s">
        <v>210</v>
      </c>
      <c r="E171" t="s">
        <v>65</v>
      </c>
      <c r="F171" s="183">
        <v>3900863.696</v>
      </c>
    </row>
    <row r="172" spans="1:6" ht="15">
      <c r="A172">
        <v>2009</v>
      </c>
      <c r="B172" t="s">
        <v>209</v>
      </c>
      <c r="C172" t="s">
        <v>70</v>
      </c>
      <c r="D172" t="s">
        <v>210</v>
      </c>
      <c r="E172" t="s">
        <v>65</v>
      </c>
      <c r="F172">
        <v>3300991.033</v>
      </c>
    </row>
    <row r="173" spans="1:6" ht="15">
      <c r="A173">
        <v>2010</v>
      </c>
      <c r="B173" t="s">
        <v>209</v>
      </c>
      <c r="C173" t="s">
        <v>70</v>
      </c>
      <c r="D173" t="s">
        <v>210</v>
      </c>
      <c r="E173" t="s">
        <v>65</v>
      </c>
      <c r="F173">
        <v>3115878.709</v>
      </c>
    </row>
    <row r="174" spans="1:6" ht="15">
      <c r="A174">
        <v>2011</v>
      </c>
      <c r="B174" t="s">
        <v>209</v>
      </c>
      <c r="C174" t="s">
        <v>70</v>
      </c>
      <c r="D174" t="s">
        <v>210</v>
      </c>
      <c r="E174" t="s">
        <v>65</v>
      </c>
      <c r="F174">
        <v>3345959.45</v>
      </c>
    </row>
    <row r="175" spans="1:6" ht="15">
      <c r="A175">
        <v>2012</v>
      </c>
      <c r="B175" t="s">
        <v>209</v>
      </c>
      <c r="C175" t="s">
        <v>70</v>
      </c>
      <c r="D175" t="s">
        <v>210</v>
      </c>
      <c r="E175" t="s">
        <v>65</v>
      </c>
      <c r="F175">
        <v>2978143.272</v>
      </c>
    </row>
    <row r="176" spans="1:6" ht="15">
      <c r="A176">
        <v>2013</v>
      </c>
      <c r="B176" t="s">
        <v>209</v>
      </c>
      <c r="C176" t="s">
        <v>70</v>
      </c>
      <c r="D176" t="s">
        <v>210</v>
      </c>
      <c r="E176" t="s">
        <v>65</v>
      </c>
      <c r="F176">
        <v>2823000.436</v>
      </c>
    </row>
    <row r="177" spans="1:6" ht="15">
      <c r="A177">
        <v>2014</v>
      </c>
      <c r="B177" t="s">
        <v>209</v>
      </c>
      <c r="C177" t="s">
        <v>70</v>
      </c>
      <c r="D177" t="s">
        <v>210</v>
      </c>
      <c r="E177" t="s">
        <v>65</v>
      </c>
      <c r="F177">
        <v>2839148.799</v>
      </c>
    </row>
    <row r="178" spans="1:6" ht="15">
      <c r="A178">
        <v>2015</v>
      </c>
      <c r="B178" t="s">
        <v>209</v>
      </c>
      <c r="C178" t="s">
        <v>70</v>
      </c>
      <c r="D178" t="s">
        <v>210</v>
      </c>
      <c r="E178" t="s">
        <v>65</v>
      </c>
      <c r="F178">
        <v>2929571.414</v>
      </c>
    </row>
    <row r="179" spans="1:6" ht="15">
      <c r="A179">
        <v>2016</v>
      </c>
      <c r="B179" t="s">
        <v>209</v>
      </c>
      <c r="C179" t="s">
        <v>70</v>
      </c>
      <c r="D179" t="s">
        <v>210</v>
      </c>
      <c r="E179" t="s">
        <v>65</v>
      </c>
      <c r="F179">
        <v>2926353.611</v>
      </c>
    </row>
    <row r="180" spans="1:6" ht="15">
      <c r="A180">
        <v>2017</v>
      </c>
      <c r="B180" t="s">
        <v>209</v>
      </c>
      <c r="C180" t="s">
        <v>70</v>
      </c>
      <c r="D180" t="s">
        <v>210</v>
      </c>
      <c r="E180" t="s">
        <v>65</v>
      </c>
      <c r="F180">
        <v>3008887.54</v>
      </c>
    </row>
    <row r="181" spans="1:6" ht="15">
      <c r="A181">
        <v>2018</v>
      </c>
      <c r="B181" t="s">
        <v>209</v>
      </c>
      <c r="C181" t="s">
        <v>70</v>
      </c>
      <c r="D181" t="s">
        <v>210</v>
      </c>
      <c r="E181" t="s">
        <v>65</v>
      </c>
      <c r="F181">
        <v>3163939.153</v>
      </c>
    </row>
    <row r="182" spans="1:6" ht="15">
      <c r="A182">
        <v>2019</v>
      </c>
      <c r="B182" t="s">
        <v>209</v>
      </c>
      <c r="C182" t="s">
        <v>70</v>
      </c>
      <c r="D182" t="s">
        <v>210</v>
      </c>
      <c r="E182" t="s">
        <v>65</v>
      </c>
      <c r="F182">
        <v>3273286.066</v>
      </c>
    </row>
    <row r="183" spans="1:6" ht="15">
      <c r="A183">
        <v>2020</v>
      </c>
      <c r="B183" t="s">
        <v>209</v>
      </c>
      <c r="C183" t="s">
        <v>70</v>
      </c>
      <c r="D183" t="s">
        <v>210</v>
      </c>
      <c r="E183" t="s">
        <v>65</v>
      </c>
      <c r="F183" s="183">
        <v>3228799.468</v>
      </c>
    </row>
    <row r="184" spans="1:6" ht="15">
      <c r="A184">
        <v>2021</v>
      </c>
      <c r="B184" t="s">
        <v>209</v>
      </c>
      <c r="C184" t="s">
        <v>70</v>
      </c>
      <c r="D184" t="s">
        <v>210</v>
      </c>
      <c r="E184" t="s">
        <v>65</v>
      </c>
      <c r="F184" s="183">
        <v>3369058.828</v>
      </c>
    </row>
    <row r="185" spans="1:7" ht="15">
      <c r="A185">
        <v>2022</v>
      </c>
      <c r="B185" t="s">
        <v>209</v>
      </c>
      <c r="C185" t="s">
        <v>70</v>
      </c>
      <c r="D185" t="s">
        <v>210</v>
      </c>
      <c r="E185" t="s">
        <v>65</v>
      </c>
      <c r="F185" s="183">
        <v>3447574.062</v>
      </c>
      <c r="G185" t="s">
        <v>211</v>
      </c>
    </row>
    <row r="186" spans="1:7" ht="15">
      <c r="A186">
        <v>2000</v>
      </c>
      <c r="B186" t="s">
        <v>209</v>
      </c>
      <c r="C186" t="s">
        <v>70</v>
      </c>
      <c r="D186" t="s">
        <v>212</v>
      </c>
      <c r="E186" t="s">
        <v>65</v>
      </c>
      <c r="F186" s="183">
        <v>7.336</v>
      </c>
      <c r="G186" t="s">
        <v>211</v>
      </c>
    </row>
    <row r="187" spans="1:7" ht="15">
      <c r="A187">
        <v>2001</v>
      </c>
      <c r="B187" t="s">
        <v>209</v>
      </c>
      <c r="C187" t="s">
        <v>70</v>
      </c>
      <c r="D187" t="s">
        <v>212</v>
      </c>
      <c r="E187" t="s">
        <v>65</v>
      </c>
      <c r="F187">
        <v>7.471</v>
      </c>
      <c r="G187" t="s">
        <v>211</v>
      </c>
    </row>
    <row r="188" spans="1:7" ht="15">
      <c r="A188">
        <v>2002</v>
      </c>
      <c r="B188" t="s">
        <v>209</v>
      </c>
      <c r="C188" t="s">
        <v>70</v>
      </c>
      <c r="D188" t="s">
        <v>212</v>
      </c>
      <c r="E188" t="s">
        <v>65</v>
      </c>
      <c r="F188">
        <v>7.506</v>
      </c>
      <c r="G188" t="s">
        <v>211</v>
      </c>
    </row>
    <row r="189" spans="1:7" ht="15">
      <c r="A189">
        <v>2003</v>
      </c>
      <c r="B189" t="s">
        <v>209</v>
      </c>
      <c r="C189" t="s">
        <v>70</v>
      </c>
      <c r="D189" t="s">
        <v>212</v>
      </c>
      <c r="E189" t="s">
        <v>65</v>
      </c>
      <c r="F189">
        <v>7.721</v>
      </c>
      <c r="G189" t="s">
        <v>211</v>
      </c>
    </row>
    <row r="190" spans="1:7" ht="15">
      <c r="A190">
        <v>2004</v>
      </c>
      <c r="B190" t="s">
        <v>209</v>
      </c>
      <c r="C190" t="s">
        <v>70</v>
      </c>
      <c r="D190" t="s">
        <v>212</v>
      </c>
      <c r="E190" t="s">
        <v>65</v>
      </c>
      <c r="F190">
        <v>7.895</v>
      </c>
      <c r="G190" t="s">
        <v>211</v>
      </c>
    </row>
    <row r="191" spans="1:7" ht="15">
      <c r="A191">
        <v>2005</v>
      </c>
      <c r="B191" t="s">
        <v>209</v>
      </c>
      <c r="C191" t="s">
        <v>70</v>
      </c>
      <c r="D191" t="s">
        <v>212</v>
      </c>
      <c r="E191" t="s">
        <v>65</v>
      </c>
      <c r="F191">
        <v>8.197</v>
      </c>
      <c r="G191" t="s">
        <v>211</v>
      </c>
    </row>
    <row r="192" spans="1:7" ht="15">
      <c r="A192">
        <v>2006</v>
      </c>
      <c r="B192" t="s">
        <v>209</v>
      </c>
      <c r="C192" t="s">
        <v>70</v>
      </c>
      <c r="D192" t="s">
        <v>212</v>
      </c>
      <c r="E192" t="s">
        <v>65</v>
      </c>
      <c r="F192">
        <v>8.711</v>
      </c>
      <c r="G192" t="s">
        <v>211</v>
      </c>
    </row>
    <row r="193" spans="1:7" ht="15">
      <c r="A193">
        <v>2007</v>
      </c>
      <c r="B193" t="s">
        <v>209</v>
      </c>
      <c r="C193" t="s">
        <v>70</v>
      </c>
      <c r="D193" t="s">
        <v>212</v>
      </c>
      <c r="E193" t="s">
        <v>65</v>
      </c>
      <c r="F193">
        <v>9.21</v>
      </c>
      <c r="G193" t="s">
        <v>211</v>
      </c>
    </row>
    <row r="194" spans="1:6" ht="15">
      <c r="A194">
        <v>2008</v>
      </c>
      <c r="B194" t="s">
        <v>209</v>
      </c>
      <c r="C194" t="s">
        <v>70</v>
      </c>
      <c r="D194" t="s">
        <v>212</v>
      </c>
      <c r="E194" t="s">
        <v>65</v>
      </c>
      <c r="F194">
        <v>8.878</v>
      </c>
    </row>
    <row r="195" spans="1:6" ht="15">
      <c r="A195">
        <v>2009</v>
      </c>
      <c r="B195" t="s">
        <v>209</v>
      </c>
      <c r="C195" t="s">
        <v>70</v>
      </c>
      <c r="D195" t="s">
        <v>212</v>
      </c>
      <c r="E195" t="s">
        <v>65</v>
      </c>
      <c r="F195">
        <v>7.495</v>
      </c>
    </row>
    <row r="196" spans="1:6" ht="15">
      <c r="A196">
        <v>2010</v>
      </c>
      <c r="B196" t="s">
        <v>209</v>
      </c>
      <c r="C196" t="s">
        <v>70</v>
      </c>
      <c r="D196" t="s">
        <v>212</v>
      </c>
      <c r="E196" t="s">
        <v>65</v>
      </c>
      <c r="F196">
        <v>7.065</v>
      </c>
    </row>
    <row r="197" spans="1:6" ht="15">
      <c r="A197">
        <v>2011</v>
      </c>
      <c r="B197" t="s">
        <v>209</v>
      </c>
      <c r="C197" t="s">
        <v>70</v>
      </c>
      <c r="D197" t="s">
        <v>212</v>
      </c>
      <c r="E197" t="s">
        <v>65</v>
      </c>
      <c r="F197">
        <v>7.6</v>
      </c>
    </row>
    <row r="198" spans="1:6" ht="15">
      <c r="A198">
        <v>2012</v>
      </c>
      <c r="B198" t="s">
        <v>209</v>
      </c>
      <c r="C198" t="s">
        <v>70</v>
      </c>
      <c r="D198" t="s">
        <v>212</v>
      </c>
      <c r="E198" t="s">
        <v>65</v>
      </c>
      <c r="F198">
        <v>6.755</v>
      </c>
    </row>
    <row r="199" spans="1:6" ht="15">
      <c r="A199">
        <v>2013</v>
      </c>
      <c r="B199" t="s">
        <v>209</v>
      </c>
      <c r="C199" t="s">
        <v>70</v>
      </c>
      <c r="D199" t="s">
        <v>212</v>
      </c>
      <c r="E199" t="s">
        <v>65</v>
      </c>
      <c r="F199">
        <v>6.387</v>
      </c>
    </row>
    <row r="200" spans="1:6" ht="15">
      <c r="A200">
        <v>2014</v>
      </c>
      <c r="B200" t="s">
        <v>209</v>
      </c>
      <c r="C200" t="s">
        <v>70</v>
      </c>
      <c r="D200" t="s">
        <v>212</v>
      </c>
      <c r="E200" t="s">
        <v>65</v>
      </c>
      <c r="F200">
        <v>6.405</v>
      </c>
    </row>
    <row r="201" spans="1:6" ht="15">
      <c r="A201">
        <v>2015</v>
      </c>
      <c r="B201" t="s">
        <v>209</v>
      </c>
      <c r="C201" t="s">
        <v>70</v>
      </c>
      <c r="D201" t="s">
        <v>212</v>
      </c>
      <c r="E201" t="s">
        <v>65</v>
      </c>
      <c r="F201">
        <v>6.595</v>
      </c>
    </row>
    <row r="202" spans="1:6" ht="15">
      <c r="A202">
        <v>2016</v>
      </c>
      <c r="B202" t="s">
        <v>209</v>
      </c>
      <c r="C202" t="s">
        <v>70</v>
      </c>
      <c r="D202" t="s">
        <v>212</v>
      </c>
      <c r="E202" t="s">
        <v>65</v>
      </c>
      <c r="F202">
        <v>6.574</v>
      </c>
    </row>
    <row r="203" spans="1:6" ht="15">
      <c r="A203">
        <v>2017</v>
      </c>
      <c r="B203" t="s">
        <v>209</v>
      </c>
      <c r="C203" t="s">
        <v>70</v>
      </c>
      <c r="D203" t="s">
        <v>212</v>
      </c>
      <c r="E203" t="s">
        <v>65</v>
      </c>
      <c r="F203">
        <v>6.748</v>
      </c>
    </row>
    <row r="204" spans="1:6" ht="15">
      <c r="A204">
        <v>2018</v>
      </c>
      <c r="B204" t="s">
        <v>209</v>
      </c>
      <c r="C204" t="s">
        <v>70</v>
      </c>
      <c r="D204" t="s">
        <v>212</v>
      </c>
      <c r="E204" t="s">
        <v>65</v>
      </c>
      <c r="F204">
        <v>7.084</v>
      </c>
    </row>
    <row r="205" spans="1:6" ht="15">
      <c r="A205">
        <v>2019</v>
      </c>
      <c r="B205" t="s">
        <v>209</v>
      </c>
      <c r="C205" t="s">
        <v>70</v>
      </c>
      <c r="D205" t="s">
        <v>212</v>
      </c>
      <c r="E205" t="s">
        <v>65</v>
      </c>
      <c r="F205">
        <v>7.322</v>
      </c>
    </row>
    <row r="206" spans="1:6" ht="15">
      <c r="A206">
        <v>2020</v>
      </c>
      <c r="B206" t="s">
        <v>209</v>
      </c>
      <c r="C206" t="s">
        <v>70</v>
      </c>
      <c r="D206" t="s">
        <v>212</v>
      </c>
      <c r="E206" t="s">
        <v>65</v>
      </c>
      <c r="F206">
        <v>7.218</v>
      </c>
    </row>
    <row r="207" spans="1:6" ht="15">
      <c r="A207">
        <v>2021</v>
      </c>
      <c r="B207" t="s">
        <v>209</v>
      </c>
      <c r="C207" t="s">
        <v>70</v>
      </c>
      <c r="D207" t="s">
        <v>212</v>
      </c>
      <c r="E207" t="s">
        <v>65</v>
      </c>
      <c r="F207">
        <v>7.539</v>
      </c>
    </row>
    <row r="208" spans="1:7" ht="15">
      <c r="A208">
        <v>2022</v>
      </c>
      <c r="B208" t="s">
        <v>209</v>
      </c>
      <c r="C208" t="s">
        <v>70</v>
      </c>
      <c r="D208" t="s">
        <v>212</v>
      </c>
      <c r="E208" t="s">
        <v>65</v>
      </c>
      <c r="F208">
        <v>7.712</v>
      </c>
      <c r="G208" t="s">
        <v>211</v>
      </c>
    </row>
    <row r="209" spans="1:5" ht="15">
      <c r="A209">
        <v>2000</v>
      </c>
      <c r="B209" t="s">
        <v>209</v>
      </c>
      <c r="C209" t="s">
        <v>69</v>
      </c>
      <c r="D209" t="s">
        <v>213</v>
      </c>
      <c r="E209" t="s">
        <v>65</v>
      </c>
    </row>
    <row r="210" spans="1:5" ht="15">
      <c r="A210">
        <v>2001</v>
      </c>
      <c r="B210" t="s">
        <v>209</v>
      </c>
      <c r="C210" t="s">
        <v>69</v>
      </c>
      <c r="D210" t="s">
        <v>213</v>
      </c>
      <c r="E210" t="s">
        <v>65</v>
      </c>
    </row>
    <row r="211" spans="1:5" ht="15">
      <c r="A211">
        <v>2002</v>
      </c>
      <c r="B211" t="s">
        <v>209</v>
      </c>
      <c r="C211" t="s">
        <v>69</v>
      </c>
      <c r="D211" t="s">
        <v>213</v>
      </c>
      <c r="E211" t="s">
        <v>65</v>
      </c>
    </row>
    <row r="212" spans="1:6" ht="15">
      <c r="A212">
        <v>2003</v>
      </c>
      <c r="B212" t="s">
        <v>209</v>
      </c>
      <c r="C212" t="s">
        <v>69</v>
      </c>
      <c r="D212" t="s">
        <v>213</v>
      </c>
      <c r="E212" t="s">
        <v>65</v>
      </c>
      <c r="F212" s="183"/>
    </row>
    <row r="213" spans="1:6" ht="15">
      <c r="A213">
        <v>2004</v>
      </c>
      <c r="B213" t="s">
        <v>209</v>
      </c>
      <c r="C213" t="s">
        <v>69</v>
      </c>
      <c r="D213" t="s">
        <v>213</v>
      </c>
      <c r="E213" t="s">
        <v>65</v>
      </c>
      <c r="F213" s="183"/>
    </row>
    <row r="214" spans="1:6" ht="15">
      <c r="A214">
        <v>2005</v>
      </c>
      <c r="B214" t="s">
        <v>209</v>
      </c>
      <c r="C214" t="s">
        <v>69</v>
      </c>
      <c r="D214" t="s">
        <v>213</v>
      </c>
      <c r="E214" t="s">
        <v>65</v>
      </c>
      <c r="F214" s="183"/>
    </row>
    <row r="215" spans="1:6" ht="15">
      <c r="A215">
        <v>2006</v>
      </c>
      <c r="B215" t="s">
        <v>209</v>
      </c>
      <c r="C215" t="s">
        <v>69</v>
      </c>
      <c r="D215" t="s">
        <v>213</v>
      </c>
      <c r="E215" t="s">
        <v>65</v>
      </c>
      <c r="F215" s="183"/>
    </row>
    <row r="216" spans="1:6" ht="15">
      <c r="A216">
        <v>2007</v>
      </c>
      <c r="B216" t="s">
        <v>209</v>
      </c>
      <c r="C216" t="s">
        <v>69</v>
      </c>
      <c r="D216" t="s">
        <v>213</v>
      </c>
      <c r="E216" t="s">
        <v>65</v>
      </c>
      <c r="F216" s="183"/>
    </row>
    <row r="217" spans="1:5" ht="15">
      <c r="A217">
        <v>2008</v>
      </c>
      <c r="B217" t="s">
        <v>209</v>
      </c>
      <c r="C217" t="s">
        <v>69</v>
      </c>
      <c r="D217" t="s">
        <v>213</v>
      </c>
      <c r="E217" t="s">
        <v>65</v>
      </c>
    </row>
    <row r="218" spans="1:5" ht="15">
      <c r="A218">
        <v>2009</v>
      </c>
      <c r="B218" t="s">
        <v>209</v>
      </c>
      <c r="C218" t="s">
        <v>69</v>
      </c>
      <c r="D218" t="s">
        <v>213</v>
      </c>
      <c r="E218" t="s">
        <v>65</v>
      </c>
    </row>
    <row r="219" spans="1:5" ht="15">
      <c r="A219">
        <v>2010</v>
      </c>
      <c r="B219" t="s">
        <v>209</v>
      </c>
      <c r="C219" t="s">
        <v>69</v>
      </c>
      <c r="D219" t="s">
        <v>213</v>
      </c>
      <c r="E219" t="s">
        <v>65</v>
      </c>
    </row>
    <row r="220" spans="1:5" ht="15">
      <c r="A220">
        <v>2011</v>
      </c>
      <c r="B220" t="s">
        <v>209</v>
      </c>
      <c r="C220" t="s">
        <v>69</v>
      </c>
      <c r="D220" t="s">
        <v>213</v>
      </c>
      <c r="E220" t="s">
        <v>65</v>
      </c>
    </row>
    <row r="221" spans="1:5" ht="15">
      <c r="A221">
        <v>2012</v>
      </c>
      <c r="B221" t="s">
        <v>209</v>
      </c>
      <c r="C221" t="s">
        <v>69</v>
      </c>
      <c r="D221" t="s">
        <v>213</v>
      </c>
      <c r="E221" t="s">
        <v>65</v>
      </c>
    </row>
    <row r="222" spans="1:5" ht="15">
      <c r="A222">
        <v>2013</v>
      </c>
      <c r="B222" t="s">
        <v>209</v>
      </c>
      <c r="C222" t="s">
        <v>69</v>
      </c>
      <c r="D222" t="s">
        <v>213</v>
      </c>
      <c r="E222" t="s">
        <v>65</v>
      </c>
    </row>
    <row r="223" spans="1:5" ht="15">
      <c r="A223">
        <v>2014</v>
      </c>
      <c r="B223" t="s">
        <v>209</v>
      </c>
      <c r="C223" t="s">
        <v>69</v>
      </c>
      <c r="D223" t="s">
        <v>213</v>
      </c>
      <c r="E223" t="s">
        <v>65</v>
      </c>
    </row>
    <row r="224" spans="1:5" ht="15">
      <c r="A224">
        <v>2015</v>
      </c>
      <c r="B224" t="s">
        <v>209</v>
      </c>
      <c r="C224" t="s">
        <v>69</v>
      </c>
      <c r="D224" t="s">
        <v>213</v>
      </c>
      <c r="E224" t="s">
        <v>65</v>
      </c>
    </row>
    <row r="225" spans="1:5" ht="15">
      <c r="A225">
        <v>2016</v>
      </c>
      <c r="B225" t="s">
        <v>209</v>
      </c>
      <c r="C225" t="s">
        <v>69</v>
      </c>
      <c r="D225" t="s">
        <v>213</v>
      </c>
      <c r="E225" t="s">
        <v>65</v>
      </c>
    </row>
    <row r="226" spans="1:5" ht="15">
      <c r="A226">
        <v>2017</v>
      </c>
      <c r="B226" t="s">
        <v>209</v>
      </c>
      <c r="C226" t="s">
        <v>69</v>
      </c>
      <c r="D226" t="s">
        <v>213</v>
      </c>
      <c r="E226" t="s">
        <v>65</v>
      </c>
    </row>
    <row r="227" spans="1:6" ht="15">
      <c r="A227">
        <v>2018</v>
      </c>
      <c r="B227" t="s">
        <v>209</v>
      </c>
      <c r="C227" t="s">
        <v>69</v>
      </c>
      <c r="D227" t="s">
        <v>213</v>
      </c>
      <c r="E227" t="s">
        <v>65</v>
      </c>
      <c r="F227" s="183"/>
    </row>
    <row r="228" spans="1:6" ht="15">
      <c r="A228">
        <v>2019</v>
      </c>
      <c r="B228" t="s">
        <v>209</v>
      </c>
      <c r="C228" t="s">
        <v>69</v>
      </c>
      <c r="D228" t="s">
        <v>213</v>
      </c>
      <c r="E228" t="s">
        <v>65</v>
      </c>
      <c r="F228" s="183"/>
    </row>
    <row r="229" spans="1:6" ht="15">
      <c r="A229">
        <v>2020</v>
      </c>
      <c r="B229" t="s">
        <v>209</v>
      </c>
      <c r="C229" t="s">
        <v>69</v>
      </c>
      <c r="D229" t="s">
        <v>213</v>
      </c>
      <c r="E229" t="s">
        <v>65</v>
      </c>
      <c r="F229" s="183"/>
    </row>
    <row r="230" spans="1:6" ht="15">
      <c r="A230">
        <v>2021</v>
      </c>
      <c r="B230" t="s">
        <v>209</v>
      </c>
      <c r="C230" t="s">
        <v>69</v>
      </c>
      <c r="D230" t="s">
        <v>213</v>
      </c>
      <c r="E230" t="s">
        <v>65</v>
      </c>
      <c r="F230" s="183"/>
    </row>
    <row r="231" spans="1:6" ht="15">
      <c r="A231">
        <v>2022</v>
      </c>
      <c r="B231" t="s">
        <v>209</v>
      </c>
      <c r="C231" t="s">
        <v>69</v>
      </c>
      <c r="D231" t="s">
        <v>213</v>
      </c>
      <c r="E231" t="s">
        <v>65</v>
      </c>
      <c r="F231" s="183"/>
    </row>
    <row r="232" spans="1:7" ht="15">
      <c r="A232">
        <v>2000</v>
      </c>
      <c r="B232" t="s">
        <v>209</v>
      </c>
      <c r="C232" t="s">
        <v>69</v>
      </c>
      <c r="D232" t="s">
        <v>210</v>
      </c>
      <c r="E232" t="s">
        <v>65</v>
      </c>
      <c r="F232">
        <v>781124.307</v>
      </c>
      <c r="G232" t="s">
        <v>211</v>
      </c>
    </row>
    <row r="233" spans="1:7" ht="15">
      <c r="A233">
        <v>2001</v>
      </c>
      <c r="B233" t="s">
        <v>209</v>
      </c>
      <c r="C233" t="s">
        <v>69</v>
      </c>
      <c r="D233" t="s">
        <v>210</v>
      </c>
      <c r="E233" t="s">
        <v>65</v>
      </c>
      <c r="F233">
        <v>790787.642</v>
      </c>
      <c r="G233" t="s">
        <v>211</v>
      </c>
    </row>
    <row r="234" spans="1:7" ht="15">
      <c r="A234">
        <v>2002</v>
      </c>
      <c r="B234" t="s">
        <v>209</v>
      </c>
      <c r="C234" t="s">
        <v>69</v>
      </c>
      <c r="D234" t="s">
        <v>210</v>
      </c>
      <c r="E234" t="s">
        <v>65</v>
      </c>
      <c r="F234">
        <v>793736.831</v>
      </c>
      <c r="G234" t="s">
        <v>211</v>
      </c>
    </row>
    <row r="235" spans="1:7" ht="15">
      <c r="A235">
        <v>2003</v>
      </c>
      <c r="B235" t="s">
        <v>209</v>
      </c>
      <c r="C235" t="s">
        <v>69</v>
      </c>
      <c r="D235" t="s">
        <v>210</v>
      </c>
      <c r="E235" t="s">
        <v>65</v>
      </c>
      <c r="F235">
        <v>792931.458</v>
      </c>
      <c r="G235" t="s">
        <v>211</v>
      </c>
    </row>
    <row r="236" spans="1:7" ht="15">
      <c r="A236">
        <v>2004</v>
      </c>
      <c r="B236" t="s">
        <v>209</v>
      </c>
      <c r="C236" t="s">
        <v>69</v>
      </c>
      <c r="D236" t="s">
        <v>210</v>
      </c>
      <c r="E236" t="s">
        <v>65</v>
      </c>
      <c r="F236">
        <v>792391.961</v>
      </c>
      <c r="G236" t="s">
        <v>211</v>
      </c>
    </row>
    <row r="237" spans="1:7" ht="15">
      <c r="A237">
        <v>2005</v>
      </c>
      <c r="B237" t="s">
        <v>209</v>
      </c>
      <c r="C237" t="s">
        <v>69</v>
      </c>
      <c r="D237" t="s">
        <v>210</v>
      </c>
      <c r="E237" t="s">
        <v>65</v>
      </c>
      <c r="F237">
        <v>774162.62</v>
      </c>
      <c r="G237" t="s">
        <v>211</v>
      </c>
    </row>
    <row r="238" spans="1:7" ht="15">
      <c r="A238">
        <v>2006</v>
      </c>
      <c r="B238" t="s">
        <v>209</v>
      </c>
      <c r="C238" t="s">
        <v>69</v>
      </c>
      <c r="D238" t="s">
        <v>210</v>
      </c>
      <c r="E238" t="s">
        <v>65</v>
      </c>
      <c r="F238">
        <v>764243.876</v>
      </c>
      <c r="G238" t="s">
        <v>211</v>
      </c>
    </row>
    <row r="239" spans="1:7" ht="15">
      <c r="A239">
        <v>2007</v>
      </c>
      <c r="B239" t="s">
        <v>209</v>
      </c>
      <c r="C239" t="s">
        <v>69</v>
      </c>
      <c r="D239" t="s">
        <v>210</v>
      </c>
      <c r="E239" t="s">
        <v>65</v>
      </c>
      <c r="F239">
        <v>746140.523</v>
      </c>
      <c r="G239" t="s">
        <v>211</v>
      </c>
    </row>
    <row r="240" spans="1:6" ht="15">
      <c r="A240">
        <v>2008</v>
      </c>
      <c r="B240" t="s">
        <v>209</v>
      </c>
      <c r="C240" t="s">
        <v>69</v>
      </c>
      <c r="D240" t="s">
        <v>210</v>
      </c>
      <c r="E240" t="s">
        <v>65</v>
      </c>
      <c r="F240">
        <v>730491.32</v>
      </c>
    </row>
    <row r="241" spans="1:6" ht="15">
      <c r="A241">
        <v>2009</v>
      </c>
      <c r="B241" t="s">
        <v>209</v>
      </c>
      <c r="C241" t="s">
        <v>69</v>
      </c>
      <c r="D241" t="s">
        <v>210</v>
      </c>
      <c r="E241" t="s">
        <v>65</v>
      </c>
      <c r="F241">
        <v>696145.598</v>
      </c>
    </row>
    <row r="242" spans="1:6" ht="15">
      <c r="A242">
        <v>2010</v>
      </c>
      <c r="B242" t="s">
        <v>209</v>
      </c>
      <c r="C242" t="s">
        <v>69</v>
      </c>
      <c r="D242" t="s">
        <v>210</v>
      </c>
      <c r="E242" t="s">
        <v>65</v>
      </c>
      <c r="F242" s="183">
        <v>691985.032</v>
      </c>
    </row>
    <row r="243" spans="1:6" ht="15">
      <c r="A243">
        <v>2011</v>
      </c>
      <c r="B243" t="s">
        <v>209</v>
      </c>
      <c r="C243" t="s">
        <v>69</v>
      </c>
      <c r="D243" t="s">
        <v>210</v>
      </c>
      <c r="E243" t="s">
        <v>65</v>
      </c>
      <c r="F243" s="183">
        <v>711363.366</v>
      </c>
    </row>
    <row r="244" spans="1:6" ht="15">
      <c r="A244">
        <v>2012</v>
      </c>
      <c r="B244" t="s">
        <v>209</v>
      </c>
      <c r="C244" t="s">
        <v>69</v>
      </c>
      <c r="D244" t="s">
        <v>210</v>
      </c>
      <c r="E244" t="s">
        <v>65</v>
      </c>
      <c r="F244" s="183">
        <v>707721.079</v>
      </c>
    </row>
    <row r="245" spans="1:6" ht="15">
      <c r="A245">
        <v>2013</v>
      </c>
      <c r="B245" t="s">
        <v>209</v>
      </c>
      <c r="C245" t="s">
        <v>69</v>
      </c>
      <c r="D245" t="s">
        <v>210</v>
      </c>
      <c r="E245" t="s">
        <v>65</v>
      </c>
      <c r="F245" s="183">
        <v>680179.48</v>
      </c>
    </row>
    <row r="246" spans="1:7" ht="15">
      <c r="A246">
        <v>2014</v>
      </c>
      <c r="B246" t="s">
        <v>209</v>
      </c>
      <c r="C246" t="s">
        <v>69</v>
      </c>
      <c r="D246" t="s">
        <v>210</v>
      </c>
      <c r="E246" t="s">
        <v>65</v>
      </c>
      <c r="F246" s="183">
        <v>646120.121</v>
      </c>
      <c r="G246" t="s">
        <v>211</v>
      </c>
    </row>
    <row r="247" spans="1:7" ht="15">
      <c r="A247">
        <v>2015</v>
      </c>
      <c r="B247" t="s">
        <v>209</v>
      </c>
      <c r="C247" t="s">
        <v>69</v>
      </c>
      <c r="D247" t="s">
        <v>210</v>
      </c>
      <c r="E247" t="s">
        <v>65</v>
      </c>
      <c r="F247">
        <v>623442.918</v>
      </c>
      <c r="G247" t="s">
        <v>211</v>
      </c>
    </row>
    <row r="248" spans="1:7" ht="15">
      <c r="A248">
        <v>2016</v>
      </c>
      <c r="B248" t="s">
        <v>209</v>
      </c>
      <c r="C248" t="s">
        <v>69</v>
      </c>
      <c r="D248" t="s">
        <v>210</v>
      </c>
      <c r="E248" t="s">
        <v>65</v>
      </c>
      <c r="F248">
        <v>577737.359</v>
      </c>
      <c r="G248" t="s">
        <v>211</v>
      </c>
    </row>
    <row r="249" spans="1:6" ht="15">
      <c r="A249">
        <v>2017</v>
      </c>
      <c r="B249" t="s">
        <v>209</v>
      </c>
      <c r="C249" t="s">
        <v>69</v>
      </c>
      <c r="D249" t="s">
        <v>210</v>
      </c>
      <c r="E249" t="s">
        <v>65</v>
      </c>
      <c r="F249">
        <v>580905.426</v>
      </c>
    </row>
    <row r="250" spans="1:6" ht="15">
      <c r="A250">
        <v>2018</v>
      </c>
      <c r="B250" t="s">
        <v>209</v>
      </c>
      <c r="C250" t="s">
        <v>69</v>
      </c>
      <c r="D250" t="s">
        <v>210</v>
      </c>
      <c r="E250" t="s">
        <v>65</v>
      </c>
      <c r="F250">
        <v>558150.821</v>
      </c>
    </row>
    <row r="251" spans="1:6" ht="15">
      <c r="A251">
        <v>2019</v>
      </c>
      <c r="B251" t="s">
        <v>209</v>
      </c>
      <c r="C251" t="s">
        <v>69</v>
      </c>
      <c r="D251" t="s">
        <v>210</v>
      </c>
      <c r="E251" t="s">
        <v>65</v>
      </c>
      <c r="F251">
        <v>473065.83</v>
      </c>
    </row>
    <row r="252" spans="1:6" ht="15">
      <c r="A252">
        <v>2020</v>
      </c>
      <c r="B252" t="s">
        <v>209</v>
      </c>
      <c r="C252" t="s">
        <v>69</v>
      </c>
      <c r="D252" t="s">
        <v>210</v>
      </c>
      <c r="E252" t="s">
        <v>65</v>
      </c>
      <c r="F252">
        <v>382730.773</v>
      </c>
    </row>
    <row r="253" spans="1:6" ht="15">
      <c r="A253">
        <v>2021</v>
      </c>
      <c r="B253" t="s">
        <v>209</v>
      </c>
      <c r="C253" t="s">
        <v>69</v>
      </c>
      <c r="D253" t="s">
        <v>210</v>
      </c>
      <c r="E253" t="s">
        <v>65</v>
      </c>
      <c r="F253">
        <v>409901.728</v>
      </c>
    </row>
    <row r="254" spans="1:7" ht="15">
      <c r="A254">
        <v>2022</v>
      </c>
      <c r="B254" t="s">
        <v>209</v>
      </c>
      <c r="C254" t="s">
        <v>69</v>
      </c>
      <c r="D254" t="s">
        <v>210</v>
      </c>
      <c r="E254" t="s">
        <v>65</v>
      </c>
      <c r="F254">
        <v>420593.999</v>
      </c>
      <c r="G254" t="s">
        <v>211</v>
      </c>
    </row>
    <row r="255" spans="1:7" ht="15">
      <c r="A255">
        <v>2000</v>
      </c>
      <c r="B255" t="s">
        <v>209</v>
      </c>
      <c r="C255" t="s">
        <v>69</v>
      </c>
      <c r="D255" t="s">
        <v>212</v>
      </c>
      <c r="E255" t="s">
        <v>65</v>
      </c>
      <c r="F255">
        <v>1.821</v>
      </c>
      <c r="G255" t="s">
        <v>211</v>
      </c>
    </row>
    <row r="256" spans="1:7" ht="15">
      <c r="A256">
        <v>2001</v>
      </c>
      <c r="B256" t="s">
        <v>209</v>
      </c>
      <c r="C256" t="s">
        <v>69</v>
      </c>
      <c r="D256" t="s">
        <v>212</v>
      </c>
      <c r="E256" t="s">
        <v>65</v>
      </c>
      <c r="F256">
        <v>1.841</v>
      </c>
      <c r="G256" t="s">
        <v>211</v>
      </c>
    </row>
    <row r="257" spans="1:7" ht="15">
      <c r="A257">
        <v>2002</v>
      </c>
      <c r="B257" t="s">
        <v>209</v>
      </c>
      <c r="C257" t="s">
        <v>69</v>
      </c>
      <c r="D257" t="s">
        <v>212</v>
      </c>
      <c r="E257" t="s">
        <v>65</v>
      </c>
      <c r="F257" s="184">
        <v>1.844</v>
      </c>
      <c r="G257" t="s">
        <v>211</v>
      </c>
    </row>
    <row r="258" spans="1:7" ht="15">
      <c r="A258">
        <v>2003</v>
      </c>
      <c r="B258" t="s">
        <v>209</v>
      </c>
      <c r="C258" t="s">
        <v>69</v>
      </c>
      <c r="D258" t="s">
        <v>212</v>
      </c>
      <c r="E258" t="s">
        <v>65</v>
      </c>
      <c r="F258" s="183">
        <v>1.836</v>
      </c>
      <c r="G258" t="s">
        <v>211</v>
      </c>
    </row>
    <row r="259" spans="1:7" ht="15">
      <c r="A259">
        <v>2004</v>
      </c>
      <c r="B259" t="s">
        <v>209</v>
      </c>
      <c r="C259" t="s">
        <v>69</v>
      </c>
      <c r="D259" t="s">
        <v>212</v>
      </c>
      <c r="E259" t="s">
        <v>65</v>
      </c>
      <c r="F259" s="183">
        <v>1.828</v>
      </c>
      <c r="G259" t="s">
        <v>211</v>
      </c>
    </row>
    <row r="260" spans="1:7" ht="15">
      <c r="A260">
        <v>2005</v>
      </c>
      <c r="B260" t="s">
        <v>209</v>
      </c>
      <c r="C260" t="s">
        <v>69</v>
      </c>
      <c r="D260" t="s">
        <v>212</v>
      </c>
      <c r="E260" t="s">
        <v>65</v>
      </c>
      <c r="F260" s="183">
        <v>1.779</v>
      </c>
      <c r="G260" t="s">
        <v>211</v>
      </c>
    </row>
    <row r="261" spans="1:7" ht="15">
      <c r="A261">
        <v>2006</v>
      </c>
      <c r="B261" t="s">
        <v>209</v>
      </c>
      <c r="C261" t="s">
        <v>69</v>
      </c>
      <c r="D261" t="s">
        <v>212</v>
      </c>
      <c r="E261" t="s">
        <v>65</v>
      </c>
      <c r="F261" s="183">
        <v>1.751</v>
      </c>
      <c r="G261" t="s">
        <v>211</v>
      </c>
    </row>
    <row r="262" spans="1:7" ht="15">
      <c r="A262">
        <v>2007</v>
      </c>
      <c r="B262" t="s">
        <v>209</v>
      </c>
      <c r="C262" t="s">
        <v>69</v>
      </c>
      <c r="D262" t="s">
        <v>212</v>
      </c>
      <c r="E262" t="s">
        <v>65</v>
      </c>
      <c r="F262">
        <v>1.704</v>
      </c>
      <c r="G262" t="s">
        <v>211</v>
      </c>
    </row>
    <row r="263" spans="1:6" ht="15">
      <c r="A263">
        <v>2008</v>
      </c>
      <c r="B263" t="s">
        <v>209</v>
      </c>
      <c r="C263" t="s">
        <v>69</v>
      </c>
      <c r="D263" t="s">
        <v>212</v>
      </c>
      <c r="E263" t="s">
        <v>65</v>
      </c>
      <c r="F263">
        <v>1.663</v>
      </c>
    </row>
    <row r="264" spans="1:6" ht="15">
      <c r="A264">
        <v>2009</v>
      </c>
      <c r="B264" t="s">
        <v>209</v>
      </c>
      <c r="C264" t="s">
        <v>69</v>
      </c>
      <c r="D264" t="s">
        <v>212</v>
      </c>
      <c r="E264" t="s">
        <v>65</v>
      </c>
      <c r="F264">
        <v>1.581</v>
      </c>
    </row>
    <row r="265" spans="1:6" ht="15">
      <c r="A265">
        <v>2010</v>
      </c>
      <c r="B265" t="s">
        <v>209</v>
      </c>
      <c r="C265" t="s">
        <v>69</v>
      </c>
      <c r="D265" t="s">
        <v>212</v>
      </c>
      <c r="E265" t="s">
        <v>65</v>
      </c>
      <c r="F265">
        <v>1.569</v>
      </c>
    </row>
    <row r="266" spans="1:6" ht="15">
      <c r="A266">
        <v>2011</v>
      </c>
      <c r="B266" t="s">
        <v>209</v>
      </c>
      <c r="C266" t="s">
        <v>69</v>
      </c>
      <c r="D266" t="s">
        <v>212</v>
      </c>
      <c r="E266" t="s">
        <v>65</v>
      </c>
      <c r="F266">
        <v>1.616</v>
      </c>
    </row>
    <row r="267" spans="1:6" ht="15">
      <c r="A267">
        <v>2012</v>
      </c>
      <c r="B267" t="s">
        <v>209</v>
      </c>
      <c r="C267" t="s">
        <v>69</v>
      </c>
      <c r="D267" t="s">
        <v>212</v>
      </c>
      <c r="E267" t="s">
        <v>65</v>
      </c>
      <c r="F267">
        <v>1.605</v>
      </c>
    </row>
    <row r="268" spans="1:6" ht="15">
      <c r="A268">
        <v>2013</v>
      </c>
      <c r="B268" t="s">
        <v>209</v>
      </c>
      <c r="C268" t="s">
        <v>69</v>
      </c>
      <c r="D268" t="s">
        <v>212</v>
      </c>
      <c r="E268" t="s">
        <v>65</v>
      </c>
      <c r="F268">
        <v>1.539</v>
      </c>
    </row>
    <row r="269" spans="1:7" ht="15">
      <c r="A269">
        <v>2014</v>
      </c>
      <c r="B269" t="s">
        <v>209</v>
      </c>
      <c r="C269" t="s">
        <v>69</v>
      </c>
      <c r="D269" t="s">
        <v>212</v>
      </c>
      <c r="E269" t="s">
        <v>65</v>
      </c>
      <c r="F269">
        <v>1.458</v>
      </c>
      <c r="G269" t="s">
        <v>211</v>
      </c>
    </row>
    <row r="270" spans="1:7" ht="15">
      <c r="A270">
        <v>2015</v>
      </c>
      <c r="B270" t="s">
        <v>209</v>
      </c>
      <c r="C270" t="s">
        <v>69</v>
      </c>
      <c r="D270" t="s">
        <v>212</v>
      </c>
      <c r="E270" t="s">
        <v>65</v>
      </c>
      <c r="F270">
        <v>1.403</v>
      </c>
      <c r="G270" t="s">
        <v>211</v>
      </c>
    </row>
    <row r="271" spans="1:7" ht="15">
      <c r="A271">
        <v>2016</v>
      </c>
      <c r="B271" t="s">
        <v>209</v>
      </c>
      <c r="C271" t="s">
        <v>69</v>
      </c>
      <c r="D271" t="s">
        <v>212</v>
      </c>
      <c r="E271" t="s">
        <v>65</v>
      </c>
      <c r="F271">
        <v>1.298</v>
      </c>
      <c r="G271" t="s">
        <v>211</v>
      </c>
    </row>
    <row r="272" spans="1:6" ht="15">
      <c r="A272">
        <v>2017</v>
      </c>
      <c r="B272" t="s">
        <v>209</v>
      </c>
      <c r="C272" t="s">
        <v>69</v>
      </c>
      <c r="D272" t="s">
        <v>212</v>
      </c>
      <c r="E272" t="s">
        <v>65</v>
      </c>
      <c r="F272" s="184">
        <v>1.303</v>
      </c>
    </row>
    <row r="273" spans="1:6" ht="15">
      <c r="A273">
        <v>2018</v>
      </c>
      <c r="B273" t="s">
        <v>209</v>
      </c>
      <c r="C273" t="s">
        <v>69</v>
      </c>
      <c r="D273" t="s">
        <v>212</v>
      </c>
      <c r="E273" t="s">
        <v>65</v>
      </c>
      <c r="F273" s="183">
        <v>1.25</v>
      </c>
    </row>
    <row r="274" spans="1:6" ht="15">
      <c r="A274">
        <v>2019</v>
      </c>
      <c r="B274" t="s">
        <v>209</v>
      </c>
      <c r="C274" t="s">
        <v>69</v>
      </c>
      <c r="D274" t="s">
        <v>212</v>
      </c>
      <c r="E274" t="s">
        <v>65</v>
      </c>
      <c r="F274" s="183">
        <v>1.058</v>
      </c>
    </row>
    <row r="275" spans="1:6" ht="15">
      <c r="A275">
        <v>2020</v>
      </c>
      <c r="B275" t="s">
        <v>209</v>
      </c>
      <c r="C275" t="s">
        <v>69</v>
      </c>
      <c r="D275" t="s">
        <v>212</v>
      </c>
      <c r="E275" t="s">
        <v>65</v>
      </c>
      <c r="F275" s="183">
        <v>0.856</v>
      </c>
    </row>
    <row r="276" spans="1:6" ht="15">
      <c r="A276">
        <v>2021</v>
      </c>
      <c r="B276" t="s">
        <v>209</v>
      </c>
      <c r="C276" t="s">
        <v>69</v>
      </c>
      <c r="D276" t="s">
        <v>212</v>
      </c>
      <c r="E276" t="s">
        <v>65</v>
      </c>
      <c r="F276" s="183">
        <v>0.917</v>
      </c>
    </row>
    <row r="277" spans="1:7" ht="15">
      <c r="A277">
        <v>2022</v>
      </c>
      <c r="B277" t="s">
        <v>209</v>
      </c>
      <c r="C277" t="s">
        <v>69</v>
      </c>
      <c r="D277" t="s">
        <v>212</v>
      </c>
      <c r="E277" t="s">
        <v>65</v>
      </c>
      <c r="F277">
        <v>0.941</v>
      </c>
      <c r="G277" t="s">
        <v>211</v>
      </c>
    </row>
    <row r="278" spans="1:5" ht="15">
      <c r="A278">
        <v>2000</v>
      </c>
      <c r="B278" t="s">
        <v>209</v>
      </c>
      <c r="C278" t="s">
        <v>67</v>
      </c>
      <c r="D278" t="s">
        <v>213</v>
      </c>
      <c r="E278" t="s">
        <v>65</v>
      </c>
    </row>
    <row r="279" spans="1:5" ht="15">
      <c r="A279">
        <v>2001</v>
      </c>
      <c r="B279" t="s">
        <v>209</v>
      </c>
      <c r="C279" t="s">
        <v>67</v>
      </c>
      <c r="D279" t="s">
        <v>213</v>
      </c>
      <c r="E279" t="s">
        <v>65</v>
      </c>
    </row>
    <row r="280" spans="1:5" ht="15">
      <c r="A280">
        <v>2002</v>
      </c>
      <c r="B280" t="s">
        <v>209</v>
      </c>
      <c r="C280" t="s">
        <v>67</v>
      </c>
      <c r="D280" t="s">
        <v>213</v>
      </c>
      <c r="E280" t="s">
        <v>65</v>
      </c>
    </row>
    <row r="281" spans="1:5" ht="15">
      <c r="A281">
        <v>2003</v>
      </c>
      <c r="B281" t="s">
        <v>209</v>
      </c>
      <c r="C281" t="s">
        <v>67</v>
      </c>
      <c r="D281" t="s">
        <v>213</v>
      </c>
      <c r="E281" t="s">
        <v>65</v>
      </c>
    </row>
    <row r="282" spans="1:5" ht="15">
      <c r="A282">
        <v>2004</v>
      </c>
      <c r="B282" t="s">
        <v>209</v>
      </c>
      <c r="C282" t="s">
        <v>67</v>
      </c>
      <c r="D282" t="s">
        <v>213</v>
      </c>
      <c r="E282" t="s">
        <v>65</v>
      </c>
    </row>
    <row r="283" spans="1:5" ht="15">
      <c r="A283">
        <v>2005</v>
      </c>
      <c r="B283" t="s">
        <v>209</v>
      </c>
      <c r="C283" t="s">
        <v>67</v>
      </c>
      <c r="D283" t="s">
        <v>213</v>
      </c>
      <c r="E283" t="s">
        <v>65</v>
      </c>
    </row>
    <row r="284" spans="1:5" ht="15">
      <c r="A284">
        <v>2006</v>
      </c>
      <c r="B284" t="s">
        <v>209</v>
      </c>
      <c r="C284" t="s">
        <v>67</v>
      </c>
      <c r="D284" t="s">
        <v>213</v>
      </c>
      <c r="E284" t="s">
        <v>65</v>
      </c>
    </row>
    <row r="285" spans="1:5" ht="15">
      <c r="A285">
        <v>2007</v>
      </c>
      <c r="B285" t="s">
        <v>209</v>
      </c>
      <c r="C285" t="s">
        <v>67</v>
      </c>
      <c r="D285" t="s">
        <v>213</v>
      </c>
      <c r="E285" t="s">
        <v>65</v>
      </c>
    </row>
    <row r="286" spans="1:5" ht="15">
      <c r="A286">
        <v>2008</v>
      </c>
      <c r="B286" t="s">
        <v>209</v>
      </c>
      <c r="C286" t="s">
        <v>67</v>
      </c>
      <c r="D286" t="s">
        <v>213</v>
      </c>
      <c r="E286" t="s">
        <v>65</v>
      </c>
    </row>
    <row r="287" spans="1:5" ht="15">
      <c r="A287">
        <v>2009</v>
      </c>
      <c r="B287" t="s">
        <v>209</v>
      </c>
      <c r="C287" t="s">
        <v>67</v>
      </c>
      <c r="D287" t="s">
        <v>213</v>
      </c>
      <c r="E287" t="s">
        <v>65</v>
      </c>
    </row>
    <row r="288" spans="1:6" ht="15">
      <c r="A288">
        <v>2010</v>
      </c>
      <c r="B288" t="s">
        <v>209</v>
      </c>
      <c r="C288" t="s">
        <v>67</v>
      </c>
      <c r="D288" t="s">
        <v>213</v>
      </c>
      <c r="E288" t="s">
        <v>65</v>
      </c>
      <c r="F288" s="184"/>
    </row>
    <row r="289" spans="1:6" ht="15">
      <c r="A289">
        <v>2011</v>
      </c>
      <c r="B289" t="s">
        <v>209</v>
      </c>
      <c r="C289" t="s">
        <v>67</v>
      </c>
      <c r="D289" t="s">
        <v>213</v>
      </c>
      <c r="E289" t="s">
        <v>65</v>
      </c>
      <c r="F289" s="183"/>
    </row>
    <row r="290" spans="1:6" ht="15">
      <c r="A290">
        <v>2012</v>
      </c>
      <c r="B290" t="s">
        <v>209</v>
      </c>
      <c r="C290" t="s">
        <v>67</v>
      </c>
      <c r="D290" t="s">
        <v>213</v>
      </c>
      <c r="E290" t="s">
        <v>65</v>
      </c>
      <c r="F290" s="183"/>
    </row>
    <row r="291" spans="1:6" ht="15">
      <c r="A291">
        <v>2013</v>
      </c>
      <c r="B291" t="s">
        <v>209</v>
      </c>
      <c r="C291" t="s">
        <v>67</v>
      </c>
      <c r="D291" t="s">
        <v>213</v>
      </c>
      <c r="E291" t="s">
        <v>65</v>
      </c>
      <c r="F291" s="183"/>
    </row>
    <row r="292" spans="1:5" ht="15">
      <c r="A292">
        <v>2014</v>
      </c>
      <c r="B292" t="s">
        <v>209</v>
      </c>
      <c r="C292" t="s">
        <v>67</v>
      </c>
      <c r="D292" t="s">
        <v>213</v>
      </c>
      <c r="E292" t="s">
        <v>65</v>
      </c>
    </row>
    <row r="293" spans="1:5" ht="15">
      <c r="A293">
        <v>2015</v>
      </c>
      <c r="B293" t="s">
        <v>209</v>
      </c>
      <c r="C293" t="s">
        <v>67</v>
      </c>
      <c r="D293" t="s">
        <v>213</v>
      </c>
      <c r="E293" t="s">
        <v>65</v>
      </c>
    </row>
    <row r="294" spans="1:5" ht="15">
      <c r="A294">
        <v>2016</v>
      </c>
      <c r="B294" t="s">
        <v>209</v>
      </c>
      <c r="C294" t="s">
        <v>67</v>
      </c>
      <c r="D294" t="s">
        <v>213</v>
      </c>
      <c r="E294" t="s">
        <v>65</v>
      </c>
    </row>
    <row r="295" spans="1:5" ht="15">
      <c r="A295">
        <v>2017</v>
      </c>
      <c r="B295" t="s">
        <v>209</v>
      </c>
      <c r="C295" t="s">
        <v>67</v>
      </c>
      <c r="D295" t="s">
        <v>213</v>
      </c>
      <c r="E295" t="s">
        <v>65</v>
      </c>
    </row>
    <row r="296" spans="1:5" ht="15">
      <c r="A296">
        <v>2018</v>
      </c>
      <c r="B296" t="s">
        <v>209</v>
      </c>
      <c r="C296" t="s">
        <v>67</v>
      </c>
      <c r="D296" t="s">
        <v>213</v>
      </c>
      <c r="E296" t="s">
        <v>65</v>
      </c>
    </row>
    <row r="297" spans="1:5" ht="15">
      <c r="A297">
        <v>2019</v>
      </c>
      <c r="B297" t="s">
        <v>209</v>
      </c>
      <c r="C297" t="s">
        <v>67</v>
      </c>
      <c r="D297" t="s">
        <v>213</v>
      </c>
      <c r="E297" t="s">
        <v>65</v>
      </c>
    </row>
    <row r="298" spans="1:5" ht="15">
      <c r="A298">
        <v>2020</v>
      </c>
      <c r="B298" t="s">
        <v>209</v>
      </c>
      <c r="C298" t="s">
        <v>67</v>
      </c>
      <c r="D298" t="s">
        <v>213</v>
      </c>
      <c r="E298" t="s">
        <v>65</v>
      </c>
    </row>
    <row r="299" spans="1:5" ht="15">
      <c r="A299">
        <v>2021</v>
      </c>
      <c r="B299" t="s">
        <v>209</v>
      </c>
      <c r="C299" t="s">
        <v>67</v>
      </c>
      <c r="D299" t="s">
        <v>213</v>
      </c>
      <c r="E299" t="s">
        <v>65</v>
      </c>
    </row>
    <row r="300" spans="1:5" ht="15">
      <c r="A300">
        <v>2022</v>
      </c>
      <c r="B300" t="s">
        <v>209</v>
      </c>
      <c r="C300" t="s">
        <v>67</v>
      </c>
      <c r="D300" t="s">
        <v>213</v>
      </c>
      <c r="E300" t="s">
        <v>65</v>
      </c>
    </row>
    <row r="301" spans="1:7" ht="15">
      <c r="A301">
        <v>2000</v>
      </c>
      <c r="B301" t="s">
        <v>209</v>
      </c>
      <c r="C301" t="s">
        <v>67</v>
      </c>
      <c r="D301" t="s">
        <v>210</v>
      </c>
      <c r="E301" t="s">
        <v>65</v>
      </c>
      <c r="G301" t="s">
        <v>214</v>
      </c>
    </row>
    <row r="302" spans="1:7" ht="15">
      <c r="A302">
        <v>2001</v>
      </c>
      <c r="B302" t="s">
        <v>209</v>
      </c>
      <c r="C302" t="s">
        <v>67</v>
      </c>
      <c r="D302" t="s">
        <v>210</v>
      </c>
      <c r="E302" t="s">
        <v>65</v>
      </c>
      <c r="G302" t="s">
        <v>214</v>
      </c>
    </row>
    <row r="303" spans="1:7" ht="15">
      <c r="A303">
        <v>2002</v>
      </c>
      <c r="B303" t="s">
        <v>209</v>
      </c>
      <c r="C303" t="s">
        <v>67</v>
      </c>
      <c r="D303" t="s">
        <v>210</v>
      </c>
      <c r="E303" t="s">
        <v>65</v>
      </c>
      <c r="G303" t="s">
        <v>214</v>
      </c>
    </row>
    <row r="304" spans="1:7" ht="15">
      <c r="A304">
        <v>2003</v>
      </c>
      <c r="B304" t="s">
        <v>209</v>
      </c>
      <c r="C304" t="s">
        <v>67</v>
      </c>
      <c r="D304" t="s">
        <v>210</v>
      </c>
      <c r="E304" t="s">
        <v>65</v>
      </c>
      <c r="G304" t="s">
        <v>214</v>
      </c>
    </row>
    <row r="305" spans="1:7" ht="15">
      <c r="A305">
        <v>2004</v>
      </c>
      <c r="B305" t="s">
        <v>209</v>
      </c>
      <c r="C305" t="s">
        <v>67</v>
      </c>
      <c r="D305" t="s">
        <v>210</v>
      </c>
      <c r="E305" t="s">
        <v>65</v>
      </c>
      <c r="G305" t="s">
        <v>214</v>
      </c>
    </row>
    <row r="306" spans="1:7" ht="15">
      <c r="A306">
        <v>2005</v>
      </c>
      <c r="B306" t="s">
        <v>209</v>
      </c>
      <c r="C306" t="s">
        <v>67</v>
      </c>
      <c r="D306" t="s">
        <v>210</v>
      </c>
      <c r="E306" t="s">
        <v>65</v>
      </c>
      <c r="G306" t="s">
        <v>214</v>
      </c>
    </row>
    <row r="307" spans="1:7" ht="15">
      <c r="A307">
        <v>2006</v>
      </c>
      <c r="B307" t="s">
        <v>209</v>
      </c>
      <c r="C307" t="s">
        <v>67</v>
      </c>
      <c r="D307" t="s">
        <v>210</v>
      </c>
      <c r="E307" t="s">
        <v>65</v>
      </c>
      <c r="G307" t="s">
        <v>214</v>
      </c>
    </row>
    <row r="308" spans="1:7" ht="15">
      <c r="A308">
        <v>2007</v>
      </c>
      <c r="B308" t="s">
        <v>209</v>
      </c>
      <c r="C308" t="s">
        <v>67</v>
      </c>
      <c r="D308" t="s">
        <v>210</v>
      </c>
      <c r="E308" t="s">
        <v>65</v>
      </c>
      <c r="G308" t="s">
        <v>214</v>
      </c>
    </row>
    <row r="309" spans="1:7" ht="15">
      <c r="A309">
        <v>2008</v>
      </c>
      <c r="B309" t="s">
        <v>209</v>
      </c>
      <c r="C309" t="s">
        <v>67</v>
      </c>
      <c r="D309" t="s">
        <v>210</v>
      </c>
      <c r="E309" t="s">
        <v>65</v>
      </c>
      <c r="G309" t="s">
        <v>214</v>
      </c>
    </row>
    <row r="310" spans="1:7" ht="15">
      <c r="A310">
        <v>2009</v>
      </c>
      <c r="B310" t="s">
        <v>209</v>
      </c>
      <c r="C310" t="s">
        <v>67</v>
      </c>
      <c r="D310" t="s">
        <v>210</v>
      </c>
      <c r="E310" t="s">
        <v>65</v>
      </c>
      <c r="G310" t="s">
        <v>214</v>
      </c>
    </row>
    <row r="311" spans="1:7" ht="15">
      <c r="A311">
        <v>2010</v>
      </c>
      <c r="B311" t="s">
        <v>209</v>
      </c>
      <c r="C311" t="s">
        <v>67</v>
      </c>
      <c r="D311" t="s">
        <v>210</v>
      </c>
      <c r="E311" t="s">
        <v>65</v>
      </c>
      <c r="G311" t="s">
        <v>214</v>
      </c>
    </row>
    <row r="312" spans="1:7" ht="15">
      <c r="A312">
        <v>2011</v>
      </c>
      <c r="B312" t="s">
        <v>209</v>
      </c>
      <c r="C312" t="s">
        <v>67</v>
      </c>
      <c r="D312" t="s">
        <v>210</v>
      </c>
      <c r="E312" t="s">
        <v>65</v>
      </c>
      <c r="G312" t="s">
        <v>214</v>
      </c>
    </row>
    <row r="313" spans="1:7" ht="15">
      <c r="A313">
        <v>2012</v>
      </c>
      <c r="B313" t="s">
        <v>209</v>
      </c>
      <c r="C313" t="s">
        <v>67</v>
      </c>
      <c r="D313" t="s">
        <v>210</v>
      </c>
      <c r="E313" t="s">
        <v>65</v>
      </c>
      <c r="G313" t="s">
        <v>214</v>
      </c>
    </row>
    <row r="314" spans="1:7" ht="15">
      <c r="A314">
        <v>2013</v>
      </c>
      <c r="B314" t="s">
        <v>209</v>
      </c>
      <c r="C314" t="s">
        <v>67</v>
      </c>
      <c r="D314" t="s">
        <v>210</v>
      </c>
      <c r="E314" t="s">
        <v>65</v>
      </c>
      <c r="G314" t="s">
        <v>214</v>
      </c>
    </row>
    <row r="315" spans="1:7" ht="15">
      <c r="A315">
        <v>2014</v>
      </c>
      <c r="B315" t="s">
        <v>209</v>
      </c>
      <c r="C315" t="s">
        <v>67</v>
      </c>
      <c r="D315" t="s">
        <v>210</v>
      </c>
      <c r="E315" t="s">
        <v>65</v>
      </c>
      <c r="G315" t="s">
        <v>214</v>
      </c>
    </row>
    <row r="316" spans="1:7" ht="15">
      <c r="A316">
        <v>2015</v>
      </c>
      <c r="B316" t="s">
        <v>209</v>
      </c>
      <c r="C316" t="s">
        <v>67</v>
      </c>
      <c r="D316" t="s">
        <v>210</v>
      </c>
      <c r="E316" t="s">
        <v>65</v>
      </c>
      <c r="G316" t="s">
        <v>214</v>
      </c>
    </row>
    <row r="317" spans="1:7" ht="15">
      <c r="A317">
        <v>2016</v>
      </c>
      <c r="B317" t="s">
        <v>209</v>
      </c>
      <c r="C317" t="s">
        <v>67</v>
      </c>
      <c r="D317" t="s">
        <v>210</v>
      </c>
      <c r="E317" t="s">
        <v>65</v>
      </c>
      <c r="F317" s="183"/>
      <c r="G317" t="s">
        <v>214</v>
      </c>
    </row>
    <row r="318" spans="1:7" ht="15">
      <c r="A318">
        <v>2017</v>
      </c>
      <c r="B318" t="s">
        <v>209</v>
      </c>
      <c r="C318" t="s">
        <v>67</v>
      </c>
      <c r="D318" t="s">
        <v>210</v>
      </c>
      <c r="E318" t="s">
        <v>65</v>
      </c>
      <c r="F318" s="183"/>
      <c r="G318" t="s">
        <v>214</v>
      </c>
    </row>
    <row r="319" spans="1:7" ht="15">
      <c r="A319">
        <v>2018</v>
      </c>
      <c r="B319" t="s">
        <v>209</v>
      </c>
      <c r="C319" t="s">
        <v>67</v>
      </c>
      <c r="D319" t="s">
        <v>210</v>
      </c>
      <c r="E319" t="s">
        <v>65</v>
      </c>
      <c r="F319" s="183"/>
      <c r="G319" t="s">
        <v>214</v>
      </c>
    </row>
    <row r="320" spans="1:7" ht="15">
      <c r="A320">
        <v>2019</v>
      </c>
      <c r="B320" t="s">
        <v>209</v>
      </c>
      <c r="C320" t="s">
        <v>67</v>
      </c>
      <c r="D320" t="s">
        <v>210</v>
      </c>
      <c r="E320" t="s">
        <v>65</v>
      </c>
      <c r="F320" s="183"/>
      <c r="G320" t="s">
        <v>214</v>
      </c>
    </row>
    <row r="321" spans="1:7" ht="15">
      <c r="A321">
        <v>2020</v>
      </c>
      <c r="B321" t="s">
        <v>209</v>
      </c>
      <c r="C321" t="s">
        <v>67</v>
      </c>
      <c r="D321" t="s">
        <v>210</v>
      </c>
      <c r="E321" t="s">
        <v>65</v>
      </c>
      <c r="F321" s="183"/>
      <c r="G321" t="s">
        <v>214</v>
      </c>
    </row>
    <row r="322" spans="1:7" ht="15">
      <c r="A322">
        <v>2021</v>
      </c>
      <c r="B322" t="s">
        <v>209</v>
      </c>
      <c r="C322" t="s">
        <v>67</v>
      </c>
      <c r="D322" t="s">
        <v>210</v>
      </c>
      <c r="E322" t="s">
        <v>65</v>
      </c>
      <c r="G322" t="s">
        <v>214</v>
      </c>
    </row>
    <row r="323" spans="1:7" ht="15">
      <c r="A323">
        <v>2022</v>
      </c>
      <c r="B323" t="s">
        <v>209</v>
      </c>
      <c r="C323" t="s">
        <v>67</v>
      </c>
      <c r="D323" t="s">
        <v>210</v>
      </c>
      <c r="E323" t="s">
        <v>65</v>
      </c>
      <c r="G323" t="s">
        <v>214</v>
      </c>
    </row>
    <row r="324" spans="1:7" ht="15">
      <c r="A324">
        <v>2000</v>
      </c>
      <c r="B324" t="s">
        <v>209</v>
      </c>
      <c r="C324" t="s">
        <v>67</v>
      </c>
      <c r="D324" t="s">
        <v>212</v>
      </c>
      <c r="E324" t="s">
        <v>65</v>
      </c>
      <c r="G324" t="s">
        <v>214</v>
      </c>
    </row>
    <row r="325" spans="1:7" ht="15">
      <c r="A325">
        <v>2001</v>
      </c>
      <c r="B325" t="s">
        <v>209</v>
      </c>
      <c r="C325" t="s">
        <v>67</v>
      </c>
      <c r="D325" t="s">
        <v>212</v>
      </c>
      <c r="E325" t="s">
        <v>65</v>
      </c>
      <c r="G325" t="s">
        <v>214</v>
      </c>
    </row>
    <row r="326" spans="1:7" ht="15">
      <c r="A326">
        <v>2002</v>
      </c>
      <c r="B326" t="s">
        <v>209</v>
      </c>
      <c r="C326" t="s">
        <v>67</v>
      </c>
      <c r="D326" t="s">
        <v>212</v>
      </c>
      <c r="E326" t="s">
        <v>65</v>
      </c>
      <c r="G326" t="s">
        <v>214</v>
      </c>
    </row>
    <row r="327" spans="1:7" ht="15">
      <c r="A327">
        <v>2003</v>
      </c>
      <c r="B327" t="s">
        <v>209</v>
      </c>
      <c r="C327" t="s">
        <v>67</v>
      </c>
      <c r="D327" t="s">
        <v>212</v>
      </c>
      <c r="E327" t="s">
        <v>65</v>
      </c>
      <c r="G327" t="s">
        <v>214</v>
      </c>
    </row>
    <row r="328" spans="1:7" ht="15">
      <c r="A328">
        <v>2004</v>
      </c>
      <c r="B328" t="s">
        <v>209</v>
      </c>
      <c r="C328" t="s">
        <v>67</v>
      </c>
      <c r="D328" t="s">
        <v>212</v>
      </c>
      <c r="E328" t="s">
        <v>65</v>
      </c>
      <c r="G328" t="s">
        <v>214</v>
      </c>
    </row>
    <row r="329" spans="1:7" ht="15">
      <c r="A329">
        <v>2005</v>
      </c>
      <c r="B329" t="s">
        <v>209</v>
      </c>
      <c r="C329" t="s">
        <v>67</v>
      </c>
      <c r="D329" t="s">
        <v>212</v>
      </c>
      <c r="E329" t="s">
        <v>65</v>
      </c>
      <c r="G329" t="s">
        <v>214</v>
      </c>
    </row>
    <row r="330" spans="1:7" ht="15">
      <c r="A330">
        <v>2006</v>
      </c>
      <c r="B330" t="s">
        <v>209</v>
      </c>
      <c r="C330" t="s">
        <v>67</v>
      </c>
      <c r="D330" t="s">
        <v>212</v>
      </c>
      <c r="E330" t="s">
        <v>65</v>
      </c>
      <c r="G330" t="s">
        <v>214</v>
      </c>
    </row>
    <row r="331" spans="1:7" ht="15">
      <c r="A331">
        <v>2007</v>
      </c>
      <c r="B331" t="s">
        <v>209</v>
      </c>
      <c r="C331" t="s">
        <v>67</v>
      </c>
      <c r="D331" t="s">
        <v>212</v>
      </c>
      <c r="E331" t="s">
        <v>65</v>
      </c>
      <c r="G331" t="s">
        <v>214</v>
      </c>
    </row>
    <row r="332" spans="1:7" ht="15">
      <c r="A332">
        <v>2008</v>
      </c>
      <c r="B332" t="s">
        <v>209</v>
      </c>
      <c r="C332" t="s">
        <v>67</v>
      </c>
      <c r="D332" t="s">
        <v>212</v>
      </c>
      <c r="E332" t="s">
        <v>65</v>
      </c>
      <c r="F332" s="183"/>
      <c r="G332" t="s">
        <v>214</v>
      </c>
    </row>
    <row r="333" spans="1:7" ht="15">
      <c r="A333">
        <v>2009</v>
      </c>
      <c r="B333" t="s">
        <v>209</v>
      </c>
      <c r="C333" t="s">
        <v>67</v>
      </c>
      <c r="D333" t="s">
        <v>212</v>
      </c>
      <c r="E333" t="s">
        <v>65</v>
      </c>
      <c r="F333" s="183"/>
      <c r="G333" t="s">
        <v>214</v>
      </c>
    </row>
    <row r="334" spans="1:7" ht="15">
      <c r="A334">
        <v>2010</v>
      </c>
      <c r="B334" t="s">
        <v>209</v>
      </c>
      <c r="C334" t="s">
        <v>67</v>
      </c>
      <c r="D334" t="s">
        <v>212</v>
      </c>
      <c r="E334" t="s">
        <v>65</v>
      </c>
      <c r="F334" s="183"/>
      <c r="G334" t="s">
        <v>214</v>
      </c>
    </row>
    <row r="335" spans="1:7" ht="15">
      <c r="A335">
        <v>2011</v>
      </c>
      <c r="B335" t="s">
        <v>209</v>
      </c>
      <c r="C335" t="s">
        <v>67</v>
      </c>
      <c r="D335" t="s">
        <v>212</v>
      </c>
      <c r="E335" t="s">
        <v>65</v>
      </c>
      <c r="F335" s="183"/>
      <c r="G335" t="s">
        <v>214</v>
      </c>
    </row>
    <row r="336" spans="1:7" ht="15">
      <c r="A336">
        <v>2012</v>
      </c>
      <c r="B336" t="s">
        <v>209</v>
      </c>
      <c r="C336" t="s">
        <v>67</v>
      </c>
      <c r="D336" t="s">
        <v>212</v>
      </c>
      <c r="E336" t="s">
        <v>65</v>
      </c>
      <c r="F336" s="183"/>
      <c r="G336" t="s">
        <v>214</v>
      </c>
    </row>
    <row r="337" spans="1:7" ht="15">
      <c r="A337">
        <v>2013</v>
      </c>
      <c r="B337" t="s">
        <v>209</v>
      </c>
      <c r="C337" t="s">
        <v>67</v>
      </c>
      <c r="D337" t="s">
        <v>212</v>
      </c>
      <c r="E337" t="s">
        <v>65</v>
      </c>
      <c r="G337" t="s">
        <v>214</v>
      </c>
    </row>
    <row r="338" spans="1:7" ht="15">
      <c r="A338">
        <v>2014</v>
      </c>
      <c r="B338" t="s">
        <v>209</v>
      </c>
      <c r="C338" t="s">
        <v>67</v>
      </c>
      <c r="D338" t="s">
        <v>212</v>
      </c>
      <c r="E338" t="s">
        <v>65</v>
      </c>
      <c r="G338" t="s">
        <v>214</v>
      </c>
    </row>
    <row r="339" spans="1:7" ht="15">
      <c r="A339">
        <v>2015</v>
      </c>
      <c r="B339" t="s">
        <v>209</v>
      </c>
      <c r="C339" t="s">
        <v>67</v>
      </c>
      <c r="D339" t="s">
        <v>212</v>
      </c>
      <c r="E339" t="s">
        <v>65</v>
      </c>
      <c r="G339" t="s">
        <v>214</v>
      </c>
    </row>
    <row r="340" spans="1:7" ht="15">
      <c r="A340">
        <v>2016</v>
      </c>
      <c r="B340" t="s">
        <v>209</v>
      </c>
      <c r="C340" t="s">
        <v>67</v>
      </c>
      <c r="D340" t="s">
        <v>212</v>
      </c>
      <c r="E340" t="s">
        <v>65</v>
      </c>
      <c r="G340" t="s">
        <v>214</v>
      </c>
    </row>
    <row r="341" spans="1:7" ht="15">
      <c r="A341">
        <v>2017</v>
      </c>
      <c r="B341" t="s">
        <v>209</v>
      </c>
      <c r="C341" t="s">
        <v>67</v>
      </c>
      <c r="D341" t="s">
        <v>212</v>
      </c>
      <c r="E341" t="s">
        <v>65</v>
      </c>
      <c r="G341" t="s">
        <v>214</v>
      </c>
    </row>
    <row r="342" spans="1:7" ht="15">
      <c r="A342">
        <v>2018</v>
      </c>
      <c r="B342" t="s">
        <v>209</v>
      </c>
      <c r="C342" t="s">
        <v>67</v>
      </c>
      <c r="D342" t="s">
        <v>212</v>
      </c>
      <c r="E342" t="s">
        <v>65</v>
      </c>
      <c r="G342" t="s">
        <v>214</v>
      </c>
    </row>
    <row r="343" spans="1:7" ht="15">
      <c r="A343">
        <v>2019</v>
      </c>
      <c r="B343" t="s">
        <v>209</v>
      </c>
      <c r="C343" t="s">
        <v>67</v>
      </c>
      <c r="D343" t="s">
        <v>212</v>
      </c>
      <c r="E343" t="s">
        <v>65</v>
      </c>
      <c r="G343" t="s">
        <v>214</v>
      </c>
    </row>
    <row r="344" spans="1:7" ht="15">
      <c r="A344">
        <v>2020</v>
      </c>
      <c r="B344" t="s">
        <v>209</v>
      </c>
      <c r="C344" t="s">
        <v>67</v>
      </c>
      <c r="D344" t="s">
        <v>212</v>
      </c>
      <c r="E344" t="s">
        <v>65</v>
      </c>
      <c r="G344" t="s">
        <v>214</v>
      </c>
    </row>
    <row r="345" spans="1:7" ht="15">
      <c r="A345">
        <v>2021</v>
      </c>
      <c r="B345" t="s">
        <v>209</v>
      </c>
      <c r="C345" t="s">
        <v>67</v>
      </c>
      <c r="D345" t="s">
        <v>212</v>
      </c>
      <c r="E345" t="s">
        <v>65</v>
      </c>
      <c r="G345" t="s">
        <v>214</v>
      </c>
    </row>
    <row r="346" spans="1:7" ht="15">
      <c r="A346">
        <v>2022</v>
      </c>
      <c r="B346" t="s">
        <v>209</v>
      </c>
      <c r="C346" t="s">
        <v>67</v>
      </c>
      <c r="D346" t="s">
        <v>212</v>
      </c>
      <c r="E346" t="s">
        <v>65</v>
      </c>
      <c r="G346" t="s">
        <v>214</v>
      </c>
    </row>
    <row r="347" spans="1:6" ht="15">
      <c r="A347">
        <v>2000</v>
      </c>
      <c r="B347" t="s">
        <v>209</v>
      </c>
      <c r="C347" t="s">
        <v>59</v>
      </c>
      <c r="D347" t="s">
        <v>213</v>
      </c>
      <c r="E347" t="s">
        <v>65</v>
      </c>
      <c r="F347" s="183"/>
    </row>
    <row r="348" spans="1:6" ht="15">
      <c r="A348">
        <v>2001</v>
      </c>
      <c r="B348" t="s">
        <v>209</v>
      </c>
      <c r="C348" t="s">
        <v>59</v>
      </c>
      <c r="D348" t="s">
        <v>213</v>
      </c>
      <c r="E348" t="s">
        <v>65</v>
      </c>
      <c r="F348" s="183"/>
    </row>
    <row r="349" spans="1:6" ht="15">
      <c r="A349">
        <v>2002</v>
      </c>
      <c r="B349" t="s">
        <v>209</v>
      </c>
      <c r="C349" t="s">
        <v>59</v>
      </c>
      <c r="D349" t="s">
        <v>213</v>
      </c>
      <c r="E349" t="s">
        <v>65</v>
      </c>
      <c r="F349" s="183"/>
    </row>
    <row r="350" spans="1:6" ht="15">
      <c r="A350">
        <v>2003</v>
      </c>
      <c r="B350" t="s">
        <v>209</v>
      </c>
      <c r="C350" t="s">
        <v>59</v>
      </c>
      <c r="D350" t="s">
        <v>213</v>
      </c>
      <c r="E350" t="s">
        <v>65</v>
      </c>
      <c r="F350" s="183"/>
    </row>
    <row r="351" spans="1:6" ht="15">
      <c r="A351">
        <v>2004</v>
      </c>
      <c r="B351" t="s">
        <v>209</v>
      </c>
      <c r="C351" t="s">
        <v>59</v>
      </c>
      <c r="D351" t="s">
        <v>213</v>
      </c>
      <c r="E351" t="s">
        <v>65</v>
      </c>
      <c r="F351" s="183"/>
    </row>
    <row r="352" spans="1:5" ht="15">
      <c r="A352">
        <v>2005</v>
      </c>
      <c r="B352" t="s">
        <v>209</v>
      </c>
      <c r="C352" t="s">
        <v>59</v>
      </c>
      <c r="D352" t="s">
        <v>213</v>
      </c>
      <c r="E352" t="s">
        <v>65</v>
      </c>
    </row>
    <row r="353" spans="1:5" ht="15">
      <c r="A353">
        <v>2006</v>
      </c>
      <c r="B353" t="s">
        <v>209</v>
      </c>
      <c r="C353" t="s">
        <v>59</v>
      </c>
      <c r="D353" t="s">
        <v>213</v>
      </c>
      <c r="E353" t="s">
        <v>65</v>
      </c>
    </row>
    <row r="354" spans="1:5" ht="15">
      <c r="A354">
        <v>2007</v>
      </c>
      <c r="B354" t="s">
        <v>209</v>
      </c>
      <c r="C354" t="s">
        <v>59</v>
      </c>
      <c r="D354" t="s">
        <v>213</v>
      </c>
      <c r="E354" t="s">
        <v>65</v>
      </c>
    </row>
    <row r="355" spans="1:5" ht="15">
      <c r="A355">
        <v>2008</v>
      </c>
      <c r="B355" t="s">
        <v>209</v>
      </c>
      <c r="C355" t="s">
        <v>59</v>
      </c>
      <c r="D355" t="s">
        <v>213</v>
      </c>
      <c r="E355" t="s">
        <v>65</v>
      </c>
    </row>
    <row r="356" spans="1:5" ht="15">
      <c r="A356">
        <v>2009</v>
      </c>
      <c r="B356" t="s">
        <v>209</v>
      </c>
      <c r="C356" t="s">
        <v>59</v>
      </c>
      <c r="D356" t="s">
        <v>213</v>
      </c>
      <c r="E356" t="s">
        <v>65</v>
      </c>
    </row>
    <row r="357" spans="1:5" ht="15">
      <c r="A357">
        <v>2010</v>
      </c>
      <c r="B357" t="s">
        <v>209</v>
      </c>
      <c r="C357" t="s">
        <v>59</v>
      </c>
      <c r="D357" t="s">
        <v>213</v>
      </c>
      <c r="E357" t="s">
        <v>65</v>
      </c>
    </row>
    <row r="358" spans="1:5" ht="15">
      <c r="A358">
        <v>2011</v>
      </c>
      <c r="B358" t="s">
        <v>209</v>
      </c>
      <c r="C358" t="s">
        <v>59</v>
      </c>
      <c r="D358" t="s">
        <v>213</v>
      </c>
      <c r="E358" t="s">
        <v>65</v>
      </c>
    </row>
    <row r="359" spans="1:5" ht="15">
      <c r="A359">
        <v>2012</v>
      </c>
      <c r="B359" t="s">
        <v>209</v>
      </c>
      <c r="C359" t="s">
        <v>59</v>
      </c>
      <c r="D359" t="s">
        <v>213</v>
      </c>
      <c r="E359" t="s">
        <v>65</v>
      </c>
    </row>
    <row r="360" spans="1:5" ht="15">
      <c r="A360">
        <v>2013</v>
      </c>
      <c r="B360" t="s">
        <v>209</v>
      </c>
      <c r="C360" t="s">
        <v>59</v>
      </c>
      <c r="D360" t="s">
        <v>213</v>
      </c>
      <c r="E360" t="s">
        <v>65</v>
      </c>
    </row>
    <row r="361" spans="1:5" ht="15">
      <c r="A361">
        <v>2014</v>
      </c>
      <c r="B361" t="s">
        <v>209</v>
      </c>
      <c r="C361" t="s">
        <v>59</v>
      </c>
      <c r="D361" t="s">
        <v>213</v>
      </c>
      <c r="E361" t="s">
        <v>65</v>
      </c>
    </row>
    <row r="362" spans="1:6" ht="15">
      <c r="A362">
        <v>2015</v>
      </c>
      <c r="B362" t="s">
        <v>209</v>
      </c>
      <c r="C362" t="s">
        <v>59</v>
      </c>
      <c r="D362" t="s">
        <v>213</v>
      </c>
      <c r="E362" t="s">
        <v>65</v>
      </c>
      <c r="F362" s="183"/>
    </row>
    <row r="363" spans="1:6" ht="15">
      <c r="A363">
        <v>2016</v>
      </c>
      <c r="B363" t="s">
        <v>209</v>
      </c>
      <c r="C363" t="s">
        <v>59</v>
      </c>
      <c r="D363" t="s">
        <v>213</v>
      </c>
      <c r="E363" t="s">
        <v>65</v>
      </c>
      <c r="F363" s="183"/>
    </row>
    <row r="364" spans="1:6" ht="15">
      <c r="A364">
        <v>2017</v>
      </c>
      <c r="B364" t="s">
        <v>209</v>
      </c>
      <c r="C364" t="s">
        <v>59</v>
      </c>
      <c r="D364" t="s">
        <v>213</v>
      </c>
      <c r="E364" t="s">
        <v>65</v>
      </c>
      <c r="F364" s="183"/>
    </row>
    <row r="365" spans="1:6" ht="15">
      <c r="A365">
        <v>2018</v>
      </c>
      <c r="B365" t="s">
        <v>209</v>
      </c>
      <c r="C365" t="s">
        <v>59</v>
      </c>
      <c r="D365" t="s">
        <v>213</v>
      </c>
      <c r="E365" t="s">
        <v>65</v>
      </c>
      <c r="F365" s="183"/>
    </row>
    <row r="366" spans="1:6" ht="15">
      <c r="A366">
        <v>2019</v>
      </c>
      <c r="B366" t="s">
        <v>209</v>
      </c>
      <c r="C366" t="s">
        <v>59</v>
      </c>
      <c r="D366" t="s">
        <v>213</v>
      </c>
      <c r="E366" t="s">
        <v>65</v>
      </c>
      <c r="F366" s="183"/>
    </row>
    <row r="367" spans="1:5" ht="15">
      <c r="A367">
        <v>2020</v>
      </c>
      <c r="B367" t="s">
        <v>209</v>
      </c>
      <c r="C367" t="s">
        <v>59</v>
      </c>
      <c r="D367" t="s">
        <v>213</v>
      </c>
      <c r="E367" t="s">
        <v>65</v>
      </c>
    </row>
    <row r="368" spans="1:5" ht="15">
      <c r="A368">
        <v>2021</v>
      </c>
      <c r="B368" t="s">
        <v>209</v>
      </c>
      <c r="C368" t="s">
        <v>59</v>
      </c>
      <c r="D368" t="s">
        <v>213</v>
      </c>
      <c r="E368" t="s">
        <v>65</v>
      </c>
    </row>
    <row r="369" spans="1:5" ht="15">
      <c r="A369">
        <v>2022</v>
      </c>
      <c r="B369" t="s">
        <v>209</v>
      </c>
      <c r="C369" t="s">
        <v>59</v>
      </c>
      <c r="D369" t="s">
        <v>213</v>
      </c>
      <c r="E369" t="s">
        <v>65</v>
      </c>
    </row>
    <row r="370" spans="1:7" ht="15">
      <c r="A370">
        <v>2000</v>
      </c>
      <c r="B370" t="s">
        <v>209</v>
      </c>
      <c r="C370" t="s">
        <v>59</v>
      </c>
      <c r="D370" t="s">
        <v>210</v>
      </c>
      <c r="E370" t="s">
        <v>65</v>
      </c>
      <c r="G370" t="s">
        <v>214</v>
      </c>
    </row>
    <row r="371" spans="1:7" ht="15">
      <c r="A371">
        <v>2001</v>
      </c>
      <c r="B371" t="s">
        <v>209</v>
      </c>
      <c r="C371" t="s">
        <v>59</v>
      </c>
      <c r="D371" t="s">
        <v>210</v>
      </c>
      <c r="E371" t="s">
        <v>65</v>
      </c>
      <c r="G371" t="s">
        <v>214</v>
      </c>
    </row>
    <row r="372" spans="1:7" ht="15">
      <c r="A372">
        <v>2002</v>
      </c>
      <c r="B372" t="s">
        <v>209</v>
      </c>
      <c r="C372" t="s">
        <v>59</v>
      </c>
      <c r="D372" t="s">
        <v>210</v>
      </c>
      <c r="E372" t="s">
        <v>65</v>
      </c>
      <c r="G372" t="s">
        <v>214</v>
      </c>
    </row>
    <row r="373" spans="1:7" ht="15">
      <c r="A373">
        <v>2003</v>
      </c>
      <c r="B373" t="s">
        <v>209</v>
      </c>
      <c r="C373" t="s">
        <v>59</v>
      </c>
      <c r="D373" t="s">
        <v>210</v>
      </c>
      <c r="E373" t="s">
        <v>65</v>
      </c>
      <c r="G373" t="s">
        <v>214</v>
      </c>
    </row>
    <row r="374" spans="1:7" ht="15">
      <c r="A374">
        <v>2004</v>
      </c>
      <c r="B374" t="s">
        <v>209</v>
      </c>
      <c r="C374" t="s">
        <v>59</v>
      </c>
      <c r="D374" t="s">
        <v>210</v>
      </c>
      <c r="E374" t="s">
        <v>65</v>
      </c>
      <c r="G374" t="s">
        <v>214</v>
      </c>
    </row>
    <row r="375" spans="1:7" ht="15">
      <c r="A375">
        <v>2005</v>
      </c>
      <c r="B375" t="s">
        <v>209</v>
      </c>
      <c r="C375" t="s">
        <v>59</v>
      </c>
      <c r="D375" t="s">
        <v>210</v>
      </c>
      <c r="E375" t="s">
        <v>65</v>
      </c>
      <c r="G375" t="s">
        <v>214</v>
      </c>
    </row>
    <row r="376" spans="1:7" ht="15">
      <c r="A376">
        <v>2006</v>
      </c>
      <c r="B376" t="s">
        <v>209</v>
      </c>
      <c r="C376" t="s">
        <v>59</v>
      </c>
      <c r="D376" t="s">
        <v>210</v>
      </c>
      <c r="E376" t="s">
        <v>65</v>
      </c>
      <c r="G376" t="s">
        <v>214</v>
      </c>
    </row>
    <row r="377" spans="1:7" ht="15">
      <c r="A377">
        <v>2007</v>
      </c>
      <c r="B377" t="s">
        <v>209</v>
      </c>
      <c r="C377" t="s">
        <v>59</v>
      </c>
      <c r="D377" t="s">
        <v>210</v>
      </c>
      <c r="E377" t="s">
        <v>65</v>
      </c>
      <c r="F377" s="183"/>
      <c r="G377" t="s">
        <v>214</v>
      </c>
    </row>
    <row r="378" spans="1:7" ht="15">
      <c r="A378">
        <v>2008</v>
      </c>
      <c r="B378" t="s">
        <v>209</v>
      </c>
      <c r="C378" t="s">
        <v>59</v>
      </c>
      <c r="D378" t="s">
        <v>210</v>
      </c>
      <c r="E378" t="s">
        <v>65</v>
      </c>
      <c r="F378" s="183"/>
      <c r="G378" t="s">
        <v>214</v>
      </c>
    </row>
    <row r="379" spans="1:7" ht="15">
      <c r="A379">
        <v>2009</v>
      </c>
      <c r="B379" t="s">
        <v>209</v>
      </c>
      <c r="C379" t="s">
        <v>59</v>
      </c>
      <c r="D379" t="s">
        <v>210</v>
      </c>
      <c r="E379" t="s">
        <v>65</v>
      </c>
      <c r="F379" s="183"/>
      <c r="G379" t="s">
        <v>214</v>
      </c>
    </row>
    <row r="380" spans="1:7" ht="15">
      <c r="A380">
        <v>2010</v>
      </c>
      <c r="B380" t="s">
        <v>209</v>
      </c>
      <c r="C380" t="s">
        <v>59</v>
      </c>
      <c r="D380" t="s">
        <v>210</v>
      </c>
      <c r="E380" t="s">
        <v>65</v>
      </c>
      <c r="F380" s="183"/>
      <c r="G380" t="s">
        <v>214</v>
      </c>
    </row>
    <row r="381" spans="1:7" ht="15">
      <c r="A381">
        <v>2011</v>
      </c>
      <c r="B381" t="s">
        <v>209</v>
      </c>
      <c r="C381" t="s">
        <v>59</v>
      </c>
      <c r="D381" t="s">
        <v>210</v>
      </c>
      <c r="E381" t="s">
        <v>65</v>
      </c>
      <c r="F381" s="183"/>
      <c r="G381" t="s">
        <v>214</v>
      </c>
    </row>
    <row r="382" spans="1:7" ht="15">
      <c r="A382">
        <v>2012</v>
      </c>
      <c r="B382" t="s">
        <v>209</v>
      </c>
      <c r="C382" t="s">
        <v>59</v>
      </c>
      <c r="D382" t="s">
        <v>210</v>
      </c>
      <c r="E382" t="s">
        <v>65</v>
      </c>
      <c r="G382" t="s">
        <v>214</v>
      </c>
    </row>
    <row r="383" spans="1:7" ht="15">
      <c r="A383">
        <v>2013</v>
      </c>
      <c r="B383" t="s">
        <v>209</v>
      </c>
      <c r="C383" t="s">
        <v>59</v>
      </c>
      <c r="D383" t="s">
        <v>210</v>
      </c>
      <c r="E383" t="s">
        <v>65</v>
      </c>
      <c r="G383" t="s">
        <v>214</v>
      </c>
    </row>
    <row r="384" spans="1:7" ht="15">
      <c r="A384">
        <v>2014</v>
      </c>
      <c r="B384" t="s">
        <v>209</v>
      </c>
      <c r="C384" t="s">
        <v>59</v>
      </c>
      <c r="D384" t="s">
        <v>210</v>
      </c>
      <c r="E384" t="s">
        <v>65</v>
      </c>
      <c r="G384" t="s">
        <v>214</v>
      </c>
    </row>
    <row r="385" spans="1:7" ht="15">
      <c r="A385">
        <v>2015</v>
      </c>
      <c r="B385" t="s">
        <v>209</v>
      </c>
      <c r="C385" t="s">
        <v>59</v>
      </c>
      <c r="D385" t="s">
        <v>210</v>
      </c>
      <c r="E385" t="s">
        <v>65</v>
      </c>
      <c r="G385" t="s">
        <v>214</v>
      </c>
    </row>
    <row r="386" spans="1:7" ht="15">
      <c r="A386">
        <v>2016</v>
      </c>
      <c r="B386" t="s">
        <v>209</v>
      </c>
      <c r="C386" t="s">
        <v>59</v>
      </c>
      <c r="D386" t="s">
        <v>210</v>
      </c>
      <c r="E386" t="s">
        <v>65</v>
      </c>
      <c r="G386" t="s">
        <v>214</v>
      </c>
    </row>
    <row r="387" spans="1:7" ht="15">
      <c r="A387">
        <v>2017</v>
      </c>
      <c r="B387" t="s">
        <v>209</v>
      </c>
      <c r="C387" t="s">
        <v>59</v>
      </c>
      <c r="D387" t="s">
        <v>210</v>
      </c>
      <c r="E387" t="s">
        <v>65</v>
      </c>
      <c r="G387" t="s">
        <v>214</v>
      </c>
    </row>
    <row r="388" spans="1:7" ht="15">
      <c r="A388">
        <v>2018</v>
      </c>
      <c r="B388" t="s">
        <v>209</v>
      </c>
      <c r="C388" t="s">
        <v>59</v>
      </c>
      <c r="D388" t="s">
        <v>210</v>
      </c>
      <c r="E388" t="s">
        <v>65</v>
      </c>
      <c r="G388" t="s">
        <v>214</v>
      </c>
    </row>
    <row r="389" spans="1:7" ht="15">
      <c r="A389">
        <v>2019</v>
      </c>
      <c r="B389" t="s">
        <v>209</v>
      </c>
      <c r="C389" t="s">
        <v>59</v>
      </c>
      <c r="D389" t="s">
        <v>210</v>
      </c>
      <c r="E389" t="s">
        <v>65</v>
      </c>
      <c r="G389" t="s">
        <v>214</v>
      </c>
    </row>
    <row r="390" spans="1:7" ht="15">
      <c r="A390">
        <v>2020</v>
      </c>
      <c r="B390" t="s">
        <v>209</v>
      </c>
      <c r="C390" t="s">
        <v>59</v>
      </c>
      <c r="D390" t="s">
        <v>210</v>
      </c>
      <c r="E390" t="s">
        <v>65</v>
      </c>
      <c r="G390" t="s">
        <v>214</v>
      </c>
    </row>
    <row r="391" spans="1:7" ht="15">
      <c r="A391">
        <v>2021</v>
      </c>
      <c r="B391" t="s">
        <v>209</v>
      </c>
      <c r="C391" t="s">
        <v>59</v>
      </c>
      <c r="D391" t="s">
        <v>210</v>
      </c>
      <c r="E391" t="s">
        <v>65</v>
      </c>
      <c r="G391" t="s">
        <v>214</v>
      </c>
    </row>
    <row r="392" spans="1:7" ht="15">
      <c r="A392">
        <v>2022</v>
      </c>
      <c r="B392" t="s">
        <v>209</v>
      </c>
      <c r="C392" t="s">
        <v>59</v>
      </c>
      <c r="D392" t="s">
        <v>210</v>
      </c>
      <c r="E392" t="s">
        <v>65</v>
      </c>
      <c r="G392" t="s">
        <v>214</v>
      </c>
    </row>
    <row r="393" spans="1:7" ht="15">
      <c r="A393">
        <v>2000</v>
      </c>
      <c r="B393" t="s">
        <v>209</v>
      </c>
      <c r="C393" t="s">
        <v>59</v>
      </c>
      <c r="D393" t="s">
        <v>212</v>
      </c>
      <c r="E393" t="s">
        <v>65</v>
      </c>
      <c r="F393" s="183"/>
      <c r="G393" t="s">
        <v>214</v>
      </c>
    </row>
    <row r="394" spans="1:7" ht="15">
      <c r="A394">
        <v>2001</v>
      </c>
      <c r="B394" t="s">
        <v>209</v>
      </c>
      <c r="C394" t="s">
        <v>59</v>
      </c>
      <c r="D394" t="s">
        <v>212</v>
      </c>
      <c r="E394" t="s">
        <v>65</v>
      </c>
      <c r="F394" s="183"/>
      <c r="G394" t="s">
        <v>214</v>
      </c>
    </row>
    <row r="395" spans="1:7" ht="15">
      <c r="A395">
        <v>2002</v>
      </c>
      <c r="B395" t="s">
        <v>209</v>
      </c>
      <c r="C395" t="s">
        <v>59</v>
      </c>
      <c r="D395" t="s">
        <v>212</v>
      </c>
      <c r="E395" t="s">
        <v>65</v>
      </c>
      <c r="F395" s="183"/>
      <c r="G395" t="s">
        <v>214</v>
      </c>
    </row>
    <row r="396" spans="1:7" ht="15">
      <c r="A396">
        <v>2003</v>
      </c>
      <c r="B396" t="s">
        <v>209</v>
      </c>
      <c r="C396" t="s">
        <v>59</v>
      </c>
      <c r="D396" t="s">
        <v>212</v>
      </c>
      <c r="E396" t="s">
        <v>65</v>
      </c>
      <c r="F396" s="183"/>
      <c r="G396" t="s">
        <v>214</v>
      </c>
    </row>
    <row r="397" spans="1:7" ht="15">
      <c r="A397">
        <v>2004</v>
      </c>
      <c r="B397" t="s">
        <v>209</v>
      </c>
      <c r="C397" t="s">
        <v>59</v>
      </c>
      <c r="D397" t="s">
        <v>212</v>
      </c>
      <c r="E397" t="s">
        <v>65</v>
      </c>
      <c r="G397" t="s">
        <v>214</v>
      </c>
    </row>
    <row r="398" spans="1:7" ht="15">
      <c r="A398">
        <v>2005</v>
      </c>
      <c r="B398" t="s">
        <v>209</v>
      </c>
      <c r="C398" t="s">
        <v>59</v>
      </c>
      <c r="D398" t="s">
        <v>212</v>
      </c>
      <c r="E398" t="s">
        <v>65</v>
      </c>
      <c r="G398" t="s">
        <v>214</v>
      </c>
    </row>
    <row r="399" spans="1:7" ht="15">
      <c r="A399">
        <v>2006</v>
      </c>
      <c r="B399" t="s">
        <v>209</v>
      </c>
      <c r="C399" t="s">
        <v>59</v>
      </c>
      <c r="D399" t="s">
        <v>212</v>
      </c>
      <c r="E399" t="s">
        <v>65</v>
      </c>
      <c r="G399" t="s">
        <v>214</v>
      </c>
    </row>
    <row r="400" spans="1:7" ht="15">
      <c r="A400">
        <v>2007</v>
      </c>
      <c r="B400" t="s">
        <v>209</v>
      </c>
      <c r="C400" t="s">
        <v>59</v>
      </c>
      <c r="D400" t="s">
        <v>212</v>
      </c>
      <c r="E400" t="s">
        <v>65</v>
      </c>
      <c r="G400" t="s">
        <v>214</v>
      </c>
    </row>
    <row r="401" spans="1:7" ht="15">
      <c r="A401">
        <v>2008</v>
      </c>
      <c r="B401" t="s">
        <v>209</v>
      </c>
      <c r="C401" t="s">
        <v>59</v>
      </c>
      <c r="D401" t="s">
        <v>212</v>
      </c>
      <c r="E401" t="s">
        <v>65</v>
      </c>
      <c r="G401" t="s">
        <v>214</v>
      </c>
    </row>
    <row r="402" spans="1:7" ht="15">
      <c r="A402">
        <v>2009</v>
      </c>
      <c r="B402" t="s">
        <v>209</v>
      </c>
      <c r="C402" t="s">
        <v>59</v>
      </c>
      <c r="D402" t="s">
        <v>212</v>
      </c>
      <c r="E402" t="s">
        <v>65</v>
      </c>
      <c r="G402" t="s">
        <v>214</v>
      </c>
    </row>
    <row r="403" spans="1:7" ht="15">
      <c r="A403">
        <v>2010</v>
      </c>
      <c r="B403" t="s">
        <v>209</v>
      </c>
      <c r="C403" t="s">
        <v>59</v>
      </c>
      <c r="D403" t="s">
        <v>212</v>
      </c>
      <c r="E403" t="s">
        <v>65</v>
      </c>
      <c r="G403" t="s">
        <v>214</v>
      </c>
    </row>
    <row r="404" spans="1:7" ht="15">
      <c r="A404">
        <v>2011</v>
      </c>
      <c r="B404" t="s">
        <v>209</v>
      </c>
      <c r="C404" t="s">
        <v>59</v>
      </c>
      <c r="D404" t="s">
        <v>212</v>
      </c>
      <c r="E404" t="s">
        <v>65</v>
      </c>
      <c r="G404" t="s">
        <v>214</v>
      </c>
    </row>
    <row r="405" spans="1:7" ht="15">
      <c r="A405">
        <v>2012</v>
      </c>
      <c r="B405" t="s">
        <v>209</v>
      </c>
      <c r="C405" t="s">
        <v>59</v>
      </c>
      <c r="D405" t="s">
        <v>212</v>
      </c>
      <c r="E405" t="s">
        <v>65</v>
      </c>
      <c r="G405" t="s">
        <v>214</v>
      </c>
    </row>
    <row r="406" spans="1:7" ht="15">
      <c r="A406">
        <v>2013</v>
      </c>
      <c r="B406" t="s">
        <v>209</v>
      </c>
      <c r="C406" t="s">
        <v>59</v>
      </c>
      <c r="D406" t="s">
        <v>212</v>
      </c>
      <c r="E406" t="s">
        <v>65</v>
      </c>
      <c r="G406" t="s">
        <v>214</v>
      </c>
    </row>
    <row r="407" spans="1:7" ht="15">
      <c r="A407">
        <v>2014</v>
      </c>
      <c r="B407" t="s">
        <v>209</v>
      </c>
      <c r="C407" t="s">
        <v>59</v>
      </c>
      <c r="D407" t="s">
        <v>212</v>
      </c>
      <c r="E407" t="s">
        <v>65</v>
      </c>
      <c r="G407" t="s">
        <v>214</v>
      </c>
    </row>
    <row r="408" spans="1:7" ht="15">
      <c r="A408">
        <v>2015</v>
      </c>
      <c r="B408" t="s">
        <v>209</v>
      </c>
      <c r="C408" t="s">
        <v>59</v>
      </c>
      <c r="D408" t="s">
        <v>212</v>
      </c>
      <c r="E408" t="s">
        <v>65</v>
      </c>
      <c r="G408" t="s">
        <v>214</v>
      </c>
    </row>
    <row r="409" spans="1:7" ht="15">
      <c r="A409">
        <v>2016</v>
      </c>
      <c r="B409" t="s">
        <v>209</v>
      </c>
      <c r="C409" t="s">
        <v>59</v>
      </c>
      <c r="D409" t="s">
        <v>212</v>
      </c>
      <c r="E409" t="s">
        <v>65</v>
      </c>
      <c r="G409" t="s">
        <v>214</v>
      </c>
    </row>
    <row r="410" spans="1:7" ht="15">
      <c r="A410">
        <v>2017</v>
      </c>
      <c r="B410" t="s">
        <v>209</v>
      </c>
      <c r="C410" t="s">
        <v>59</v>
      </c>
      <c r="D410" t="s">
        <v>212</v>
      </c>
      <c r="E410" t="s">
        <v>65</v>
      </c>
      <c r="G410" t="s">
        <v>214</v>
      </c>
    </row>
    <row r="411" spans="1:7" ht="15">
      <c r="A411">
        <v>2018</v>
      </c>
      <c r="B411" t="s">
        <v>209</v>
      </c>
      <c r="C411" t="s">
        <v>59</v>
      </c>
      <c r="D411" t="s">
        <v>212</v>
      </c>
      <c r="E411" t="s">
        <v>65</v>
      </c>
      <c r="G411" t="s">
        <v>214</v>
      </c>
    </row>
    <row r="412" spans="1:7" ht="15">
      <c r="A412">
        <v>2019</v>
      </c>
      <c r="B412" t="s">
        <v>209</v>
      </c>
      <c r="C412" t="s">
        <v>59</v>
      </c>
      <c r="D412" t="s">
        <v>212</v>
      </c>
      <c r="E412" t="s">
        <v>65</v>
      </c>
      <c r="G412" t="s">
        <v>214</v>
      </c>
    </row>
    <row r="413" spans="1:7" ht="15">
      <c r="A413">
        <v>2020</v>
      </c>
      <c r="B413" t="s">
        <v>209</v>
      </c>
      <c r="C413" t="s">
        <v>59</v>
      </c>
      <c r="D413" t="s">
        <v>212</v>
      </c>
      <c r="E413" t="s">
        <v>65</v>
      </c>
      <c r="G413" t="s">
        <v>214</v>
      </c>
    </row>
    <row r="414" spans="1:7" ht="15">
      <c r="A414">
        <v>2021</v>
      </c>
      <c r="B414" t="s">
        <v>209</v>
      </c>
      <c r="C414" t="s">
        <v>59</v>
      </c>
      <c r="D414" t="s">
        <v>212</v>
      </c>
      <c r="E414" t="s">
        <v>65</v>
      </c>
      <c r="G414" t="s">
        <v>214</v>
      </c>
    </row>
    <row r="415" spans="1:7" ht="15">
      <c r="A415">
        <v>2022</v>
      </c>
      <c r="B415" t="s">
        <v>209</v>
      </c>
      <c r="C415" t="s">
        <v>59</v>
      </c>
      <c r="D415" t="s">
        <v>212</v>
      </c>
      <c r="E415" t="s">
        <v>65</v>
      </c>
      <c r="G415" t="s">
        <v>214</v>
      </c>
    </row>
    <row r="416" spans="1:6" ht="15">
      <c r="A416">
        <v>2000</v>
      </c>
      <c r="B416" t="s">
        <v>209</v>
      </c>
      <c r="C416" t="s">
        <v>74</v>
      </c>
      <c r="D416" t="s">
        <v>213</v>
      </c>
      <c r="E416" t="s">
        <v>65</v>
      </c>
      <c r="F416">
        <v>100</v>
      </c>
    </row>
    <row r="417" spans="1:7" ht="15">
      <c r="A417">
        <v>2001</v>
      </c>
      <c r="B417" t="s">
        <v>209</v>
      </c>
      <c r="C417" t="s">
        <v>74</v>
      </c>
      <c r="D417" t="s">
        <v>213</v>
      </c>
      <c r="E417" t="s">
        <v>65</v>
      </c>
      <c r="F417">
        <v>100.838</v>
      </c>
      <c r="G417" t="s">
        <v>211</v>
      </c>
    </row>
    <row r="418" spans="1:7" ht="15">
      <c r="A418">
        <v>2002</v>
      </c>
      <c r="B418" t="s">
        <v>209</v>
      </c>
      <c r="C418" t="s">
        <v>74</v>
      </c>
      <c r="D418" t="s">
        <v>213</v>
      </c>
      <c r="E418" t="s">
        <v>65</v>
      </c>
      <c r="F418">
        <v>101.208</v>
      </c>
      <c r="G418" t="s">
        <v>211</v>
      </c>
    </row>
    <row r="419" spans="1:7" ht="15">
      <c r="A419">
        <v>2003</v>
      </c>
      <c r="B419" t="s">
        <v>209</v>
      </c>
      <c r="C419" t="s">
        <v>74</v>
      </c>
      <c r="D419" t="s">
        <v>213</v>
      </c>
      <c r="E419" t="s">
        <v>65</v>
      </c>
      <c r="F419">
        <v>101.06</v>
      </c>
      <c r="G419" t="s">
        <v>211</v>
      </c>
    </row>
    <row r="420" spans="1:7" ht="15">
      <c r="A420">
        <v>2004</v>
      </c>
      <c r="B420" t="s">
        <v>209</v>
      </c>
      <c r="C420" t="s">
        <v>74</v>
      </c>
      <c r="D420" t="s">
        <v>213</v>
      </c>
      <c r="E420" t="s">
        <v>65</v>
      </c>
      <c r="F420">
        <v>106.148</v>
      </c>
      <c r="G420" t="s">
        <v>211</v>
      </c>
    </row>
    <row r="421" spans="1:7" ht="15">
      <c r="A421">
        <v>2005</v>
      </c>
      <c r="B421" t="s">
        <v>209</v>
      </c>
      <c r="C421" t="s">
        <v>74</v>
      </c>
      <c r="D421" t="s">
        <v>213</v>
      </c>
      <c r="E421" t="s">
        <v>65</v>
      </c>
      <c r="F421">
        <v>107.329</v>
      </c>
      <c r="G421" t="s">
        <v>211</v>
      </c>
    </row>
    <row r="422" spans="1:7" ht="15">
      <c r="A422">
        <v>2006</v>
      </c>
      <c r="B422" t="s">
        <v>209</v>
      </c>
      <c r="C422" t="s">
        <v>74</v>
      </c>
      <c r="D422" t="s">
        <v>213</v>
      </c>
      <c r="E422" t="s">
        <v>65</v>
      </c>
      <c r="F422" s="183">
        <v>110.07</v>
      </c>
      <c r="G422" t="s">
        <v>211</v>
      </c>
    </row>
    <row r="423" spans="1:7" ht="15">
      <c r="A423">
        <v>2007</v>
      </c>
      <c r="B423" t="s">
        <v>209</v>
      </c>
      <c r="C423" t="s">
        <v>74</v>
      </c>
      <c r="D423" t="s">
        <v>213</v>
      </c>
      <c r="E423" t="s">
        <v>65</v>
      </c>
      <c r="F423" s="183">
        <v>114.633</v>
      </c>
      <c r="G423" t="s">
        <v>211</v>
      </c>
    </row>
    <row r="424" spans="1:7" ht="15">
      <c r="A424">
        <v>2008</v>
      </c>
      <c r="B424" t="s">
        <v>209</v>
      </c>
      <c r="C424" t="s">
        <v>74</v>
      </c>
      <c r="D424" t="s">
        <v>213</v>
      </c>
      <c r="E424" t="s">
        <v>65</v>
      </c>
      <c r="F424" s="183">
        <v>112.773</v>
      </c>
      <c r="G424" t="s">
        <v>211</v>
      </c>
    </row>
    <row r="425" spans="1:7" ht="15">
      <c r="A425">
        <v>2009</v>
      </c>
      <c r="B425" t="s">
        <v>209</v>
      </c>
      <c r="C425" t="s">
        <v>74</v>
      </c>
      <c r="D425" t="s">
        <v>213</v>
      </c>
      <c r="E425" t="s">
        <v>65</v>
      </c>
      <c r="F425" s="183">
        <v>100.739</v>
      </c>
      <c r="G425" t="s">
        <v>211</v>
      </c>
    </row>
    <row r="426" spans="1:7" ht="15">
      <c r="A426">
        <v>2010</v>
      </c>
      <c r="B426" t="s">
        <v>209</v>
      </c>
      <c r="C426" t="s">
        <v>74</v>
      </c>
      <c r="D426" t="s">
        <v>213</v>
      </c>
      <c r="E426" t="s">
        <v>65</v>
      </c>
      <c r="F426" s="183">
        <v>97.297</v>
      </c>
      <c r="G426" t="s">
        <v>211</v>
      </c>
    </row>
    <row r="427" spans="1:7" ht="15">
      <c r="A427">
        <v>2011</v>
      </c>
      <c r="B427" t="s">
        <v>209</v>
      </c>
      <c r="C427" t="s">
        <v>74</v>
      </c>
      <c r="D427" t="s">
        <v>213</v>
      </c>
      <c r="E427" t="s">
        <v>65</v>
      </c>
      <c r="F427">
        <v>103.061</v>
      </c>
      <c r="G427" t="s">
        <v>211</v>
      </c>
    </row>
    <row r="428" spans="1:7" ht="15">
      <c r="A428">
        <v>2012</v>
      </c>
      <c r="B428" t="s">
        <v>209</v>
      </c>
      <c r="C428" t="s">
        <v>74</v>
      </c>
      <c r="D428" t="s">
        <v>213</v>
      </c>
      <c r="E428" t="s">
        <v>65</v>
      </c>
      <c r="F428">
        <v>95.473</v>
      </c>
      <c r="G428" t="s">
        <v>211</v>
      </c>
    </row>
    <row r="429" spans="1:7" ht="15">
      <c r="A429">
        <v>2013</v>
      </c>
      <c r="B429" t="s">
        <v>209</v>
      </c>
      <c r="C429" t="s">
        <v>74</v>
      </c>
      <c r="D429" t="s">
        <v>213</v>
      </c>
      <c r="E429" t="s">
        <v>65</v>
      </c>
      <c r="F429">
        <v>93.607</v>
      </c>
      <c r="G429" t="s">
        <v>211</v>
      </c>
    </row>
    <row r="430" spans="1:7" ht="15">
      <c r="A430">
        <v>2014</v>
      </c>
      <c r="B430" t="s">
        <v>209</v>
      </c>
      <c r="C430" t="s">
        <v>74</v>
      </c>
      <c r="D430" t="s">
        <v>213</v>
      </c>
      <c r="E430" t="s">
        <v>65</v>
      </c>
      <c r="F430">
        <v>94.573</v>
      </c>
      <c r="G430" t="s">
        <v>211</v>
      </c>
    </row>
    <row r="431" spans="1:7" ht="15">
      <c r="A431">
        <v>2015</v>
      </c>
      <c r="B431" t="s">
        <v>209</v>
      </c>
      <c r="C431" t="s">
        <v>74</v>
      </c>
      <c r="D431" t="s">
        <v>213</v>
      </c>
      <c r="E431" t="s">
        <v>65</v>
      </c>
      <c r="F431">
        <v>93.851</v>
      </c>
      <c r="G431" t="s">
        <v>211</v>
      </c>
    </row>
    <row r="432" spans="1:7" ht="15">
      <c r="A432">
        <v>2016</v>
      </c>
      <c r="B432" t="s">
        <v>209</v>
      </c>
      <c r="C432" t="s">
        <v>74</v>
      </c>
      <c r="D432" t="s">
        <v>213</v>
      </c>
      <c r="E432" t="s">
        <v>65</v>
      </c>
      <c r="F432">
        <v>93.579</v>
      </c>
      <c r="G432" t="s">
        <v>211</v>
      </c>
    </row>
    <row r="433" spans="1:7" ht="15">
      <c r="A433">
        <v>2017</v>
      </c>
      <c r="B433" t="s">
        <v>209</v>
      </c>
      <c r="C433" t="s">
        <v>74</v>
      </c>
      <c r="D433" t="s">
        <v>213</v>
      </c>
      <c r="E433" t="s">
        <v>65</v>
      </c>
      <c r="F433">
        <v>96.15</v>
      </c>
      <c r="G433" t="s">
        <v>211</v>
      </c>
    </row>
    <row r="434" spans="1:7" ht="15">
      <c r="A434">
        <v>2018</v>
      </c>
      <c r="B434" t="s">
        <v>209</v>
      </c>
      <c r="C434" t="s">
        <v>74</v>
      </c>
      <c r="D434" t="s">
        <v>213</v>
      </c>
      <c r="E434" t="s">
        <v>65</v>
      </c>
      <c r="F434">
        <v>97.435</v>
      </c>
      <c r="G434" t="s">
        <v>211</v>
      </c>
    </row>
    <row r="435" spans="1:7" ht="15">
      <c r="A435">
        <v>2019</v>
      </c>
      <c r="B435" t="s">
        <v>209</v>
      </c>
      <c r="C435" t="s">
        <v>74</v>
      </c>
      <c r="D435" t="s">
        <v>213</v>
      </c>
      <c r="E435" t="s">
        <v>65</v>
      </c>
      <c r="F435">
        <v>98.593</v>
      </c>
      <c r="G435" t="s">
        <v>211</v>
      </c>
    </row>
    <row r="436" spans="1:7" ht="15">
      <c r="A436">
        <v>2020</v>
      </c>
      <c r="B436" t="s">
        <v>209</v>
      </c>
      <c r="C436" t="s">
        <v>74</v>
      </c>
      <c r="D436" t="s">
        <v>213</v>
      </c>
      <c r="E436" t="s">
        <v>65</v>
      </c>
      <c r="F436">
        <v>96.391</v>
      </c>
      <c r="G436" t="s">
        <v>211</v>
      </c>
    </row>
    <row r="437" spans="1:7" ht="15">
      <c r="A437">
        <v>2021</v>
      </c>
      <c r="B437" t="s">
        <v>209</v>
      </c>
      <c r="C437" t="s">
        <v>74</v>
      </c>
      <c r="D437" t="s">
        <v>213</v>
      </c>
      <c r="E437" t="s">
        <v>65</v>
      </c>
      <c r="F437" s="183">
        <v>100.177</v>
      </c>
      <c r="G437" t="s">
        <v>211</v>
      </c>
    </row>
    <row r="438" spans="1:7" ht="15">
      <c r="A438">
        <v>2022</v>
      </c>
      <c r="B438" t="s">
        <v>209</v>
      </c>
      <c r="C438" t="s">
        <v>74</v>
      </c>
      <c r="D438" t="s">
        <v>213</v>
      </c>
      <c r="E438" t="s">
        <v>65</v>
      </c>
      <c r="F438" s="183">
        <v>99.896</v>
      </c>
      <c r="G438" t="s">
        <v>211</v>
      </c>
    </row>
    <row r="439" spans="1:7" ht="15">
      <c r="A439">
        <v>2000</v>
      </c>
      <c r="B439" t="s">
        <v>209</v>
      </c>
      <c r="C439" t="s">
        <v>74</v>
      </c>
      <c r="D439" t="s">
        <v>210</v>
      </c>
      <c r="E439" t="s">
        <v>65</v>
      </c>
      <c r="F439" s="183">
        <v>5548708.282</v>
      </c>
      <c r="G439" t="s">
        <v>211</v>
      </c>
    </row>
    <row r="440" spans="1:7" ht="15">
      <c r="A440">
        <v>2001</v>
      </c>
      <c r="B440" t="s">
        <v>209</v>
      </c>
      <c r="C440" t="s">
        <v>74</v>
      </c>
      <c r="D440" t="s">
        <v>210</v>
      </c>
      <c r="E440" t="s">
        <v>65</v>
      </c>
      <c r="F440" s="183">
        <v>5595213.986</v>
      </c>
      <c r="G440" t="s">
        <v>211</v>
      </c>
    </row>
    <row r="441" spans="1:7" ht="15">
      <c r="A441">
        <v>2002</v>
      </c>
      <c r="B441" t="s">
        <v>209</v>
      </c>
      <c r="C441" t="s">
        <v>74</v>
      </c>
      <c r="D441" t="s">
        <v>210</v>
      </c>
      <c r="E441" t="s">
        <v>65</v>
      </c>
      <c r="F441" s="183">
        <v>5615713.241</v>
      </c>
      <c r="G441" t="s">
        <v>211</v>
      </c>
    </row>
    <row r="442" spans="1:7" ht="15">
      <c r="A442">
        <v>2003</v>
      </c>
      <c r="B442" t="s">
        <v>209</v>
      </c>
      <c r="C442" t="s">
        <v>74</v>
      </c>
      <c r="D442" t="s">
        <v>210</v>
      </c>
      <c r="E442" t="s">
        <v>65</v>
      </c>
      <c r="F442">
        <v>5607542.878</v>
      </c>
      <c r="G442" t="s">
        <v>211</v>
      </c>
    </row>
    <row r="443" spans="1:7" ht="15">
      <c r="A443">
        <v>2004</v>
      </c>
      <c r="B443" t="s">
        <v>209</v>
      </c>
      <c r="C443" t="s">
        <v>74</v>
      </c>
      <c r="D443" t="s">
        <v>210</v>
      </c>
      <c r="E443" t="s">
        <v>65</v>
      </c>
      <c r="F443">
        <v>5889830.382</v>
      </c>
      <c r="G443" t="s">
        <v>211</v>
      </c>
    </row>
    <row r="444" spans="1:7" ht="15">
      <c r="A444">
        <v>2005</v>
      </c>
      <c r="B444" t="s">
        <v>209</v>
      </c>
      <c r="C444" t="s">
        <v>74</v>
      </c>
      <c r="D444" t="s">
        <v>210</v>
      </c>
      <c r="E444" t="s">
        <v>65</v>
      </c>
      <c r="F444">
        <v>5955393.204</v>
      </c>
      <c r="G444" t="s">
        <v>211</v>
      </c>
    </row>
    <row r="445" spans="1:7" ht="15">
      <c r="A445">
        <v>2006</v>
      </c>
      <c r="B445" t="s">
        <v>209</v>
      </c>
      <c r="C445" t="s">
        <v>74</v>
      </c>
      <c r="D445" t="s">
        <v>210</v>
      </c>
      <c r="E445" t="s">
        <v>65</v>
      </c>
      <c r="F445">
        <v>6107472.696</v>
      </c>
      <c r="G445" t="s">
        <v>211</v>
      </c>
    </row>
    <row r="446" spans="1:7" ht="15">
      <c r="A446">
        <v>2007</v>
      </c>
      <c r="B446" t="s">
        <v>209</v>
      </c>
      <c r="C446" t="s">
        <v>74</v>
      </c>
      <c r="D446" t="s">
        <v>210</v>
      </c>
      <c r="E446" t="s">
        <v>65</v>
      </c>
      <c r="F446">
        <v>6360624.805</v>
      </c>
      <c r="G446" t="s">
        <v>211</v>
      </c>
    </row>
    <row r="447" spans="1:6" ht="15">
      <c r="A447">
        <v>2008</v>
      </c>
      <c r="B447" t="s">
        <v>209</v>
      </c>
      <c r="C447" t="s">
        <v>74</v>
      </c>
      <c r="D447" t="s">
        <v>210</v>
      </c>
      <c r="E447" t="s">
        <v>65</v>
      </c>
      <c r="F447">
        <v>6257463.546</v>
      </c>
    </row>
    <row r="448" spans="1:7" ht="15">
      <c r="A448">
        <v>2009</v>
      </c>
      <c r="B448" t="s">
        <v>209</v>
      </c>
      <c r="C448" t="s">
        <v>74</v>
      </c>
      <c r="D448" t="s">
        <v>210</v>
      </c>
      <c r="E448" t="s">
        <v>65</v>
      </c>
      <c r="F448">
        <v>5589705.415</v>
      </c>
      <c r="G448" t="s">
        <v>211</v>
      </c>
    </row>
    <row r="449" spans="1:7" ht="15">
      <c r="A449">
        <v>2010</v>
      </c>
      <c r="B449" t="s">
        <v>209</v>
      </c>
      <c r="C449" t="s">
        <v>74</v>
      </c>
      <c r="D449" t="s">
        <v>210</v>
      </c>
      <c r="E449" t="s">
        <v>65</v>
      </c>
      <c r="F449">
        <v>5398735.041</v>
      </c>
      <c r="G449" t="s">
        <v>211</v>
      </c>
    </row>
    <row r="450" spans="1:7" ht="15">
      <c r="A450">
        <v>2011</v>
      </c>
      <c r="B450" t="s">
        <v>209</v>
      </c>
      <c r="C450" t="s">
        <v>74</v>
      </c>
      <c r="D450" t="s">
        <v>210</v>
      </c>
      <c r="E450" t="s">
        <v>65</v>
      </c>
      <c r="F450">
        <v>5718563.902</v>
      </c>
      <c r="G450" t="s">
        <v>211</v>
      </c>
    </row>
    <row r="451" spans="1:7" ht="15">
      <c r="A451">
        <v>2012</v>
      </c>
      <c r="B451" t="s">
        <v>209</v>
      </c>
      <c r="C451" t="s">
        <v>74</v>
      </c>
      <c r="D451" t="s">
        <v>210</v>
      </c>
      <c r="E451" t="s">
        <v>65</v>
      </c>
      <c r="F451">
        <v>5297506.089</v>
      </c>
      <c r="G451" t="s">
        <v>211</v>
      </c>
    </row>
    <row r="452" spans="1:7" ht="15">
      <c r="A452">
        <v>2013</v>
      </c>
      <c r="B452" t="s">
        <v>209</v>
      </c>
      <c r="C452" t="s">
        <v>74</v>
      </c>
      <c r="D452" t="s">
        <v>210</v>
      </c>
      <c r="E452" t="s">
        <v>65</v>
      </c>
      <c r="F452" s="183">
        <v>5194002.107</v>
      </c>
      <c r="G452" t="s">
        <v>211</v>
      </c>
    </row>
    <row r="453" spans="1:7" ht="15">
      <c r="A453">
        <v>2014</v>
      </c>
      <c r="B453" t="s">
        <v>209</v>
      </c>
      <c r="C453" t="s">
        <v>74</v>
      </c>
      <c r="D453" t="s">
        <v>210</v>
      </c>
      <c r="E453" t="s">
        <v>65</v>
      </c>
      <c r="F453" s="183">
        <v>5247595.222</v>
      </c>
      <c r="G453" t="s">
        <v>211</v>
      </c>
    </row>
    <row r="454" spans="1:7" ht="15">
      <c r="A454">
        <v>2015</v>
      </c>
      <c r="B454" t="s">
        <v>209</v>
      </c>
      <c r="C454" t="s">
        <v>74</v>
      </c>
      <c r="D454" t="s">
        <v>210</v>
      </c>
      <c r="E454" t="s">
        <v>65</v>
      </c>
      <c r="F454" s="183">
        <v>5207522.937</v>
      </c>
      <c r="G454" t="s">
        <v>211</v>
      </c>
    </row>
    <row r="455" spans="1:7" ht="15">
      <c r="A455">
        <v>2016</v>
      </c>
      <c r="B455" t="s">
        <v>209</v>
      </c>
      <c r="C455" t="s">
        <v>74</v>
      </c>
      <c r="D455" t="s">
        <v>210</v>
      </c>
      <c r="E455" t="s">
        <v>65</v>
      </c>
      <c r="F455" s="183">
        <v>5192449.018</v>
      </c>
      <c r="G455" t="s">
        <v>211</v>
      </c>
    </row>
    <row r="456" spans="1:7" ht="15">
      <c r="A456">
        <v>2017</v>
      </c>
      <c r="B456" t="s">
        <v>209</v>
      </c>
      <c r="C456" t="s">
        <v>74</v>
      </c>
      <c r="D456" t="s">
        <v>210</v>
      </c>
      <c r="E456" t="s">
        <v>65</v>
      </c>
      <c r="F456" s="183">
        <v>5335090.811</v>
      </c>
      <c r="G456" t="s">
        <v>211</v>
      </c>
    </row>
    <row r="457" spans="1:7" ht="15">
      <c r="A457">
        <v>2018</v>
      </c>
      <c r="B457" t="s">
        <v>209</v>
      </c>
      <c r="C457" t="s">
        <v>74</v>
      </c>
      <c r="D457" t="s">
        <v>210</v>
      </c>
      <c r="E457" t="s">
        <v>65</v>
      </c>
      <c r="F457">
        <v>5406403.283</v>
      </c>
      <c r="G457" t="s">
        <v>211</v>
      </c>
    </row>
    <row r="458" spans="1:7" ht="15">
      <c r="A458">
        <v>2019</v>
      </c>
      <c r="B458" t="s">
        <v>209</v>
      </c>
      <c r="C458" t="s">
        <v>74</v>
      </c>
      <c r="D458" t="s">
        <v>210</v>
      </c>
      <c r="E458" t="s">
        <v>65</v>
      </c>
      <c r="F458">
        <v>5470629.888</v>
      </c>
      <c r="G458" t="s">
        <v>211</v>
      </c>
    </row>
    <row r="459" spans="1:6" ht="15">
      <c r="A459">
        <v>2020</v>
      </c>
      <c r="B459" t="s">
        <v>209</v>
      </c>
      <c r="C459" t="s">
        <v>74</v>
      </c>
      <c r="D459" t="s">
        <v>210</v>
      </c>
      <c r="E459" t="s">
        <v>65</v>
      </c>
      <c r="F459">
        <v>5348465.011</v>
      </c>
    </row>
    <row r="460" spans="1:6" ht="15">
      <c r="A460">
        <v>2021</v>
      </c>
      <c r="B460" t="s">
        <v>209</v>
      </c>
      <c r="C460" t="s">
        <v>74</v>
      </c>
      <c r="D460" t="s">
        <v>210</v>
      </c>
      <c r="E460" t="s">
        <v>65</v>
      </c>
      <c r="F460">
        <v>5558538.341</v>
      </c>
    </row>
    <row r="461" spans="1:7" ht="15">
      <c r="A461">
        <v>2022</v>
      </c>
      <c r="B461" t="s">
        <v>209</v>
      </c>
      <c r="C461" t="s">
        <v>74</v>
      </c>
      <c r="D461" t="s">
        <v>210</v>
      </c>
      <c r="E461" t="s">
        <v>65</v>
      </c>
      <c r="F461">
        <v>5542962.963</v>
      </c>
      <c r="G461" t="s">
        <v>211</v>
      </c>
    </row>
    <row r="462" spans="1:7" ht="15">
      <c r="A462">
        <v>2000</v>
      </c>
      <c r="B462" t="s">
        <v>209</v>
      </c>
      <c r="C462" t="s">
        <v>74</v>
      </c>
      <c r="D462" t="s">
        <v>212</v>
      </c>
      <c r="E462" t="s">
        <v>65</v>
      </c>
      <c r="F462">
        <v>12.936</v>
      </c>
      <c r="G462" t="s">
        <v>211</v>
      </c>
    </row>
    <row r="463" spans="1:7" ht="15">
      <c r="A463">
        <v>2001</v>
      </c>
      <c r="B463" t="s">
        <v>209</v>
      </c>
      <c r="C463" t="s">
        <v>74</v>
      </c>
      <c r="D463" t="s">
        <v>212</v>
      </c>
      <c r="E463" t="s">
        <v>65</v>
      </c>
      <c r="F463">
        <v>13.028</v>
      </c>
      <c r="G463" t="s">
        <v>211</v>
      </c>
    </row>
    <row r="464" spans="1:7" ht="15">
      <c r="A464">
        <v>2002</v>
      </c>
      <c r="B464" t="s">
        <v>209</v>
      </c>
      <c r="C464" t="s">
        <v>74</v>
      </c>
      <c r="D464" t="s">
        <v>212</v>
      </c>
      <c r="E464" t="s">
        <v>65</v>
      </c>
      <c r="F464">
        <v>13.046</v>
      </c>
      <c r="G464" t="s">
        <v>211</v>
      </c>
    </row>
    <row r="465" spans="1:7" ht="15">
      <c r="A465">
        <v>2003</v>
      </c>
      <c r="B465" t="s">
        <v>209</v>
      </c>
      <c r="C465" t="s">
        <v>74</v>
      </c>
      <c r="D465" t="s">
        <v>212</v>
      </c>
      <c r="E465" t="s">
        <v>65</v>
      </c>
      <c r="F465">
        <v>12.981</v>
      </c>
      <c r="G465" t="s">
        <v>211</v>
      </c>
    </row>
    <row r="466" spans="1:7" ht="15">
      <c r="A466">
        <v>2004</v>
      </c>
      <c r="B466" t="s">
        <v>209</v>
      </c>
      <c r="C466" t="s">
        <v>74</v>
      </c>
      <c r="D466" t="s">
        <v>212</v>
      </c>
      <c r="E466" t="s">
        <v>65</v>
      </c>
      <c r="F466">
        <v>13.584</v>
      </c>
      <c r="G466" t="s">
        <v>211</v>
      </c>
    </row>
    <row r="467" spans="1:7" ht="15">
      <c r="A467">
        <v>2005</v>
      </c>
      <c r="B467" t="s">
        <v>209</v>
      </c>
      <c r="C467" t="s">
        <v>74</v>
      </c>
      <c r="D467" t="s">
        <v>212</v>
      </c>
      <c r="E467" t="s">
        <v>65</v>
      </c>
      <c r="F467" s="183">
        <v>13.687</v>
      </c>
      <c r="G467" t="s">
        <v>211</v>
      </c>
    </row>
    <row r="468" spans="1:7" ht="15">
      <c r="A468">
        <v>2006</v>
      </c>
      <c r="B468" t="s">
        <v>209</v>
      </c>
      <c r="C468" t="s">
        <v>74</v>
      </c>
      <c r="D468" t="s">
        <v>212</v>
      </c>
      <c r="E468" t="s">
        <v>65</v>
      </c>
      <c r="F468" s="183">
        <v>13.991</v>
      </c>
      <c r="G468" t="s">
        <v>211</v>
      </c>
    </row>
    <row r="469" spans="1:7" ht="15">
      <c r="A469">
        <v>2007</v>
      </c>
      <c r="B469" t="s">
        <v>209</v>
      </c>
      <c r="C469" t="s">
        <v>74</v>
      </c>
      <c r="D469" t="s">
        <v>212</v>
      </c>
      <c r="E469" t="s">
        <v>65</v>
      </c>
      <c r="F469" s="183">
        <v>14.522</v>
      </c>
      <c r="G469" t="s">
        <v>211</v>
      </c>
    </row>
    <row r="470" spans="1:6" ht="15">
      <c r="A470">
        <v>2008</v>
      </c>
      <c r="B470" t="s">
        <v>209</v>
      </c>
      <c r="C470" t="s">
        <v>74</v>
      </c>
      <c r="D470" t="s">
        <v>212</v>
      </c>
      <c r="E470" t="s">
        <v>65</v>
      </c>
      <c r="F470" s="183">
        <v>14.241</v>
      </c>
    </row>
    <row r="471" spans="1:7" ht="15">
      <c r="A471">
        <v>2009</v>
      </c>
      <c r="B471" t="s">
        <v>209</v>
      </c>
      <c r="C471" t="s">
        <v>74</v>
      </c>
      <c r="D471" t="s">
        <v>212</v>
      </c>
      <c r="E471" t="s">
        <v>65</v>
      </c>
      <c r="F471" s="183">
        <v>12.692</v>
      </c>
      <c r="G471" t="s">
        <v>211</v>
      </c>
    </row>
    <row r="472" spans="1:7" ht="15">
      <c r="A472">
        <v>2010</v>
      </c>
      <c r="B472" t="s">
        <v>209</v>
      </c>
      <c r="C472" t="s">
        <v>74</v>
      </c>
      <c r="D472" t="s">
        <v>212</v>
      </c>
      <c r="E472" t="s">
        <v>65</v>
      </c>
      <c r="F472">
        <v>12.241</v>
      </c>
      <c r="G472" t="s">
        <v>211</v>
      </c>
    </row>
    <row r="473" spans="1:7" ht="15">
      <c r="A473">
        <v>2011</v>
      </c>
      <c r="B473" t="s">
        <v>209</v>
      </c>
      <c r="C473" t="s">
        <v>74</v>
      </c>
      <c r="D473" t="s">
        <v>212</v>
      </c>
      <c r="E473" t="s">
        <v>65</v>
      </c>
      <c r="F473">
        <v>12.989</v>
      </c>
      <c r="G473" t="s">
        <v>211</v>
      </c>
    </row>
    <row r="474" spans="1:7" ht="15">
      <c r="A474">
        <v>2012</v>
      </c>
      <c r="B474" t="s">
        <v>209</v>
      </c>
      <c r="C474" t="s">
        <v>74</v>
      </c>
      <c r="D474" t="s">
        <v>212</v>
      </c>
      <c r="E474" t="s">
        <v>65</v>
      </c>
      <c r="F474">
        <v>12.015</v>
      </c>
      <c r="G474" t="s">
        <v>211</v>
      </c>
    </row>
    <row r="475" spans="1:7" ht="15">
      <c r="A475">
        <v>2013</v>
      </c>
      <c r="B475" t="s">
        <v>209</v>
      </c>
      <c r="C475" t="s">
        <v>74</v>
      </c>
      <c r="D475" t="s">
        <v>212</v>
      </c>
      <c r="E475" t="s">
        <v>65</v>
      </c>
      <c r="F475">
        <v>11.752</v>
      </c>
      <c r="G475" t="s">
        <v>211</v>
      </c>
    </row>
    <row r="476" spans="1:7" ht="15">
      <c r="A476">
        <v>2014</v>
      </c>
      <c r="B476" t="s">
        <v>209</v>
      </c>
      <c r="C476" t="s">
        <v>74</v>
      </c>
      <c r="D476" t="s">
        <v>212</v>
      </c>
      <c r="E476" t="s">
        <v>65</v>
      </c>
      <c r="F476">
        <v>11.838</v>
      </c>
      <c r="G476" t="s">
        <v>211</v>
      </c>
    </row>
    <row r="477" spans="1:7" ht="15">
      <c r="A477">
        <v>2015</v>
      </c>
      <c r="B477" t="s">
        <v>209</v>
      </c>
      <c r="C477" t="s">
        <v>74</v>
      </c>
      <c r="D477" t="s">
        <v>212</v>
      </c>
      <c r="E477" t="s">
        <v>65</v>
      </c>
      <c r="F477">
        <v>11.722</v>
      </c>
      <c r="G477" t="s">
        <v>211</v>
      </c>
    </row>
    <row r="478" spans="1:7" ht="15">
      <c r="A478">
        <v>2016</v>
      </c>
      <c r="B478" t="s">
        <v>209</v>
      </c>
      <c r="C478" t="s">
        <v>74</v>
      </c>
      <c r="D478" t="s">
        <v>212</v>
      </c>
      <c r="E478" t="s">
        <v>65</v>
      </c>
      <c r="F478">
        <v>11.664</v>
      </c>
      <c r="G478" t="s">
        <v>211</v>
      </c>
    </row>
    <row r="479" spans="1:7" ht="15">
      <c r="A479">
        <v>2017</v>
      </c>
      <c r="B479" t="s">
        <v>209</v>
      </c>
      <c r="C479" t="s">
        <v>74</v>
      </c>
      <c r="D479" t="s">
        <v>212</v>
      </c>
      <c r="E479" t="s">
        <v>65</v>
      </c>
      <c r="F479">
        <v>11.966</v>
      </c>
      <c r="G479" t="s">
        <v>211</v>
      </c>
    </row>
    <row r="480" spans="1:7" ht="15">
      <c r="A480">
        <v>2018</v>
      </c>
      <c r="B480" t="s">
        <v>209</v>
      </c>
      <c r="C480" t="s">
        <v>74</v>
      </c>
      <c r="D480" t="s">
        <v>212</v>
      </c>
      <c r="E480" t="s">
        <v>65</v>
      </c>
      <c r="F480">
        <v>12.104</v>
      </c>
      <c r="G480" t="s">
        <v>211</v>
      </c>
    </row>
    <row r="481" spans="1:7" ht="15">
      <c r="A481">
        <v>2019</v>
      </c>
      <c r="B481" t="s">
        <v>209</v>
      </c>
      <c r="C481" t="s">
        <v>74</v>
      </c>
      <c r="D481" t="s">
        <v>212</v>
      </c>
      <c r="E481" t="s">
        <v>65</v>
      </c>
      <c r="F481">
        <v>12.238</v>
      </c>
      <c r="G481" t="s">
        <v>211</v>
      </c>
    </row>
    <row r="482" spans="1:6" ht="15">
      <c r="A482">
        <v>2020</v>
      </c>
      <c r="B482" t="s">
        <v>209</v>
      </c>
      <c r="C482" t="s">
        <v>74</v>
      </c>
      <c r="D482" t="s">
        <v>212</v>
      </c>
      <c r="E482" t="s">
        <v>65</v>
      </c>
      <c r="F482" s="183">
        <v>11.956</v>
      </c>
    </row>
    <row r="483" spans="1:6" ht="15">
      <c r="A483">
        <v>2021</v>
      </c>
      <c r="B483" t="s">
        <v>209</v>
      </c>
      <c r="C483" t="s">
        <v>74</v>
      </c>
      <c r="D483" t="s">
        <v>212</v>
      </c>
      <c r="E483" t="s">
        <v>65</v>
      </c>
      <c r="F483" s="183">
        <v>12.438</v>
      </c>
    </row>
    <row r="484" spans="1:7" ht="15">
      <c r="A484">
        <v>2022</v>
      </c>
      <c r="B484" t="s">
        <v>209</v>
      </c>
      <c r="C484" t="s">
        <v>74</v>
      </c>
      <c r="D484" t="s">
        <v>212</v>
      </c>
      <c r="E484" t="s">
        <v>65</v>
      </c>
      <c r="F484" s="183">
        <v>12.399</v>
      </c>
      <c r="G484" t="s">
        <v>211</v>
      </c>
    </row>
    <row r="485" spans="1:6" ht="15">
      <c r="A485">
        <v>2000</v>
      </c>
      <c r="B485" t="s">
        <v>209</v>
      </c>
      <c r="C485" t="s">
        <v>73</v>
      </c>
      <c r="D485" t="s">
        <v>213</v>
      </c>
      <c r="E485" t="s">
        <v>61</v>
      </c>
      <c r="F485" s="183"/>
    </row>
    <row r="486" spans="1:6" ht="15">
      <c r="A486">
        <v>2001</v>
      </c>
      <c r="B486" t="s">
        <v>209</v>
      </c>
      <c r="C486" t="s">
        <v>73</v>
      </c>
      <c r="D486" t="s">
        <v>213</v>
      </c>
      <c r="E486" t="s">
        <v>61</v>
      </c>
      <c r="F486" s="183"/>
    </row>
    <row r="487" spans="1:5" ht="15">
      <c r="A487">
        <v>2002</v>
      </c>
      <c r="B487" t="s">
        <v>209</v>
      </c>
      <c r="C487" t="s">
        <v>73</v>
      </c>
      <c r="D487" t="s">
        <v>213</v>
      </c>
      <c r="E487" t="s">
        <v>61</v>
      </c>
    </row>
    <row r="488" spans="1:5" ht="15">
      <c r="A488">
        <v>2003</v>
      </c>
      <c r="B488" t="s">
        <v>209</v>
      </c>
      <c r="C488" t="s">
        <v>73</v>
      </c>
      <c r="D488" t="s">
        <v>213</v>
      </c>
      <c r="E488" t="s">
        <v>61</v>
      </c>
    </row>
    <row r="489" spans="1:5" ht="15">
      <c r="A489">
        <v>2004</v>
      </c>
      <c r="B489" t="s">
        <v>209</v>
      </c>
      <c r="C489" t="s">
        <v>73</v>
      </c>
      <c r="D489" t="s">
        <v>213</v>
      </c>
      <c r="E489" t="s">
        <v>61</v>
      </c>
    </row>
    <row r="490" spans="1:5" ht="15">
      <c r="A490">
        <v>2005</v>
      </c>
      <c r="B490" t="s">
        <v>209</v>
      </c>
      <c r="C490" t="s">
        <v>73</v>
      </c>
      <c r="D490" t="s">
        <v>213</v>
      </c>
      <c r="E490" t="s">
        <v>61</v>
      </c>
    </row>
    <row r="491" spans="1:5" ht="15">
      <c r="A491">
        <v>2006</v>
      </c>
      <c r="B491" t="s">
        <v>209</v>
      </c>
      <c r="C491" t="s">
        <v>73</v>
      </c>
      <c r="D491" t="s">
        <v>213</v>
      </c>
      <c r="E491" t="s">
        <v>61</v>
      </c>
    </row>
    <row r="492" spans="1:5" ht="15">
      <c r="A492">
        <v>2007</v>
      </c>
      <c r="B492" t="s">
        <v>209</v>
      </c>
      <c r="C492" t="s">
        <v>73</v>
      </c>
      <c r="D492" t="s">
        <v>213</v>
      </c>
      <c r="E492" t="s">
        <v>61</v>
      </c>
    </row>
    <row r="493" spans="1:5" ht="15">
      <c r="A493">
        <v>2008</v>
      </c>
      <c r="B493" t="s">
        <v>209</v>
      </c>
      <c r="C493" t="s">
        <v>73</v>
      </c>
      <c r="D493" t="s">
        <v>213</v>
      </c>
      <c r="E493" t="s">
        <v>61</v>
      </c>
    </row>
    <row r="494" spans="1:5" ht="15">
      <c r="A494">
        <v>2009</v>
      </c>
      <c r="B494" t="s">
        <v>209</v>
      </c>
      <c r="C494" t="s">
        <v>73</v>
      </c>
      <c r="D494" t="s">
        <v>213</v>
      </c>
      <c r="E494" t="s">
        <v>61</v>
      </c>
    </row>
    <row r="495" spans="1:5" ht="15">
      <c r="A495">
        <v>2010</v>
      </c>
      <c r="B495" t="s">
        <v>209</v>
      </c>
      <c r="C495" t="s">
        <v>73</v>
      </c>
      <c r="D495" t="s">
        <v>213</v>
      </c>
      <c r="E495" t="s">
        <v>61</v>
      </c>
    </row>
    <row r="496" spans="1:5" ht="15">
      <c r="A496">
        <v>2011</v>
      </c>
      <c r="B496" t="s">
        <v>209</v>
      </c>
      <c r="C496" t="s">
        <v>73</v>
      </c>
      <c r="D496" t="s">
        <v>213</v>
      </c>
      <c r="E496" t="s">
        <v>61</v>
      </c>
    </row>
    <row r="497" spans="1:5" ht="15">
      <c r="A497">
        <v>2012</v>
      </c>
      <c r="B497" t="s">
        <v>209</v>
      </c>
      <c r="C497" t="s">
        <v>73</v>
      </c>
      <c r="D497" t="s">
        <v>213</v>
      </c>
      <c r="E497" t="s">
        <v>61</v>
      </c>
    </row>
    <row r="498" spans="1:6" ht="15">
      <c r="A498">
        <v>2013</v>
      </c>
      <c r="B498" t="s">
        <v>209</v>
      </c>
      <c r="C498" t="s">
        <v>73</v>
      </c>
      <c r="D498" t="s">
        <v>213</v>
      </c>
      <c r="E498" t="s">
        <v>61</v>
      </c>
      <c r="F498" s="183"/>
    </row>
    <row r="499" spans="1:6" ht="15">
      <c r="A499">
        <v>2014</v>
      </c>
      <c r="B499" t="s">
        <v>209</v>
      </c>
      <c r="C499" t="s">
        <v>73</v>
      </c>
      <c r="D499" t="s">
        <v>213</v>
      </c>
      <c r="E499" t="s">
        <v>61</v>
      </c>
      <c r="F499" s="183"/>
    </row>
    <row r="500" spans="1:6" ht="15">
      <c r="A500">
        <v>2015</v>
      </c>
      <c r="B500" t="s">
        <v>209</v>
      </c>
      <c r="C500" t="s">
        <v>73</v>
      </c>
      <c r="D500" t="s">
        <v>213</v>
      </c>
      <c r="E500" t="s">
        <v>61</v>
      </c>
      <c r="F500" s="183"/>
    </row>
    <row r="501" spans="1:6" ht="15">
      <c r="A501">
        <v>2016</v>
      </c>
      <c r="B501" t="s">
        <v>209</v>
      </c>
      <c r="C501" t="s">
        <v>73</v>
      </c>
      <c r="D501" t="s">
        <v>213</v>
      </c>
      <c r="E501" t="s">
        <v>61</v>
      </c>
      <c r="F501" s="183"/>
    </row>
    <row r="502" spans="1:5" ht="15">
      <c r="A502">
        <v>2017</v>
      </c>
      <c r="B502" t="s">
        <v>209</v>
      </c>
      <c r="C502" t="s">
        <v>73</v>
      </c>
      <c r="D502" t="s">
        <v>213</v>
      </c>
      <c r="E502" t="s">
        <v>61</v>
      </c>
    </row>
    <row r="503" spans="1:5" ht="15">
      <c r="A503">
        <v>2018</v>
      </c>
      <c r="B503" t="s">
        <v>209</v>
      </c>
      <c r="C503" t="s">
        <v>73</v>
      </c>
      <c r="D503" t="s">
        <v>213</v>
      </c>
      <c r="E503" t="s">
        <v>61</v>
      </c>
    </row>
    <row r="504" spans="1:5" ht="15">
      <c r="A504">
        <v>2019</v>
      </c>
      <c r="B504" t="s">
        <v>209</v>
      </c>
      <c r="C504" t="s">
        <v>73</v>
      </c>
      <c r="D504" t="s">
        <v>213</v>
      </c>
      <c r="E504" t="s">
        <v>61</v>
      </c>
    </row>
    <row r="505" spans="1:5" ht="15">
      <c r="A505">
        <v>2020</v>
      </c>
      <c r="B505" t="s">
        <v>209</v>
      </c>
      <c r="C505" t="s">
        <v>73</v>
      </c>
      <c r="D505" t="s">
        <v>213</v>
      </c>
      <c r="E505" t="s">
        <v>61</v>
      </c>
    </row>
    <row r="506" spans="1:5" ht="15">
      <c r="A506">
        <v>2021</v>
      </c>
      <c r="B506" t="s">
        <v>209</v>
      </c>
      <c r="C506" t="s">
        <v>73</v>
      </c>
      <c r="D506" t="s">
        <v>213</v>
      </c>
      <c r="E506" t="s">
        <v>61</v>
      </c>
    </row>
    <row r="507" spans="1:5" ht="15">
      <c r="A507">
        <v>2022</v>
      </c>
      <c r="B507" t="s">
        <v>209</v>
      </c>
      <c r="C507" t="s">
        <v>73</v>
      </c>
      <c r="D507" t="s">
        <v>213</v>
      </c>
      <c r="E507" t="s">
        <v>61</v>
      </c>
    </row>
    <row r="508" spans="1:7" ht="15">
      <c r="A508">
        <v>2000</v>
      </c>
      <c r="B508" t="s">
        <v>209</v>
      </c>
      <c r="C508" t="s">
        <v>73</v>
      </c>
      <c r="D508" t="s">
        <v>210</v>
      </c>
      <c r="E508" t="s">
        <v>61</v>
      </c>
      <c r="F508">
        <v>1498764.648</v>
      </c>
      <c r="G508" t="s">
        <v>211</v>
      </c>
    </row>
    <row r="509" spans="1:7" ht="15">
      <c r="A509">
        <v>2001</v>
      </c>
      <c r="B509" t="s">
        <v>209</v>
      </c>
      <c r="C509" t="s">
        <v>73</v>
      </c>
      <c r="D509" t="s">
        <v>210</v>
      </c>
      <c r="E509" t="s">
        <v>61</v>
      </c>
      <c r="F509">
        <v>1488008.637</v>
      </c>
      <c r="G509" t="s">
        <v>211</v>
      </c>
    </row>
    <row r="510" spans="1:7" ht="15">
      <c r="A510">
        <v>2002</v>
      </c>
      <c r="B510" t="s">
        <v>209</v>
      </c>
      <c r="C510" t="s">
        <v>73</v>
      </c>
      <c r="D510" t="s">
        <v>210</v>
      </c>
      <c r="E510" t="s">
        <v>61</v>
      </c>
      <c r="F510">
        <v>1491628.664</v>
      </c>
      <c r="G510" t="s">
        <v>211</v>
      </c>
    </row>
    <row r="511" spans="1:7" ht="15">
      <c r="A511">
        <v>2003</v>
      </c>
      <c r="B511" t="s">
        <v>209</v>
      </c>
      <c r="C511" t="s">
        <v>73</v>
      </c>
      <c r="D511" t="s">
        <v>210</v>
      </c>
      <c r="E511" t="s">
        <v>61</v>
      </c>
      <c r="F511">
        <v>1377506.731</v>
      </c>
      <c r="G511" t="s">
        <v>211</v>
      </c>
    </row>
    <row r="512" spans="1:7" ht="15">
      <c r="A512">
        <v>2004</v>
      </c>
      <c r="B512" t="s">
        <v>209</v>
      </c>
      <c r="C512" t="s">
        <v>73</v>
      </c>
      <c r="D512" t="s">
        <v>210</v>
      </c>
      <c r="E512" t="s">
        <v>61</v>
      </c>
      <c r="F512">
        <v>1574843.438</v>
      </c>
      <c r="G512" t="s">
        <v>211</v>
      </c>
    </row>
    <row r="513" spans="1:7" ht="15">
      <c r="A513">
        <v>2005</v>
      </c>
      <c r="B513" t="s">
        <v>209</v>
      </c>
      <c r="C513" t="s">
        <v>73</v>
      </c>
      <c r="D513" t="s">
        <v>210</v>
      </c>
      <c r="E513" t="s">
        <v>61</v>
      </c>
      <c r="F513">
        <v>1503245.105</v>
      </c>
      <c r="G513" t="s">
        <v>211</v>
      </c>
    </row>
    <row r="514" spans="1:7" ht="15">
      <c r="A514">
        <v>2006</v>
      </c>
      <c r="B514" t="s">
        <v>209</v>
      </c>
      <c r="C514" t="s">
        <v>73</v>
      </c>
      <c r="D514" t="s">
        <v>210</v>
      </c>
      <c r="E514" t="s">
        <v>61</v>
      </c>
      <c r="F514">
        <v>1421173.585</v>
      </c>
      <c r="G514" t="s">
        <v>211</v>
      </c>
    </row>
    <row r="515" spans="1:7" ht="15">
      <c r="A515">
        <v>2007</v>
      </c>
      <c r="B515" t="s">
        <v>209</v>
      </c>
      <c r="C515" t="s">
        <v>73</v>
      </c>
      <c r="D515" t="s">
        <v>210</v>
      </c>
      <c r="E515" t="s">
        <v>61</v>
      </c>
      <c r="F515">
        <v>1487898.786</v>
      </c>
      <c r="G515" t="s">
        <v>211</v>
      </c>
    </row>
    <row r="516" spans="1:6" ht="15">
      <c r="A516">
        <v>2008</v>
      </c>
      <c r="B516" t="s">
        <v>209</v>
      </c>
      <c r="C516" t="s">
        <v>73</v>
      </c>
      <c r="D516" t="s">
        <v>210</v>
      </c>
      <c r="E516" t="s">
        <v>61</v>
      </c>
      <c r="F516">
        <v>1518603.275</v>
      </c>
    </row>
    <row r="517" spans="1:6" ht="15">
      <c r="A517">
        <v>2009</v>
      </c>
      <c r="B517" t="s">
        <v>209</v>
      </c>
      <c r="C517" t="s">
        <v>73</v>
      </c>
      <c r="D517" t="s">
        <v>210</v>
      </c>
      <c r="E517" t="s">
        <v>61</v>
      </c>
      <c r="F517">
        <v>1463218.951</v>
      </c>
    </row>
    <row r="518" spans="1:6" ht="15">
      <c r="A518">
        <v>2010</v>
      </c>
      <c r="B518" t="s">
        <v>209</v>
      </c>
      <c r="C518" t="s">
        <v>73</v>
      </c>
      <c r="D518" t="s">
        <v>210</v>
      </c>
      <c r="E518" t="s">
        <v>61</v>
      </c>
      <c r="F518">
        <v>1426886.971</v>
      </c>
    </row>
    <row r="519" spans="1:6" ht="15">
      <c r="A519">
        <v>2011</v>
      </c>
      <c r="B519" t="s">
        <v>209</v>
      </c>
      <c r="C519" t="s">
        <v>73</v>
      </c>
      <c r="D519" t="s">
        <v>210</v>
      </c>
      <c r="E519" t="s">
        <v>61</v>
      </c>
      <c r="F519">
        <v>1496764.401</v>
      </c>
    </row>
    <row r="520" spans="1:6" ht="15">
      <c r="A520">
        <v>2012</v>
      </c>
      <c r="B520" t="s">
        <v>209</v>
      </c>
      <c r="C520" t="s">
        <v>73</v>
      </c>
      <c r="D520" t="s">
        <v>210</v>
      </c>
      <c r="E520" t="s">
        <v>61</v>
      </c>
      <c r="F520">
        <v>1427108.777</v>
      </c>
    </row>
    <row r="521" spans="1:6" ht="15">
      <c r="A521">
        <v>2013</v>
      </c>
      <c r="B521" t="s">
        <v>209</v>
      </c>
      <c r="C521" t="s">
        <v>73</v>
      </c>
      <c r="D521" t="s">
        <v>210</v>
      </c>
      <c r="E521" t="s">
        <v>61</v>
      </c>
      <c r="F521">
        <v>1462788.457</v>
      </c>
    </row>
    <row r="522" spans="1:6" ht="15">
      <c r="A522">
        <v>2014</v>
      </c>
      <c r="B522" t="s">
        <v>209</v>
      </c>
      <c r="C522" t="s">
        <v>73</v>
      </c>
      <c r="D522" t="s">
        <v>210</v>
      </c>
      <c r="E522" t="s">
        <v>61</v>
      </c>
      <c r="F522">
        <v>1565134.546</v>
      </c>
    </row>
    <row r="523" spans="1:6" ht="15">
      <c r="A523">
        <v>2015</v>
      </c>
      <c r="B523" t="s">
        <v>209</v>
      </c>
      <c r="C523" t="s">
        <v>73</v>
      </c>
      <c r="D523" t="s">
        <v>210</v>
      </c>
      <c r="E523" t="s">
        <v>61</v>
      </c>
      <c r="F523">
        <v>1447196.493</v>
      </c>
    </row>
    <row r="524" spans="1:6" ht="15">
      <c r="A524">
        <v>2016</v>
      </c>
      <c r="B524" t="s">
        <v>209</v>
      </c>
      <c r="C524" t="s">
        <v>73</v>
      </c>
      <c r="D524" t="s">
        <v>210</v>
      </c>
      <c r="E524" t="s">
        <v>61</v>
      </c>
      <c r="F524">
        <v>1468246.807</v>
      </c>
    </row>
    <row r="525" spans="1:6" ht="15">
      <c r="A525">
        <v>2017</v>
      </c>
      <c r="B525" t="s">
        <v>209</v>
      </c>
      <c r="C525" t="s">
        <v>73</v>
      </c>
      <c r="D525" t="s">
        <v>210</v>
      </c>
      <c r="E525" t="s">
        <v>61</v>
      </c>
      <c r="F525">
        <v>1531107.134</v>
      </c>
    </row>
    <row r="526" spans="1:6" ht="15">
      <c r="A526">
        <v>2018</v>
      </c>
      <c r="B526" t="s">
        <v>209</v>
      </c>
      <c r="C526" t="s">
        <v>73</v>
      </c>
      <c r="D526" t="s">
        <v>210</v>
      </c>
      <c r="E526" t="s">
        <v>61</v>
      </c>
      <c r="F526">
        <v>1477271.352</v>
      </c>
    </row>
    <row r="527" spans="1:6" ht="15">
      <c r="A527">
        <v>2019</v>
      </c>
      <c r="B527" t="s">
        <v>209</v>
      </c>
      <c r="C527" t="s">
        <v>73</v>
      </c>
      <c r="D527" t="s">
        <v>210</v>
      </c>
      <c r="E527" t="s">
        <v>61</v>
      </c>
      <c r="F527" s="183">
        <v>1499568.191</v>
      </c>
    </row>
    <row r="528" spans="1:6" ht="15">
      <c r="A528">
        <v>2020</v>
      </c>
      <c r="B528" t="s">
        <v>209</v>
      </c>
      <c r="C528" t="s">
        <v>73</v>
      </c>
      <c r="D528" t="s">
        <v>210</v>
      </c>
      <c r="E528" t="s">
        <v>61</v>
      </c>
      <c r="F528" s="183">
        <v>1481289.051</v>
      </c>
    </row>
    <row r="529" spans="1:6" ht="15">
      <c r="A529">
        <v>2021</v>
      </c>
      <c r="B529" t="s">
        <v>209</v>
      </c>
      <c r="C529" t="s">
        <v>73</v>
      </c>
      <c r="D529" t="s">
        <v>210</v>
      </c>
      <c r="E529" t="s">
        <v>61</v>
      </c>
      <c r="F529" s="183">
        <v>1525515.471</v>
      </c>
    </row>
    <row r="530" spans="1:7" ht="15">
      <c r="A530">
        <v>2022</v>
      </c>
      <c r="B530" t="s">
        <v>209</v>
      </c>
      <c r="C530" t="s">
        <v>73</v>
      </c>
      <c r="D530" t="s">
        <v>210</v>
      </c>
      <c r="E530" t="s">
        <v>61</v>
      </c>
      <c r="F530" s="183">
        <v>1452151.922</v>
      </c>
      <c r="G530" t="s">
        <v>211</v>
      </c>
    </row>
    <row r="531" spans="1:7" ht="15">
      <c r="A531">
        <v>2000</v>
      </c>
      <c r="B531" t="s">
        <v>209</v>
      </c>
      <c r="C531" t="s">
        <v>73</v>
      </c>
      <c r="D531" t="s">
        <v>212</v>
      </c>
      <c r="E531" t="s">
        <v>61</v>
      </c>
      <c r="F531" s="183">
        <v>3.494</v>
      </c>
      <c r="G531" t="s">
        <v>211</v>
      </c>
    </row>
    <row r="532" spans="1:7" ht="15">
      <c r="A532">
        <v>2001</v>
      </c>
      <c r="B532" t="s">
        <v>209</v>
      </c>
      <c r="C532" t="s">
        <v>73</v>
      </c>
      <c r="D532" t="s">
        <v>212</v>
      </c>
      <c r="E532" t="s">
        <v>61</v>
      </c>
      <c r="F532">
        <v>3.465</v>
      </c>
      <c r="G532" t="s">
        <v>211</v>
      </c>
    </row>
    <row r="533" spans="1:7" ht="15">
      <c r="A533">
        <v>2002</v>
      </c>
      <c r="B533" t="s">
        <v>209</v>
      </c>
      <c r="C533" t="s">
        <v>73</v>
      </c>
      <c r="D533" t="s">
        <v>212</v>
      </c>
      <c r="E533" t="s">
        <v>61</v>
      </c>
      <c r="F533">
        <v>3.465</v>
      </c>
      <c r="G533" t="s">
        <v>211</v>
      </c>
    </row>
    <row r="534" spans="1:7" ht="15">
      <c r="A534">
        <v>2003</v>
      </c>
      <c r="B534" t="s">
        <v>209</v>
      </c>
      <c r="C534" t="s">
        <v>73</v>
      </c>
      <c r="D534" t="s">
        <v>212</v>
      </c>
      <c r="E534" t="s">
        <v>61</v>
      </c>
      <c r="F534">
        <v>3.189</v>
      </c>
      <c r="G534" t="s">
        <v>211</v>
      </c>
    </row>
    <row r="535" spans="1:7" ht="15">
      <c r="A535">
        <v>2004</v>
      </c>
      <c r="B535" t="s">
        <v>209</v>
      </c>
      <c r="C535" t="s">
        <v>73</v>
      </c>
      <c r="D535" t="s">
        <v>212</v>
      </c>
      <c r="E535" t="s">
        <v>61</v>
      </c>
      <c r="F535">
        <v>3.632</v>
      </c>
      <c r="G535" t="s">
        <v>211</v>
      </c>
    </row>
    <row r="536" spans="1:7" ht="15">
      <c r="A536">
        <v>2005</v>
      </c>
      <c r="B536" t="s">
        <v>209</v>
      </c>
      <c r="C536" t="s">
        <v>73</v>
      </c>
      <c r="D536" t="s">
        <v>212</v>
      </c>
      <c r="E536" t="s">
        <v>61</v>
      </c>
      <c r="F536">
        <v>3.455</v>
      </c>
      <c r="G536" t="s">
        <v>211</v>
      </c>
    </row>
    <row r="537" spans="1:7" ht="15">
      <c r="A537">
        <v>2006</v>
      </c>
      <c r="B537" t="s">
        <v>209</v>
      </c>
      <c r="C537" t="s">
        <v>73</v>
      </c>
      <c r="D537" t="s">
        <v>212</v>
      </c>
      <c r="E537" t="s">
        <v>61</v>
      </c>
      <c r="F537">
        <v>3.256</v>
      </c>
      <c r="G537" t="s">
        <v>211</v>
      </c>
    </row>
    <row r="538" spans="1:7" ht="15">
      <c r="A538">
        <v>2007</v>
      </c>
      <c r="B538" t="s">
        <v>209</v>
      </c>
      <c r="C538" t="s">
        <v>73</v>
      </c>
      <c r="D538" t="s">
        <v>212</v>
      </c>
      <c r="E538" t="s">
        <v>61</v>
      </c>
      <c r="F538">
        <v>3.397</v>
      </c>
      <c r="G538" t="s">
        <v>211</v>
      </c>
    </row>
    <row r="539" spans="1:6" ht="15">
      <c r="A539">
        <v>2008</v>
      </c>
      <c r="B539" t="s">
        <v>209</v>
      </c>
      <c r="C539" t="s">
        <v>73</v>
      </c>
      <c r="D539" t="s">
        <v>212</v>
      </c>
      <c r="E539" t="s">
        <v>61</v>
      </c>
      <c r="F539">
        <v>3.456</v>
      </c>
    </row>
    <row r="540" spans="1:6" ht="15">
      <c r="A540">
        <v>2009</v>
      </c>
      <c r="B540" t="s">
        <v>209</v>
      </c>
      <c r="C540" t="s">
        <v>73</v>
      </c>
      <c r="D540" t="s">
        <v>212</v>
      </c>
      <c r="E540" t="s">
        <v>61</v>
      </c>
      <c r="F540">
        <v>3.322</v>
      </c>
    </row>
    <row r="541" spans="1:6" ht="15">
      <c r="A541">
        <v>2010</v>
      </c>
      <c r="B541" t="s">
        <v>209</v>
      </c>
      <c r="C541" t="s">
        <v>73</v>
      </c>
      <c r="D541" t="s">
        <v>212</v>
      </c>
      <c r="E541" t="s">
        <v>61</v>
      </c>
      <c r="F541">
        <v>3.235</v>
      </c>
    </row>
    <row r="542" spans="1:6" ht="15">
      <c r="A542">
        <v>2011</v>
      </c>
      <c r="B542" t="s">
        <v>209</v>
      </c>
      <c r="C542" t="s">
        <v>73</v>
      </c>
      <c r="D542" t="s">
        <v>212</v>
      </c>
      <c r="E542" t="s">
        <v>61</v>
      </c>
      <c r="F542" s="183">
        <v>3.4</v>
      </c>
    </row>
    <row r="543" spans="1:6" ht="15">
      <c r="A543">
        <v>2012</v>
      </c>
      <c r="B543" t="s">
        <v>209</v>
      </c>
      <c r="C543" t="s">
        <v>73</v>
      </c>
      <c r="D543" t="s">
        <v>212</v>
      </c>
      <c r="E543" t="s">
        <v>61</v>
      </c>
      <c r="F543" s="183">
        <v>3.237</v>
      </c>
    </row>
    <row r="544" spans="1:6" ht="15">
      <c r="A544">
        <v>2013</v>
      </c>
      <c r="B544" t="s">
        <v>209</v>
      </c>
      <c r="C544" t="s">
        <v>73</v>
      </c>
      <c r="D544" t="s">
        <v>212</v>
      </c>
      <c r="E544" t="s">
        <v>61</v>
      </c>
      <c r="F544" s="183">
        <v>3.31</v>
      </c>
    </row>
    <row r="545" spans="1:6" ht="15">
      <c r="A545">
        <v>2014</v>
      </c>
      <c r="B545" t="s">
        <v>209</v>
      </c>
      <c r="C545" t="s">
        <v>73</v>
      </c>
      <c r="D545" t="s">
        <v>212</v>
      </c>
      <c r="E545" t="s">
        <v>61</v>
      </c>
      <c r="F545" s="183">
        <v>3.531</v>
      </c>
    </row>
    <row r="546" spans="1:6" ht="15">
      <c r="A546">
        <v>2015</v>
      </c>
      <c r="B546" t="s">
        <v>209</v>
      </c>
      <c r="C546" t="s">
        <v>73</v>
      </c>
      <c r="D546" t="s">
        <v>212</v>
      </c>
      <c r="E546" t="s">
        <v>61</v>
      </c>
      <c r="F546" s="183">
        <v>3.258</v>
      </c>
    </row>
    <row r="547" spans="1:6" ht="15">
      <c r="A547">
        <v>2016</v>
      </c>
      <c r="B547" t="s">
        <v>209</v>
      </c>
      <c r="C547" t="s">
        <v>73</v>
      </c>
      <c r="D547" t="s">
        <v>212</v>
      </c>
      <c r="E547" t="s">
        <v>61</v>
      </c>
      <c r="F547">
        <v>3.298</v>
      </c>
    </row>
    <row r="548" spans="1:6" ht="15">
      <c r="A548">
        <v>2017</v>
      </c>
      <c r="B548" t="s">
        <v>209</v>
      </c>
      <c r="C548" t="s">
        <v>73</v>
      </c>
      <c r="D548" t="s">
        <v>212</v>
      </c>
      <c r="E548" t="s">
        <v>61</v>
      </c>
      <c r="F548">
        <v>3.434</v>
      </c>
    </row>
    <row r="549" spans="1:6" ht="15">
      <c r="A549">
        <v>2018</v>
      </c>
      <c r="B549" t="s">
        <v>209</v>
      </c>
      <c r="C549" t="s">
        <v>73</v>
      </c>
      <c r="D549" t="s">
        <v>212</v>
      </c>
      <c r="E549" t="s">
        <v>61</v>
      </c>
      <c r="F549">
        <v>3.307</v>
      </c>
    </row>
    <row r="550" spans="1:6" ht="15">
      <c r="A550">
        <v>2019</v>
      </c>
      <c r="B550" t="s">
        <v>209</v>
      </c>
      <c r="C550" t="s">
        <v>73</v>
      </c>
      <c r="D550" t="s">
        <v>212</v>
      </c>
      <c r="E550" t="s">
        <v>61</v>
      </c>
      <c r="F550">
        <v>3.355</v>
      </c>
    </row>
    <row r="551" spans="1:6" ht="15">
      <c r="A551">
        <v>2020</v>
      </c>
      <c r="B551" t="s">
        <v>209</v>
      </c>
      <c r="C551" t="s">
        <v>73</v>
      </c>
      <c r="D551" t="s">
        <v>212</v>
      </c>
      <c r="E551" t="s">
        <v>61</v>
      </c>
      <c r="F551">
        <v>3.311</v>
      </c>
    </row>
    <row r="552" spans="1:6" ht="15">
      <c r="A552">
        <v>2021</v>
      </c>
      <c r="B552" t="s">
        <v>209</v>
      </c>
      <c r="C552" t="s">
        <v>73</v>
      </c>
      <c r="D552" t="s">
        <v>212</v>
      </c>
      <c r="E552" t="s">
        <v>61</v>
      </c>
      <c r="F552">
        <v>3.414</v>
      </c>
    </row>
    <row r="553" spans="1:7" ht="15">
      <c r="A553">
        <v>2022</v>
      </c>
      <c r="B553" t="s">
        <v>209</v>
      </c>
      <c r="C553" t="s">
        <v>73</v>
      </c>
      <c r="D553" t="s">
        <v>212</v>
      </c>
      <c r="E553" t="s">
        <v>61</v>
      </c>
      <c r="F553">
        <v>3.248</v>
      </c>
      <c r="G553" t="s">
        <v>211</v>
      </c>
    </row>
    <row r="554" spans="1:5" ht="15">
      <c r="A554">
        <v>2000</v>
      </c>
      <c r="B554" t="s">
        <v>209</v>
      </c>
      <c r="C554" t="s">
        <v>72</v>
      </c>
      <c r="D554" t="s">
        <v>213</v>
      </c>
      <c r="E554" t="s">
        <v>61</v>
      </c>
    </row>
    <row r="555" spans="1:5" ht="15">
      <c r="A555">
        <v>2001</v>
      </c>
      <c r="B555" t="s">
        <v>209</v>
      </c>
      <c r="C555" t="s">
        <v>72</v>
      </c>
      <c r="D555" t="s">
        <v>213</v>
      </c>
      <c r="E555" t="s">
        <v>61</v>
      </c>
    </row>
    <row r="556" spans="1:5" ht="15">
      <c r="A556">
        <v>2002</v>
      </c>
      <c r="B556" t="s">
        <v>209</v>
      </c>
      <c r="C556" t="s">
        <v>72</v>
      </c>
      <c r="D556" t="s">
        <v>213</v>
      </c>
      <c r="E556" t="s">
        <v>61</v>
      </c>
    </row>
    <row r="557" spans="1:6" ht="15">
      <c r="A557">
        <v>2003</v>
      </c>
      <c r="B557" t="s">
        <v>209</v>
      </c>
      <c r="C557" t="s">
        <v>72</v>
      </c>
      <c r="D557" t="s">
        <v>213</v>
      </c>
      <c r="E557" t="s">
        <v>61</v>
      </c>
      <c r="F557" s="183"/>
    </row>
    <row r="558" spans="1:6" ht="15">
      <c r="A558">
        <v>2004</v>
      </c>
      <c r="B558" t="s">
        <v>209</v>
      </c>
      <c r="C558" t="s">
        <v>72</v>
      </c>
      <c r="D558" t="s">
        <v>213</v>
      </c>
      <c r="E558" t="s">
        <v>61</v>
      </c>
      <c r="F558" s="183"/>
    </row>
    <row r="559" spans="1:6" ht="15">
      <c r="A559">
        <v>2005</v>
      </c>
      <c r="B559" t="s">
        <v>209</v>
      </c>
      <c r="C559" t="s">
        <v>72</v>
      </c>
      <c r="D559" t="s">
        <v>213</v>
      </c>
      <c r="E559" t="s">
        <v>61</v>
      </c>
      <c r="F559" s="183"/>
    </row>
    <row r="560" spans="1:6" ht="15">
      <c r="A560">
        <v>2006</v>
      </c>
      <c r="B560" t="s">
        <v>209</v>
      </c>
      <c r="C560" t="s">
        <v>72</v>
      </c>
      <c r="D560" t="s">
        <v>213</v>
      </c>
      <c r="E560" t="s">
        <v>61</v>
      </c>
      <c r="F560" s="183"/>
    </row>
    <row r="561" spans="1:6" ht="15">
      <c r="A561">
        <v>2007</v>
      </c>
      <c r="B561" t="s">
        <v>209</v>
      </c>
      <c r="C561" t="s">
        <v>72</v>
      </c>
      <c r="D561" t="s">
        <v>213</v>
      </c>
      <c r="E561" t="s">
        <v>61</v>
      </c>
      <c r="F561" s="183"/>
    </row>
    <row r="562" spans="1:5" ht="15">
      <c r="A562">
        <v>2008</v>
      </c>
      <c r="B562" t="s">
        <v>209</v>
      </c>
      <c r="C562" t="s">
        <v>72</v>
      </c>
      <c r="D562" t="s">
        <v>213</v>
      </c>
      <c r="E562" t="s">
        <v>61</v>
      </c>
    </row>
    <row r="563" spans="1:5" ht="15">
      <c r="A563">
        <v>2009</v>
      </c>
      <c r="B563" t="s">
        <v>209</v>
      </c>
      <c r="C563" t="s">
        <v>72</v>
      </c>
      <c r="D563" t="s">
        <v>213</v>
      </c>
      <c r="E563" t="s">
        <v>61</v>
      </c>
    </row>
    <row r="564" spans="1:5" ht="15">
      <c r="A564">
        <v>2010</v>
      </c>
      <c r="B564" t="s">
        <v>209</v>
      </c>
      <c r="C564" t="s">
        <v>72</v>
      </c>
      <c r="D564" t="s">
        <v>213</v>
      </c>
      <c r="E564" t="s">
        <v>61</v>
      </c>
    </row>
    <row r="565" spans="1:5" ht="15">
      <c r="A565">
        <v>2011</v>
      </c>
      <c r="B565" t="s">
        <v>209</v>
      </c>
      <c r="C565" t="s">
        <v>72</v>
      </c>
      <c r="D565" t="s">
        <v>213</v>
      </c>
      <c r="E565" t="s">
        <v>61</v>
      </c>
    </row>
    <row r="566" spans="1:5" ht="15">
      <c r="A566">
        <v>2012</v>
      </c>
      <c r="B566" t="s">
        <v>209</v>
      </c>
      <c r="C566" t="s">
        <v>72</v>
      </c>
      <c r="D566" t="s">
        <v>213</v>
      </c>
      <c r="E566" t="s">
        <v>61</v>
      </c>
    </row>
    <row r="567" spans="1:5" ht="15">
      <c r="A567">
        <v>2013</v>
      </c>
      <c r="B567" t="s">
        <v>209</v>
      </c>
      <c r="C567" t="s">
        <v>72</v>
      </c>
      <c r="D567" t="s">
        <v>213</v>
      </c>
      <c r="E567" t="s">
        <v>61</v>
      </c>
    </row>
    <row r="568" spans="1:5" ht="15">
      <c r="A568">
        <v>2014</v>
      </c>
      <c r="B568" t="s">
        <v>209</v>
      </c>
      <c r="C568" t="s">
        <v>72</v>
      </c>
      <c r="D568" t="s">
        <v>213</v>
      </c>
      <c r="E568" t="s">
        <v>61</v>
      </c>
    </row>
    <row r="569" spans="1:5" ht="15">
      <c r="A569">
        <v>2015</v>
      </c>
      <c r="B569" t="s">
        <v>209</v>
      </c>
      <c r="C569" t="s">
        <v>72</v>
      </c>
      <c r="D569" t="s">
        <v>213</v>
      </c>
      <c r="E569" t="s">
        <v>61</v>
      </c>
    </row>
    <row r="570" spans="1:5" ht="15">
      <c r="A570">
        <v>2016</v>
      </c>
      <c r="B570" t="s">
        <v>209</v>
      </c>
      <c r="C570" t="s">
        <v>72</v>
      </c>
      <c r="D570" t="s">
        <v>213</v>
      </c>
      <c r="E570" t="s">
        <v>61</v>
      </c>
    </row>
    <row r="571" spans="1:5" ht="15">
      <c r="A571">
        <v>2017</v>
      </c>
      <c r="B571" t="s">
        <v>209</v>
      </c>
      <c r="C571" t="s">
        <v>72</v>
      </c>
      <c r="D571" t="s">
        <v>213</v>
      </c>
      <c r="E571" t="s">
        <v>61</v>
      </c>
    </row>
    <row r="572" spans="1:6" ht="15">
      <c r="A572">
        <v>2018</v>
      </c>
      <c r="B572" t="s">
        <v>209</v>
      </c>
      <c r="C572" t="s">
        <v>72</v>
      </c>
      <c r="D572" t="s">
        <v>213</v>
      </c>
      <c r="E572" t="s">
        <v>61</v>
      </c>
      <c r="F572" s="183"/>
    </row>
    <row r="573" spans="1:6" ht="15">
      <c r="A573">
        <v>2019</v>
      </c>
      <c r="B573" t="s">
        <v>209</v>
      </c>
      <c r="C573" t="s">
        <v>72</v>
      </c>
      <c r="D573" t="s">
        <v>213</v>
      </c>
      <c r="E573" t="s">
        <v>61</v>
      </c>
      <c r="F573" s="183"/>
    </row>
    <row r="574" spans="1:6" ht="15">
      <c r="A574">
        <v>2020</v>
      </c>
      <c r="B574" t="s">
        <v>209</v>
      </c>
      <c r="C574" t="s">
        <v>72</v>
      </c>
      <c r="D574" t="s">
        <v>213</v>
      </c>
      <c r="E574" t="s">
        <v>61</v>
      </c>
      <c r="F574" s="183"/>
    </row>
    <row r="575" spans="1:6" ht="15">
      <c r="A575">
        <v>2021</v>
      </c>
      <c r="B575" t="s">
        <v>209</v>
      </c>
      <c r="C575" t="s">
        <v>72</v>
      </c>
      <c r="D575" t="s">
        <v>213</v>
      </c>
      <c r="E575" t="s">
        <v>61</v>
      </c>
      <c r="F575" s="183"/>
    </row>
    <row r="576" spans="1:6" ht="15">
      <c r="A576">
        <v>2022</v>
      </c>
      <c r="B576" t="s">
        <v>209</v>
      </c>
      <c r="C576" t="s">
        <v>72</v>
      </c>
      <c r="D576" t="s">
        <v>213</v>
      </c>
      <c r="E576" t="s">
        <v>61</v>
      </c>
      <c r="F576" s="183"/>
    </row>
    <row r="577" spans="1:6" ht="15">
      <c r="A577">
        <v>2000</v>
      </c>
      <c r="B577" t="s">
        <v>209</v>
      </c>
      <c r="C577" t="s">
        <v>72</v>
      </c>
      <c r="D577" t="s">
        <v>210</v>
      </c>
      <c r="E577" t="s">
        <v>61</v>
      </c>
      <c r="F577">
        <v>304764.599</v>
      </c>
    </row>
    <row r="578" spans="1:6" ht="15">
      <c r="A578">
        <v>2001</v>
      </c>
      <c r="B578" t="s">
        <v>209</v>
      </c>
      <c r="C578" t="s">
        <v>72</v>
      </c>
      <c r="D578" t="s">
        <v>210</v>
      </c>
      <c r="E578" t="s">
        <v>61</v>
      </c>
      <c r="F578">
        <v>287530.819</v>
      </c>
    </row>
    <row r="579" spans="1:6" ht="15">
      <c r="A579">
        <v>2002</v>
      </c>
      <c r="B579" t="s">
        <v>209</v>
      </c>
      <c r="C579" t="s">
        <v>72</v>
      </c>
      <c r="D579" t="s">
        <v>210</v>
      </c>
      <c r="E579" t="s">
        <v>61</v>
      </c>
      <c r="F579">
        <v>274327.774</v>
      </c>
    </row>
    <row r="580" spans="1:6" ht="15">
      <c r="A580">
        <v>2003</v>
      </c>
      <c r="B580" t="s">
        <v>209</v>
      </c>
      <c r="C580" t="s">
        <v>72</v>
      </c>
      <c r="D580" t="s">
        <v>210</v>
      </c>
      <c r="E580" t="s">
        <v>61</v>
      </c>
      <c r="F580">
        <v>286618.52</v>
      </c>
    </row>
    <row r="581" spans="1:6" ht="15">
      <c r="A581">
        <v>2004</v>
      </c>
      <c r="B581" t="s">
        <v>209</v>
      </c>
      <c r="C581" t="s">
        <v>72</v>
      </c>
      <c r="D581" t="s">
        <v>210</v>
      </c>
      <c r="E581" t="s">
        <v>61</v>
      </c>
      <c r="F581">
        <v>303302.543</v>
      </c>
    </row>
    <row r="582" spans="1:6" ht="15">
      <c r="A582">
        <v>2005</v>
      </c>
      <c r="B582" t="s">
        <v>209</v>
      </c>
      <c r="C582" t="s">
        <v>72</v>
      </c>
      <c r="D582" t="s">
        <v>210</v>
      </c>
      <c r="E582" t="s">
        <v>61</v>
      </c>
      <c r="F582">
        <v>310347.926</v>
      </c>
    </row>
    <row r="583" spans="1:6" ht="15">
      <c r="A583">
        <v>2006</v>
      </c>
      <c r="B583" t="s">
        <v>209</v>
      </c>
      <c r="C583" t="s">
        <v>72</v>
      </c>
      <c r="D583" t="s">
        <v>210</v>
      </c>
      <c r="E583" t="s">
        <v>61</v>
      </c>
      <c r="F583">
        <v>317057.332</v>
      </c>
    </row>
    <row r="584" spans="1:6" ht="15">
      <c r="A584">
        <v>2007</v>
      </c>
      <c r="B584" t="s">
        <v>209</v>
      </c>
      <c r="C584" t="s">
        <v>72</v>
      </c>
      <c r="D584" t="s">
        <v>210</v>
      </c>
      <c r="E584" t="s">
        <v>61</v>
      </c>
      <c r="F584">
        <v>316972.701</v>
      </c>
    </row>
    <row r="585" spans="1:6" ht="15">
      <c r="A585">
        <v>2008</v>
      </c>
      <c r="B585" t="s">
        <v>209</v>
      </c>
      <c r="C585" t="s">
        <v>72</v>
      </c>
      <c r="D585" t="s">
        <v>210</v>
      </c>
      <c r="E585" t="s">
        <v>61</v>
      </c>
      <c r="F585">
        <v>304003.023</v>
      </c>
    </row>
    <row r="586" spans="1:7" ht="15">
      <c r="A586">
        <v>2009</v>
      </c>
      <c r="B586" t="s">
        <v>209</v>
      </c>
      <c r="C586" t="s">
        <v>72</v>
      </c>
      <c r="D586" t="s">
        <v>210</v>
      </c>
      <c r="E586" t="s">
        <v>61</v>
      </c>
      <c r="F586">
        <v>200283.13</v>
      </c>
      <c r="G586" t="s">
        <v>211</v>
      </c>
    </row>
    <row r="587" spans="1:7" ht="15">
      <c r="A587">
        <v>2010</v>
      </c>
      <c r="B587" t="s">
        <v>209</v>
      </c>
      <c r="C587" t="s">
        <v>72</v>
      </c>
      <c r="D587" t="s">
        <v>210</v>
      </c>
      <c r="E587" t="s">
        <v>61</v>
      </c>
      <c r="F587" s="183">
        <v>272758.275</v>
      </c>
      <c r="G587" t="s">
        <v>211</v>
      </c>
    </row>
    <row r="588" spans="1:7" ht="15">
      <c r="A588">
        <v>2011</v>
      </c>
      <c r="B588" t="s">
        <v>209</v>
      </c>
      <c r="C588" t="s">
        <v>72</v>
      </c>
      <c r="D588" t="s">
        <v>210</v>
      </c>
      <c r="E588" t="s">
        <v>61</v>
      </c>
      <c r="F588" s="183">
        <v>277722.274</v>
      </c>
      <c r="G588" t="s">
        <v>211</v>
      </c>
    </row>
    <row r="589" spans="1:7" ht="15">
      <c r="A589">
        <v>2012</v>
      </c>
      <c r="B589" t="s">
        <v>209</v>
      </c>
      <c r="C589" t="s">
        <v>72</v>
      </c>
      <c r="D589" t="s">
        <v>210</v>
      </c>
      <c r="E589" t="s">
        <v>61</v>
      </c>
      <c r="F589" s="183">
        <v>260343.492</v>
      </c>
      <c r="G589" t="s">
        <v>211</v>
      </c>
    </row>
    <row r="590" spans="1:7" ht="15">
      <c r="A590">
        <v>2013</v>
      </c>
      <c r="B590" t="s">
        <v>209</v>
      </c>
      <c r="C590" t="s">
        <v>72</v>
      </c>
      <c r="D590" t="s">
        <v>210</v>
      </c>
      <c r="E590" t="s">
        <v>61</v>
      </c>
      <c r="F590" s="183">
        <v>305778.924</v>
      </c>
      <c r="G590" t="s">
        <v>211</v>
      </c>
    </row>
    <row r="591" spans="1:7" ht="15">
      <c r="A591">
        <v>2014</v>
      </c>
      <c r="B591" t="s">
        <v>209</v>
      </c>
      <c r="C591" t="s">
        <v>72</v>
      </c>
      <c r="D591" t="s">
        <v>210</v>
      </c>
      <c r="E591" t="s">
        <v>61</v>
      </c>
      <c r="F591" s="183">
        <v>289603.971</v>
      </c>
      <c r="G591" t="s">
        <v>211</v>
      </c>
    </row>
    <row r="592" spans="1:7" ht="15">
      <c r="A592">
        <v>2015</v>
      </c>
      <c r="B592" t="s">
        <v>209</v>
      </c>
      <c r="C592" t="s">
        <v>72</v>
      </c>
      <c r="D592" t="s">
        <v>210</v>
      </c>
      <c r="E592" t="s">
        <v>61</v>
      </c>
      <c r="F592">
        <v>313460.627</v>
      </c>
      <c r="G592" t="s">
        <v>211</v>
      </c>
    </row>
    <row r="593" spans="1:7" ht="15">
      <c r="A593">
        <v>2016</v>
      </c>
      <c r="B593" t="s">
        <v>209</v>
      </c>
      <c r="C593" t="s">
        <v>72</v>
      </c>
      <c r="D593" t="s">
        <v>210</v>
      </c>
      <c r="E593" t="s">
        <v>61</v>
      </c>
      <c r="F593">
        <v>323250.593</v>
      </c>
      <c r="G593" t="s">
        <v>211</v>
      </c>
    </row>
    <row r="594" spans="1:7" ht="15">
      <c r="A594">
        <v>2017</v>
      </c>
      <c r="B594" t="s">
        <v>209</v>
      </c>
      <c r="C594" t="s">
        <v>72</v>
      </c>
      <c r="D594" t="s">
        <v>210</v>
      </c>
      <c r="E594" t="s">
        <v>61</v>
      </c>
      <c r="F594">
        <v>325042.866</v>
      </c>
      <c r="G594" t="s">
        <v>211</v>
      </c>
    </row>
    <row r="595" spans="1:7" ht="15">
      <c r="A595">
        <v>2018</v>
      </c>
      <c r="B595" t="s">
        <v>209</v>
      </c>
      <c r="C595" t="s">
        <v>72</v>
      </c>
      <c r="D595" t="s">
        <v>210</v>
      </c>
      <c r="E595" t="s">
        <v>61</v>
      </c>
      <c r="F595">
        <v>350642.474</v>
      </c>
      <c r="G595" t="s">
        <v>211</v>
      </c>
    </row>
    <row r="596" spans="1:7" ht="15">
      <c r="A596">
        <v>2019</v>
      </c>
      <c r="B596" t="s">
        <v>209</v>
      </c>
      <c r="C596" t="s">
        <v>72</v>
      </c>
      <c r="D596" t="s">
        <v>210</v>
      </c>
      <c r="E596" t="s">
        <v>61</v>
      </c>
      <c r="F596">
        <v>335069.096</v>
      </c>
      <c r="G596" t="s">
        <v>211</v>
      </c>
    </row>
    <row r="597" spans="1:6" ht="15">
      <c r="A597">
        <v>2020</v>
      </c>
      <c r="B597" t="s">
        <v>209</v>
      </c>
      <c r="C597" t="s">
        <v>72</v>
      </c>
      <c r="D597" t="s">
        <v>210</v>
      </c>
      <c r="E597" t="s">
        <v>61</v>
      </c>
      <c r="F597">
        <v>320536.029</v>
      </c>
    </row>
    <row r="598" spans="1:6" ht="15">
      <c r="A598">
        <v>2021</v>
      </c>
      <c r="B598" t="s">
        <v>209</v>
      </c>
      <c r="C598" t="s">
        <v>72</v>
      </c>
      <c r="D598" t="s">
        <v>210</v>
      </c>
      <c r="E598" t="s">
        <v>61</v>
      </c>
      <c r="F598">
        <v>343584.335</v>
      </c>
    </row>
    <row r="599" spans="1:7" ht="15">
      <c r="A599">
        <v>2022</v>
      </c>
      <c r="B599" t="s">
        <v>209</v>
      </c>
      <c r="C599" t="s">
        <v>72</v>
      </c>
      <c r="D599" t="s">
        <v>210</v>
      </c>
      <c r="E599" t="s">
        <v>61</v>
      </c>
      <c r="F599">
        <v>335233.413</v>
      </c>
      <c r="G599" t="s">
        <v>211</v>
      </c>
    </row>
    <row r="600" spans="1:6" ht="15">
      <c r="A600">
        <v>2000</v>
      </c>
      <c r="B600" t="s">
        <v>209</v>
      </c>
      <c r="C600" t="s">
        <v>72</v>
      </c>
      <c r="D600" t="s">
        <v>212</v>
      </c>
      <c r="E600" t="s">
        <v>61</v>
      </c>
      <c r="F600">
        <v>0.711</v>
      </c>
    </row>
    <row r="601" spans="1:6" ht="15">
      <c r="A601">
        <v>2001</v>
      </c>
      <c r="B601" t="s">
        <v>209</v>
      </c>
      <c r="C601" t="s">
        <v>72</v>
      </c>
      <c r="D601" t="s">
        <v>212</v>
      </c>
      <c r="E601" t="s">
        <v>61</v>
      </c>
      <c r="F601">
        <v>0.669</v>
      </c>
    </row>
    <row r="602" spans="1:6" ht="15">
      <c r="A602">
        <v>2002</v>
      </c>
      <c r="B602" t="s">
        <v>209</v>
      </c>
      <c r="C602" t="s">
        <v>72</v>
      </c>
      <c r="D602" t="s">
        <v>212</v>
      </c>
      <c r="E602" t="s">
        <v>61</v>
      </c>
      <c r="F602">
        <v>0.637</v>
      </c>
    </row>
    <row r="603" spans="1:6" ht="15">
      <c r="A603">
        <v>2003</v>
      </c>
      <c r="B603" t="s">
        <v>209</v>
      </c>
      <c r="C603" t="s">
        <v>72</v>
      </c>
      <c r="D603" t="s">
        <v>212</v>
      </c>
      <c r="E603" t="s">
        <v>61</v>
      </c>
      <c r="F603" s="183">
        <v>0.664</v>
      </c>
    </row>
    <row r="604" spans="1:6" ht="15">
      <c r="A604">
        <v>2004</v>
      </c>
      <c r="B604" t="s">
        <v>209</v>
      </c>
      <c r="C604" t="s">
        <v>72</v>
      </c>
      <c r="D604" t="s">
        <v>212</v>
      </c>
      <c r="E604" t="s">
        <v>61</v>
      </c>
      <c r="F604" s="183">
        <v>0.7</v>
      </c>
    </row>
    <row r="605" spans="1:6" ht="15">
      <c r="A605">
        <v>2005</v>
      </c>
      <c r="B605" t="s">
        <v>209</v>
      </c>
      <c r="C605" t="s">
        <v>72</v>
      </c>
      <c r="D605" t="s">
        <v>212</v>
      </c>
      <c r="E605" t="s">
        <v>61</v>
      </c>
      <c r="F605" s="183">
        <v>0.713</v>
      </c>
    </row>
    <row r="606" spans="1:6" ht="15">
      <c r="A606">
        <v>2006</v>
      </c>
      <c r="B606" t="s">
        <v>209</v>
      </c>
      <c r="C606" t="s">
        <v>72</v>
      </c>
      <c r="D606" t="s">
        <v>212</v>
      </c>
      <c r="E606" t="s">
        <v>61</v>
      </c>
      <c r="F606" s="183">
        <v>0.726</v>
      </c>
    </row>
    <row r="607" spans="1:6" ht="15">
      <c r="A607">
        <v>2007</v>
      </c>
      <c r="B607" t="s">
        <v>209</v>
      </c>
      <c r="C607" t="s">
        <v>72</v>
      </c>
      <c r="D607" t="s">
        <v>212</v>
      </c>
      <c r="E607" t="s">
        <v>61</v>
      </c>
      <c r="F607">
        <v>0.724</v>
      </c>
    </row>
    <row r="608" spans="1:6" ht="15">
      <c r="A608">
        <v>2008</v>
      </c>
      <c r="B608" t="s">
        <v>209</v>
      </c>
      <c r="C608" t="s">
        <v>72</v>
      </c>
      <c r="D608" t="s">
        <v>212</v>
      </c>
      <c r="E608" t="s">
        <v>61</v>
      </c>
      <c r="F608">
        <v>0.692</v>
      </c>
    </row>
    <row r="609" spans="1:7" ht="15">
      <c r="A609">
        <v>2009</v>
      </c>
      <c r="B609" t="s">
        <v>209</v>
      </c>
      <c r="C609" t="s">
        <v>72</v>
      </c>
      <c r="D609" t="s">
        <v>212</v>
      </c>
      <c r="E609" t="s">
        <v>61</v>
      </c>
      <c r="F609">
        <v>0.455</v>
      </c>
      <c r="G609" t="s">
        <v>211</v>
      </c>
    </row>
    <row r="610" spans="1:7" ht="15">
      <c r="A610">
        <v>2010</v>
      </c>
      <c r="B610" t="s">
        <v>209</v>
      </c>
      <c r="C610" t="s">
        <v>72</v>
      </c>
      <c r="D610" t="s">
        <v>212</v>
      </c>
      <c r="E610" t="s">
        <v>61</v>
      </c>
      <c r="F610">
        <v>0.618</v>
      </c>
      <c r="G610" t="s">
        <v>211</v>
      </c>
    </row>
    <row r="611" spans="1:7" ht="15">
      <c r="A611">
        <v>2011</v>
      </c>
      <c r="B611" t="s">
        <v>209</v>
      </c>
      <c r="C611" t="s">
        <v>72</v>
      </c>
      <c r="D611" t="s">
        <v>212</v>
      </c>
      <c r="E611" t="s">
        <v>61</v>
      </c>
      <c r="F611">
        <v>0.631</v>
      </c>
      <c r="G611" t="s">
        <v>211</v>
      </c>
    </row>
    <row r="612" spans="1:7" ht="15">
      <c r="A612">
        <v>2012</v>
      </c>
      <c r="B612" t="s">
        <v>209</v>
      </c>
      <c r="C612" t="s">
        <v>72</v>
      </c>
      <c r="D612" t="s">
        <v>212</v>
      </c>
      <c r="E612" t="s">
        <v>61</v>
      </c>
      <c r="F612">
        <v>0.59</v>
      </c>
      <c r="G612" t="s">
        <v>211</v>
      </c>
    </row>
    <row r="613" spans="1:7" ht="15">
      <c r="A613">
        <v>2013</v>
      </c>
      <c r="B613" t="s">
        <v>209</v>
      </c>
      <c r="C613" t="s">
        <v>72</v>
      </c>
      <c r="D613" t="s">
        <v>212</v>
      </c>
      <c r="E613" t="s">
        <v>61</v>
      </c>
      <c r="F613">
        <v>0.692</v>
      </c>
      <c r="G613" t="s">
        <v>211</v>
      </c>
    </row>
    <row r="614" spans="1:7" ht="15">
      <c r="A614">
        <v>2014</v>
      </c>
      <c r="B614" t="s">
        <v>209</v>
      </c>
      <c r="C614" t="s">
        <v>72</v>
      </c>
      <c r="D614" t="s">
        <v>212</v>
      </c>
      <c r="E614" t="s">
        <v>61</v>
      </c>
      <c r="F614">
        <v>0.653</v>
      </c>
      <c r="G614" t="s">
        <v>211</v>
      </c>
    </row>
    <row r="615" spans="1:7" ht="15">
      <c r="A615">
        <v>2015</v>
      </c>
      <c r="B615" t="s">
        <v>209</v>
      </c>
      <c r="C615" t="s">
        <v>72</v>
      </c>
      <c r="D615" t="s">
        <v>212</v>
      </c>
      <c r="E615" t="s">
        <v>61</v>
      </c>
      <c r="F615">
        <v>0.706</v>
      </c>
      <c r="G615" t="s">
        <v>211</v>
      </c>
    </row>
    <row r="616" spans="1:7" ht="15">
      <c r="A616">
        <v>2016</v>
      </c>
      <c r="B616" t="s">
        <v>209</v>
      </c>
      <c r="C616" t="s">
        <v>72</v>
      </c>
      <c r="D616" t="s">
        <v>212</v>
      </c>
      <c r="E616" t="s">
        <v>61</v>
      </c>
      <c r="F616">
        <v>0.726</v>
      </c>
      <c r="G616" t="s">
        <v>211</v>
      </c>
    </row>
    <row r="617" spans="1:7" ht="15">
      <c r="A617">
        <v>2017</v>
      </c>
      <c r="B617" t="s">
        <v>209</v>
      </c>
      <c r="C617" t="s">
        <v>72</v>
      </c>
      <c r="D617" t="s">
        <v>212</v>
      </c>
      <c r="E617" t="s">
        <v>61</v>
      </c>
      <c r="F617">
        <v>0.729</v>
      </c>
      <c r="G617" t="s">
        <v>211</v>
      </c>
    </row>
    <row r="618" spans="1:7" ht="15">
      <c r="A618">
        <v>2018</v>
      </c>
      <c r="B618" t="s">
        <v>209</v>
      </c>
      <c r="C618" t="s">
        <v>72</v>
      </c>
      <c r="D618" t="s">
        <v>212</v>
      </c>
      <c r="E618" t="s">
        <v>61</v>
      </c>
      <c r="F618">
        <v>0.785</v>
      </c>
      <c r="G618" t="s">
        <v>211</v>
      </c>
    </row>
    <row r="619" spans="1:7" ht="15">
      <c r="A619">
        <v>2019</v>
      </c>
      <c r="B619" t="s">
        <v>209</v>
      </c>
      <c r="C619" t="s">
        <v>72</v>
      </c>
      <c r="D619" t="s">
        <v>212</v>
      </c>
      <c r="E619" t="s">
        <v>61</v>
      </c>
      <c r="F619">
        <v>0.75</v>
      </c>
      <c r="G619" t="s">
        <v>211</v>
      </c>
    </row>
    <row r="620" spans="1:6" ht="15">
      <c r="A620">
        <v>2020</v>
      </c>
      <c r="B620" t="s">
        <v>209</v>
      </c>
      <c r="C620" t="s">
        <v>72</v>
      </c>
      <c r="D620" t="s">
        <v>212</v>
      </c>
      <c r="E620" t="s">
        <v>61</v>
      </c>
      <c r="F620">
        <v>0.717</v>
      </c>
    </row>
    <row r="621" spans="1:6" ht="15">
      <c r="A621">
        <v>2021</v>
      </c>
      <c r="B621" t="s">
        <v>209</v>
      </c>
      <c r="C621" t="s">
        <v>72</v>
      </c>
      <c r="D621" t="s">
        <v>212</v>
      </c>
      <c r="E621" t="s">
        <v>61</v>
      </c>
      <c r="F621">
        <v>0.769</v>
      </c>
    </row>
    <row r="622" spans="1:7" ht="15">
      <c r="A622">
        <v>2022</v>
      </c>
      <c r="B622" t="s">
        <v>209</v>
      </c>
      <c r="C622" t="s">
        <v>72</v>
      </c>
      <c r="D622" t="s">
        <v>212</v>
      </c>
      <c r="E622" t="s">
        <v>61</v>
      </c>
      <c r="F622">
        <v>0.75</v>
      </c>
      <c r="G622" t="s">
        <v>211</v>
      </c>
    </row>
    <row r="623" spans="1:5" ht="15">
      <c r="A623">
        <v>2000</v>
      </c>
      <c r="B623" t="s">
        <v>209</v>
      </c>
      <c r="C623" t="s">
        <v>70</v>
      </c>
      <c r="D623" t="s">
        <v>213</v>
      </c>
      <c r="E623" t="s">
        <v>61</v>
      </c>
    </row>
    <row r="624" spans="1:5" ht="15">
      <c r="A624">
        <v>2001</v>
      </c>
      <c r="B624" t="s">
        <v>209</v>
      </c>
      <c r="C624" t="s">
        <v>70</v>
      </c>
      <c r="D624" t="s">
        <v>213</v>
      </c>
      <c r="E624" t="s">
        <v>61</v>
      </c>
    </row>
    <row r="625" spans="1:5" ht="15">
      <c r="A625">
        <v>2002</v>
      </c>
      <c r="B625" t="s">
        <v>209</v>
      </c>
      <c r="C625" t="s">
        <v>70</v>
      </c>
      <c r="D625" t="s">
        <v>213</v>
      </c>
      <c r="E625" t="s">
        <v>61</v>
      </c>
    </row>
    <row r="626" spans="1:5" ht="15">
      <c r="A626">
        <v>2003</v>
      </c>
      <c r="B626" t="s">
        <v>209</v>
      </c>
      <c r="C626" t="s">
        <v>70</v>
      </c>
      <c r="D626" t="s">
        <v>213</v>
      </c>
      <c r="E626" t="s">
        <v>61</v>
      </c>
    </row>
    <row r="627" spans="1:5" ht="15">
      <c r="A627">
        <v>2004</v>
      </c>
      <c r="B627" t="s">
        <v>209</v>
      </c>
      <c r="C627" t="s">
        <v>70</v>
      </c>
      <c r="D627" t="s">
        <v>213</v>
      </c>
      <c r="E627" t="s">
        <v>61</v>
      </c>
    </row>
    <row r="628" spans="1:5" ht="15">
      <c r="A628">
        <v>2005</v>
      </c>
      <c r="B628" t="s">
        <v>209</v>
      </c>
      <c r="C628" t="s">
        <v>70</v>
      </c>
      <c r="D628" t="s">
        <v>213</v>
      </c>
      <c r="E628" t="s">
        <v>61</v>
      </c>
    </row>
    <row r="629" spans="1:5" ht="15">
      <c r="A629">
        <v>2006</v>
      </c>
      <c r="B629" t="s">
        <v>209</v>
      </c>
      <c r="C629" t="s">
        <v>70</v>
      </c>
      <c r="D629" t="s">
        <v>213</v>
      </c>
      <c r="E629" t="s">
        <v>61</v>
      </c>
    </row>
    <row r="630" spans="1:5" ht="15">
      <c r="A630">
        <v>2007</v>
      </c>
      <c r="B630" t="s">
        <v>209</v>
      </c>
      <c r="C630" t="s">
        <v>70</v>
      </c>
      <c r="D630" t="s">
        <v>213</v>
      </c>
      <c r="E630" t="s">
        <v>61</v>
      </c>
    </row>
    <row r="631" spans="1:5" ht="15">
      <c r="A631">
        <v>2008</v>
      </c>
      <c r="B631" t="s">
        <v>209</v>
      </c>
      <c r="C631" t="s">
        <v>70</v>
      </c>
      <c r="D631" t="s">
        <v>213</v>
      </c>
      <c r="E631" t="s">
        <v>61</v>
      </c>
    </row>
    <row r="632" spans="1:6" ht="15">
      <c r="A632">
        <v>2009</v>
      </c>
      <c r="B632" t="s">
        <v>209</v>
      </c>
      <c r="C632" t="s">
        <v>70</v>
      </c>
      <c r="D632" t="s">
        <v>213</v>
      </c>
      <c r="E632" t="s">
        <v>61</v>
      </c>
      <c r="F632" s="183"/>
    </row>
    <row r="633" spans="1:6" ht="15">
      <c r="A633">
        <v>2010</v>
      </c>
      <c r="B633" t="s">
        <v>209</v>
      </c>
      <c r="C633" t="s">
        <v>70</v>
      </c>
      <c r="D633" t="s">
        <v>213</v>
      </c>
      <c r="E633" t="s">
        <v>61</v>
      </c>
      <c r="F633" s="183"/>
    </row>
    <row r="634" spans="1:6" ht="15">
      <c r="A634">
        <v>2011</v>
      </c>
      <c r="B634" t="s">
        <v>209</v>
      </c>
      <c r="C634" t="s">
        <v>70</v>
      </c>
      <c r="D634" t="s">
        <v>213</v>
      </c>
      <c r="E634" t="s">
        <v>61</v>
      </c>
      <c r="F634" s="183"/>
    </row>
    <row r="635" spans="1:6" ht="15">
      <c r="A635">
        <v>2012</v>
      </c>
      <c r="B635" t="s">
        <v>209</v>
      </c>
      <c r="C635" t="s">
        <v>70</v>
      </c>
      <c r="D635" t="s">
        <v>213</v>
      </c>
      <c r="E635" t="s">
        <v>61</v>
      </c>
      <c r="F635" s="183"/>
    </row>
    <row r="636" spans="1:6" ht="15">
      <c r="A636">
        <v>2013</v>
      </c>
      <c r="B636" t="s">
        <v>209</v>
      </c>
      <c r="C636" t="s">
        <v>70</v>
      </c>
      <c r="D636" t="s">
        <v>213</v>
      </c>
      <c r="E636" t="s">
        <v>61</v>
      </c>
      <c r="F636" s="183"/>
    </row>
    <row r="637" spans="1:5" ht="15">
      <c r="A637">
        <v>2014</v>
      </c>
      <c r="B637" t="s">
        <v>209</v>
      </c>
      <c r="C637" t="s">
        <v>70</v>
      </c>
      <c r="D637" t="s">
        <v>213</v>
      </c>
      <c r="E637" t="s">
        <v>61</v>
      </c>
    </row>
    <row r="638" spans="1:5" ht="15">
      <c r="A638">
        <v>2015</v>
      </c>
      <c r="B638" t="s">
        <v>209</v>
      </c>
      <c r="C638" t="s">
        <v>70</v>
      </c>
      <c r="D638" t="s">
        <v>213</v>
      </c>
      <c r="E638" t="s">
        <v>61</v>
      </c>
    </row>
    <row r="639" spans="1:5" ht="15">
      <c r="A639">
        <v>2016</v>
      </c>
      <c r="B639" t="s">
        <v>209</v>
      </c>
      <c r="C639" t="s">
        <v>70</v>
      </c>
      <c r="D639" t="s">
        <v>213</v>
      </c>
      <c r="E639" t="s">
        <v>61</v>
      </c>
    </row>
    <row r="640" spans="1:5" ht="15">
      <c r="A640">
        <v>2017</v>
      </c>
      <c r="B640" t="s">
        <v>209</v>
      </c>
      <c r="C640" t="s">
        <v>70</v>
      </c>
      <c r="D640" t="s">
        <v>213</v>
      </c>
      <c r="E640" t="s">
        <v>61</v>
      </c>
    </row>
    <row r="641" spans="1:5" ht="15">
      <c r="A641">
        <v>2018</v>
      </c>
      <c r="B641" t="s">
        <v>209</v>
      </c>
      <c r="C641" t="s">
        <v>70</v>
      </c>
      <c r="D641" t="s">
        <v>213</v>
      </c>
      <c r="E641" t="s">
        <v>61</v>
      </c>
    </row>
    <row r="642" spans="1:5" ht="15">
      <c r="A642">
        <v>2019</v>
      </c>
      <c r="B642" t="s">
        <v>209</v>
      </c>
      <c r="C642" t="s">
        <v>70</v>
      </c>
      <c r="D642" t="s">
        <v>213</v>
      </c>
      <c r="E642" t="s">
        <v>61</v>
      </c>
    </row>
    <row r="643" spans="1:5" ht="15">
      <c r="A643">
        <v>2020</v>
      </c>
      <c r="B643" t="s">
        <v>209</v>
      </c>
      <c r="C643" t="s">
        <v>70</v>
      </c>
      <c r="D643" t="s">
        <v>213</v>
      </c>
      <c r="E643" t="s">
        <v>61</v>
      </c>
    </row>
    <row r="644" spans="1:5" ht="15">
      <c r="A644">
        <v>2021</v>
      </c>
      <c r="B644" t="s">
        <v>209</v>
      </c>
      <c r="C644" t="s">
        <v>70</v>
      </c>
      <c r="D644" t="s">
        <v>213</v>
      </c>
      <c r="E644" t="s">
        <v>61</v>
      </c>
    </row>
    <row r="645" spans="1:5" ht="15">
      <c r="A645">
        <v>2022</v>
      </c>
      <c r="B645" t="s">
        <v>209</v>
      </c>
      <c r="C645" t="s">
        <v>70</v>
      </c>
      <c r="D645" t="s">
        <v>213</v>
      </c>
      <c r="E645" t="s">
        <v>61</v>
      </c>
    </row>
    <row r="646" spans="1:7" ht="15">
      <c r="A646">
        <v>2000</v>
      </c>
      <c r="B646" t="s">
        <v>209</v>
      </c>
      <c r="C646" t="s">
        <v>70</v>
      </c>
      <c r="D646" t="s">
        <v>210</v>
      </c>
      <c r="E646" t="s">
        <v>61</v>
      </c>
      <c r="F646">
        <v>3167250.535</v>
      </c>
      <c r="G646" t="s">
        <v>211</v>
      </c>
    </row>
    <row r="647" spans="1:7" ht="15">
      <c r="A647">
        <v>2001</v>
      </c>
      <c r="B647" t="s">
        <v>209</v>
      </c>
      <c r="C647" t="s">
        <v>70</v>
      </c>
      <c r="D647" t="s">
        <v>210</v>
      </c>
      <c r="E647" t="s">
        <v>61</v>
      </c>
      <c r="F647" s="183">
        <v>3231382.788</v>
      </c>
      <c r="G647" t="s">
        <v>211</v>
      </c>
    </row>
    <row r="648" spans="1:7" ht="15">
      <c r="A648">
        <v>2002</v>
      </c>
      <c r="B648" t="s">
        <v>209</v>
      </c>
      <c r="C648" t="s">
        <v>70</v>
      </c>
      <c r="D648" t="s">
        <v>210</v>
      </c>
      <c r="E648" t="s">
        <v>61</v>
      </c>
      <c r="F648" s="183">
        <v>3254698.762</v>
      </c>
      <c r="G648" t="s">
        <v>211</v>
      </c>
    </row>
    <row r="649" spans="1:7" ht="15">
      <c r="A649">
        <v>2003</v>
      </c>
      <c r="B649" t="s">
        <v>209</v>
      </c>
      <c r="C649" t="s">
        <v>70</v>
      </c>
      <c r="D649" t="s">
        <v>210</v>
      </c>
      <c r="E649" t="s">
        <v>61</v>
      </c>
      <c r="F649" s="183">
        <v>3363738.06</v>
      </c>
      <c r="G649" t="s">
        <v>211</v>
      </c>
    </row>
    <row r="650" spans="1:7" ht="15">
      <c r="A650">
        <v>2004</v>
      </c>
      <c r="B650" t="s">
        <v>209</v>
      </c>
      <c r="C650" t="s">
        <v>70</v>
      </c>
      <c r="D650" t="s">
        <v>210</v>
      </c>
      <c r="E650" t="s">
        <v>61</v>
      </c>
      <c r="F650" s="183">
        <v>3454785.343</v>
      </c>
      <c r="G650" t="s">
        <v>211</v>
      </c>
    </row>
    <row r="651" spans="1:7" ht="15">
      <c r="A651">
        <v>2005</v>
      </c>
      <c r="B651" t="s">
        <v>209</v>
      </c>
      <c r="C651" t="s">
        <v>70</v>
      </c>
      <c r="D651" t="s">
        <v>210</v>
      </c>
      <c r="E651" t="s">
        <v>61</v>
      </c>
      <c r="F651" s="183">
        <v>3596058.633</v>
      </c>
      <c r="G651" t="s">
        <v>211</v>
      </c>
    </row>
    <row r="652" spans="1:7" ht="15">
      <c r="A652">
        <v>2006</v>
      </c>
      <c r="B652" t="s">
        <v>209</v>
      </c>
      <c r="C652" t="s">
        <v>70</v>
      </c>
      <c r="D652" t="s">
        <v>210</v>
      </c>
      <c r="E652" t="s">
        <v>61</v>
      </c>
      <c r="F652">
        <v>3837727.747</v>
      </c>
      <c r="G652" t="s">
        <v>211</v>
      </c>
    </row>
    <row r="653" spans="1:7" ht="15">
      <c r="A653">
        <v>2007</v>
      </c>
      <c r="B653" t="s">
        <v>209</v>
      </c>
      <c r="C653" t="s">
        <v>70</v>
      </c>
      <c r="D653" t="s">
        <v>210</v>
      </c>
      <c r="E653" t="s">
        <v>61</v>
      </c>
      <c r="F653">
        <v>4079993.861</v>
      </c>
      <c r="G653" t="s">
        <v>211</v>
      </c>
    </row>
    <row r="654" spans="1:6" ht="15">
      <c r="A654">
        <v>2008</v>
      </c>
      <c r="B654" t="s">
        <v>209</v>
      </c>
      <c r="C654" t="s">
        <v>70</v>
      </c>
      <c r="D654" t="s">
        <v>210</v>
      </c>
      <c r="E654" t="s">
        <v>61</v>
      </c>
      <c r="F654">
        <v>3934105.224</v>
      </c>
    </row>
    <row r="655" spans="1:6" ht="15">
      <c r="A655">
        <v>2009</v>
      </c>
      <c r="B655" t="s">
        <v>209</v>
      </c>
      <c r="C655" t="s">
        <v>70</v>
      </c>
      <c r="D655" t="s">
        <v>210</v>
      </c>
      <c r="E655" t="s">
        <v>61</v>
      </c>
      <c r="F655">
        <v>3315620.759</v>
      </c>
    </row>
    <row r="656" spans="1:6" ht="15">
      <c r="A656">
        <v>2010</v>
      </c>
      <c r="B656" t="s">
        <v>209</v>
      </c>
      <c r="C656" t="s">
        <v>70</v>
      </c>
      <c r="D656" t="s">
        <v>210</v>
      </c>
      <c r="E656" t="s">
        <v>61</v>
      </c>
      <c r="F656">
        <v>3132066.005</v>
      </c>
    </row>
    <row r="657" spans="1:6" ht="15">
      <c r="A657">
        <v>2011</v>
      </c>
      <c r="B657" t="s">
        <v>209</v>
      </c>
      <c r="C657" t="s">
        <v>70</v>
      </c>
      <c r="D657" t="s">
        <v>210</v>
      </c>
      <c r="E657" t="s">
        <v>61</v>
      </c>
      <c r="F657">
        <v>3365397.007</v>
      </c>
    </row>
    <row r="658" spans="1:6" ht="15">
      <c r="A658">
        <v>2012</v>
      </c>
      <c r="B658" t="s">
        <v>209</v>
      </c>
      <c r="C658" t="s">
        <v>70</v>
      </c>
      <c r="D658" t="s">
        <v>210</v>
      </c>
      <c r="E658" t="s">
        <v>61</v>
      </c>
      <c r="F658">
        <v>2973046.576</v>
      </c>
    </row>
    <row r="659" spans="1:6" ht="15">
      <c r="A659">
        <v>2013</v>
      </c>
      <c r="B659" t="s">
        <v>209</v>
      </c>
      <c r="C659" t="s">
        <v>70</v>
      </c>
      <c r="D659" t="s">
        <v>210</v>
      </c>
      <c r="E659" t="s">
        <v>61</v>
      </c>
      <c r="F659">
        <v>2808056.782</v>
      </c>
    </row>
    <row r="660" spans="1:6" ht="15">
      <c r="A660">
        <v>2014</v>
      </c>
      <c r="B660" t="s">
        <v>209</v>
      </c>
      <c r="C660" t="s">
        <v>70</v>
      </c>
      <c r="D660" t="s">
        <v>210</v>
      </c>
      <c r="E660" t="s">
        <v>61</v>
      </c>
      <c r="F660">
        <v>2821302.088</v>
      </c>
    </row>
    <row r="661" spans="1:6" ht="15">
      <c r="A661">
        <v>2015</v>
      </c>
      <c r="B661" t="s">
        <v>209</v>
      </c>
      <c r="C661" t="s">
        <v>70</v>
      </c>
      <c r="D661" t="s">
        <v>210</v>
      </c>
      <c r="E661" t="s">
        <v>61</v>
      </c>
      <c r="F661">
        <v>2909238.767</v>
      </c>
    </row>
    <row r="662" spans="1:6" ht="15">
      <c r="A662">
        <v>2016</v>
      </c>
      <c r="B662" t="s">
        <v>209</v>
      </c>
      <c r="C662" t="s">
        <v>70</v>
      </c>
      <c r="D662" t="s">
        <v>210</v>
      </c>
      <c r="E662" t="s">
        <v>61</v>
      </c>
      <c r="F662" s="183">
        <v>2909925.436</v>
      </c>
    </row>
    <row r="663" spans="1:6" ht="15">
      <c r="A663">
        <v>2017</v>
      </c>
      <c r="B663" t="s">
        <v>209</v>
      </c>
      <c r="C663" t="s">
        <v>70</v>
      </c>
      <c r="D663" t="s">
        <v>210</v>
      </c>
      <c r="E663" t="s">
        <v>61</v>
      </c>
      <c r="F663" s="183">
        <v>3001708.567</v>
      </c>
    </row>
    <row r="664" spans="1:6" ht="15">
      <c r="A664">
        <v>2018</v>
      </c>
      <c r="B664" t="s">
        <v>209</v>
      </c>
      <c r="C664" t="s">
        <v>70</v>
      </c>
      <c r="D664" t="s">
        <v>210</v>
      </c>
      <c r="E664" t="s">
        <v>61</v>
      </c>
      <c r="F664" s="183">
        <v>3163547.722</v>
      </c>
    </row>
    <row r="665" spans="1:6" ht="15">
      <c r="A665">
        <v>2019</v>
      </c>
      <c r="B665" t="s">
        <v>209</v>
      </c>
      <c r="C665" t="s">
        <v>70</v>
      </c>
      <c r="D665" t="s">
        <v>210</v>
      </c>
      <c r="E665" t="s">
        <v>61</v>
      </c>
      <c r="F665" s="183">
        <v>3284550.933</v>
      </c>
    </row>
    <row r="666" spans="1:6" ht="15">
      <c r="A666">
        <v>2020</v>
      </c>
      <c r="B666" t="s">
        <v>209</v>
      </c>
      <c r="C666" t="s">
        <v>70</v>
      </c>
      <c r="D666" t="s">
        <v>210</v>
      </c>
      <c r="E666" t="s">
        <v>61</v>
      </c>
      <c r="F666" s="183">
        <v>3241736.345</v>
      </c>
    </row>
    <row r="667" spans="1:6" ht="15">
      <c r="A667">
        <v>2021</v>
      </c>
      <c r="B667" t="s">
        <v>209</v>
      </c>
      <c r="C667" t="s">
        <v>70</v>
      </c>
      <c r="D667" t="s">
        <v>210</v>
      </c>
      <c r="E667" t="s">
        <v>61</v>
      </c>
      <c r="F667">
        <v>3386694.93</v>
      </c>
    </row>
    <row r="668" spans="1:7" ht="15">
      <c r="A668">
        <v>2022</v>
      </c>
      <c r="B668" t="s">
        <v>209</v>
      </c>
      <c r="C668" t="s">
        <v>70</v>
      </c>
      <c r="D668" t="s">
        <v>210</v>
      </c>
      <c r="E668" t="s">
        <v>61</v>
      </c>
      <c r="F668">
        <v>3470039.437</v>
      </c>
      <c r="G668" t="s">
        <v>211</v>
      </c>
    </row>
    <row r="669" spans="1:7" ht="15">
      <c r="A669">
        <v>2000</v>
      </c>
      <c r="B669" t="s">
        <v>209</v>
      </c>
      <c r="C669" t="s">
        <v>70</v>
      </c>
      <c r="D669" t="s">
        <v>212</v>
      </c>
      <c r="E669" t="s">
        <v>61</v>
      </c>
      <c r="F669">
        <v>7.384</v>
      </c>
      <c r="G669" t="s">
        <v>211</v>
      </c>
    </row>
    <row r="670" spans="1:7" ht="15">
      <c r="A670">
        <v>2001</v>
      </c>
      <c r="B670" t="s">
        <v>209</v>
      </c>
      <c r="C670" t="s">
        <v>70</v>
      </c>
      <c r="D670" t="s">
        <v>212</v>
      </c>
      <c r="E670" t="s">
        <v>61</v>
      </c>
      <c r="F670">
        <v>7.524</v>
      </c>
      <c r="G670" t="s">
        <v>211</v>
      </c>
    </row>
    <row r="671" spans="1:7" ht="15">
      <c r="A671">
        <v>2002</v>
      </c>
      <c r="B671" t="s">
        <v>209</v>
      </c>
      <c r="C671" t="s">
        <v>70</v>
      </c>
      <c r="D671" t="s">
        <v>212</v>
      </c>
      <c r="E671" t="s">
        <v>61</v>
      </c>
      <c r="F671">
        <v>7.561</v>
      </c>
      <c r="G671" t="s">
        <v>211</v>
      </c>
    </row>
    <row r="672" spans="1:7" ht="15">
      <c r="A672">
        <v>2003</v>
      </c>
      <c r="B672" t="s">
        <v>209</v>
      </c>
      <c r="C672" t="s">
        <v>70</v>
      </c>
      <c r="D672" t="s">
        <v>212</v>
      </c>
      <c r="E672" t="s">
        <v>61</v>
      </c>
      <c r="F672">
        <v>7.787</v>
      </c>
      <c r="G672" t="s">
        <v>211</v>
      </c>
    </row>
    <row r="673" spans="1:7" ht="15">
      <c r="A673">
        <v>2004</v>
      </c>
      <c r="B673" t="s">
        <v>209</v>
      </c>
      <c r="C673" t="s">
        <v>70</v>
      </c>
      <c r="D673" t="s">
        <v>212</v>
      </c>
      <c r="E673" t="s">
        <v>61</v>
      </c>
      <c r="F673">
        <v>7.968</v>
      </c>
      <c r="G673" t="s">
        <v>211</v>
      </c>
    </row>
    <row r="674" spans="1:7" ht="15">
      <c r="A674">
        <v>2005</v>
      </c>
      <c r="B674" t="s">
        <v>209</v>
      </c>
      <c r="C674" t="s">
        <v>70</v>
      </c>
      <c r="D674" t="s">
        <v>212</v>
      </c>
      <c r="E674" t="s">
        <v>61</v>
      </c>
      <c r="F674">
        <v>8.265</v>
      </c>
      <c r="G674" t="s">
        <v>211</v>
      </c>
    </row>
    <row r="675" spans="1:7" ht="15">
      <c r="A675">
        <v>2006</v>
      </c>
      <c r="B675" t="s">
        <v>209</v>
      </c>
      <c r="C675" t="s">
        <v>70</v>
      </c>
      <c r="D675" t="s">
        <v>212</v>
      </c>
      <c r="E675" t="s">
        <v>61</v>
      </c>
      <c r="F675">
        <v>8.792</v>
      </c>
      <c r="G675" t="s">
        <v>211</v>
      </c>
    </row>
    <row r="676" spans="1:7" ht="15">
      <c r="A676">
        <v>2007</v>
      </c>
      <c r="B676" t="s">
        <v>209</v>
      </c>
      <c r="C676" t="s">
        <v>70</v>
      </c>
      <c r="D676" t="s">
        <v>212</v>
      </c>
      <c r="E676" t="s">
        <v>61</v>
      </c>
      <c r="F676">
        <v>9.315</v>
      </c>
      <c r="G676" t="s">
        <v>211</v>
      </c>
    </row>
    <row r="677" spans="1:6" ht="15">
      <c r="A677">
        <v>2008</v>
      </c>
      <c r="B677" t="s">
        <v>209</v>
      </c>
      <c r="C677" t="s">
        <v>70</v>
      </c>
      <c r="D677" t="s">
        <v>212</v>
      </c>
      <c r="E677" t="s">
        <v>61</v>
      </c>
      <c r="F677" s="183">
        <v>8.954</v>
      </c>
    </row>
    <row r="678" spans="1:6" ht="15">
      <c r="A678">
        <v>2009</v>
      </c>
      <c r="B678" t="s">
        <v>209</v>
      </c>
      <c r="C678" t="s">
        <v>70</v>
      </c>
      <c r="D678" t="s">
        <v>212</v>
      </c>
      <c r="E678" t="s">
        <v>61</v>
      </c>
      <c r="F678" s="183">
        <v>7.528</v>
      </c>
    </row>
    <row r="679" spans="1:6" ht="15">
      <c r="A679">
        <v>2010</v>
      </c>
      <c r="B679" t="s">
        <v>209</v>
      </c>
      <c r="C679" t="s">
        <v>70</v>
      </c>
      <c r="D679" t="s">
        <v>212</v>
      </c>
      <c r="E679" t="s">
        <v>61</v>
      </c>
      <c r="F679" s="183">
        <v>7.102</v>
      </c>
    </row>
    <row r="680" spans="1:6" ht="15">
      <c r="A680">
        <v>2011</v>
      </c>
      <c r="B680" t="s">
        <v>209</v>
      </c>
      <c r="C680" t="s">
        <v>70</v>
      </c>
      <c r="D680" t="s">
        <v>212</v>
      </c>
      <c r="E680" t="s">
        <v>61</v>
      </c>
      <c r="F680" s="183">
        <v>7.644</v>
      </c>
    </row>
    <row r="681" spans="1:6" ht="15">
      <c r="A681">
        <v>2012</v>
      </c>
      <c r="B681" t="s">
        <v>209</v>
      </c>
      <c r="C681" t="s">
        <v>70</v>
      </c>
      <c r="D681" t="s">
        <v>212</v>
      </c>
      <c r="E681" t="s">
        <v>61</v>
      </c>
      <c r="F681" s="183">
        <v>6.743</v>
      </c>
    </row>
    <row r="682" spans="1:6" ht="15">
      <c r="A682">
        <v>2013</v>
      </c>
      <c r="B682" t="s">
        <v>209</v>
      </c>
      <c r="C682" t="s">
        <v>70</v>
      </c>
      <c r="D682" t="s">
        <v>212</v>
      </c>
      <c r="E682" t="s">
        <v>61</v>
      </c>
      <c r="F682">
        <v>6.354</v>
      </c>
    </row>
    <row r="683" spans="1:6" ht="15">
      <c r="A683">
        <v>2014</v>
      </c>
      <c r="B683" t="s">
        <v>209</v>
      </c>
      <c r="C683" t="s">
        <v>70</v>
      </c>
      <c r="D683" t="s">
        <v>212</v>
      </c>
      <c r="E683" t="s">
        <v>61</v>
      </c>
      <c r="F683">
        <v>6.365</v>
      </c>
    </row>
    <row r="684" spans="1:6" ht="15">
      <c r="A684">
        <v>2015</v>
      </c>
      <c r="B684" t="s">
        <v>209</v>
      </c>
      <c r="C684" t="s">
        <v>70</v>
      </c>
      <c r="D684" t="s">
        <v>212</v>
      </c>
      <c r="E684" t="s">
        <v>61</v>
      </c>
      <c r="F684">
        <v>6.549</v>
      </c>
    </row>
    <row r="685" spans="1:6" ht="15">
      <c r="A685">
        <v>2016</v>
      </c>
      <c r="B685" t="s">
        <v>209</v>
      </c>
      <c r="C685" t="s">
        <v>70</v>
      </c>
      <c r="D685" t="s">
        <v>212</v>
      </c>
      <c r="E685" t="s">
        <v>61</v>
      </c>
      <c r="F685">
        <v>6.537</v>
      </c>
    </row>
    <row r="686" spans="1:6" ht="15">
      <c r="A686">
        <v>2017</v>
      </c>
      <c r="B686" t="s">
        <v>209</v>
      </c>
      <c r="C686" t="s">
        <v>70</v>
      </c>
      <c r="D686" t="s">
        <v>212</v>
      </c>
      <c r="E686" t="s">
        <v>61</v>
      </c>
      <c r="F686">
        <v>6.732</v>
      </c>
    </row>
    <row r="687" spans="1:6" ht="15">
      <c r="A687">
        <v>2018</v>
      </c>
      <c r="B687" t="s">
        <v>209</v>
      </c>
      <c r="C687" t="s">
        <v>70</v>
      </c>
      <c r="D687" t="s">
        <v>212</v>
      </c>
      <c r="E687" t="s">
        <v>61</v>
      </c>
      <c r="F687">
        <v>7.083</v>
      </c>
    </row>
    <row r="688" spans="1:6" ht="15">
      <c r="A688">
        <v>2019</v>
      </c>
      <c r="B688" t="s">
        <v>209</v>
      </c>
      <c r="C688" t="s">
        <v>70</v>
      </c>
      <c r="D688" t="s">
        <v>212</v>
      </c>
      <c r="E688" t="s">
        <v>61</v>
      </c>
      <c r="F688">
        <v>7.348</v>
      </c>
    </row>
    <row r="689" spans="1:6" ht="15">
      <c r="A689">
        <v>2020</v>
      </c>
      <c r="B689" t="s">
        <v>209</v>
      </c>
      <c r="C689" t="s">
        <v>70</v>
      </c>
      <c r="D689" t="s">
        <v>212</v>
      </c>
      <c r="E689" t="s">
        <v>61</v>
      </c>
      <c r="F689">
        <v>7.247</v>
      </c>
    </row>
    <row r="690" spans="1:6" ht="15">
      <c r="A690">
        <v>2021</v>
      </c>
      <c r="B690" t="s">
        <v>209</v>
      </c>
      <c r="C690" t="s">
        <v>70</v>
      </c>
      <c r="D690" t="s">
        <v>212</v>
      </c>
      <c r="E690" t="s">
        <v>61</v>
      </c>
      <c r="F690">
        <v>7.578</v>
      </c>
    </row>
    <row r="691" spans="1:7" ht="15">
      <c r="A691">
        <v>2022</v>
      </c>
      <c r="B691" t="s">
        <v>209</v>
      </c>
      <c r="C691" t="s">
        <v>70</v>
      </c>
      <c r="D691" t="s">
        <v>212</v>
      </c>
      <c r="E691" t="s">
        <v>61</v>
      </c>
      <c r="F691">
        <v>7.762</v>
      </c>
      <c r="G691" t="s">
        <v>211</v>
      </c>
    </row>
    <row r="692" spans="1:6" ht="15">
      <c r="A692">
        <v>2000</v>
      </c>
      <c r="B692" t="s">
        <v>209</v>
      </c>
      <c r="C692" t="s">
        <v>69</v>
      </c>
      <c r="D692" t="s">
        <v>213</v>
      </c>
      <c r="E692" t="s">
        <v>61</v>
      </c>
      <c r="F692" s="183"/>
    </row>
    <row r="693" spans="1:6" ht="15">
      <c r="A693">
        <v>2001</v>
      </c>
      <c r="B693" t="s">
        <v>209</v>
      </c>
      <c r="C693" t="s">
        <v>69</v>
      </c>
      <c r="D693" t="s">
        <v>213</v>
      </c>
      <c r="E693" t="s">
        <v>61</v>
      </c>
      <c r="F693" s="183"/>
    </row>
    <row r="694" spans="1:6" ht="15">
      <c r="A694">
        <v>2002</v>
      </c>
      <c r="B694" t="s">
        <v>209</v>
      </c>
      <c r="C694" t="s">
        <v>69</v>
      </c>
      <c r="D694" t="s">
        <v>213</v>
      </c>
      <c r="E694" t="s">
        <v>61</v>
      </c>
      <c r="F694" s="183"/>
    </row>
    <row r="695" spans="1:6" ht="15">
      <c r="A695">
        <v>2003</v>
      </c>
      <c r="B695" t="s">
        <v>209</v>
      </c>
      <c r="C695" t="s">
        <v>69</v>
      </c>
      <c r="D695" t="s">
        <v>213</v>
      </c>
      <c r="E695" t="s">
        <v>61</v>
      </c>
      <c r="F695" s="183"/>
    </row>
    <row r="696" spans="1:6" ht="15">
      <c r="A696">
        <v>2004</v>
      </c>
      <c r="B696" t="s">
        <v>209</v>
      </c>
      <c r="C696" t="s">
        <v>69</v>
      </c>
      <c r="D696" t="s">
        <v>213</v>
      </c>
      <c r="E696" t="s">
        <v>61</v>
      </c>
      <c r="F696" s="183"/>
    </row>
    <row r="697" spans="1:5" ht="15">
      <c r="A697">
        <v>2005</v>
      </c>
      <c r="B697" t="s">
        <v>209</v>
      </c>
      <c r="C697" t="s">
        <v>69</v>
      </c>
      <c r="D697" t="s">
        <v>213</v>
      </c>
      <c r="E697" t="s">
        <v>61</v>
      </c>
    </row>
    <row r="698" spans="1:5" ht="15">
      <c r="A698">
        <v>2006</v>
      </c>
      <c r="B698" t="s">
        <v>209</v>
      </c>
      <c r="C698" t="s">
        <v>69</v>
      </c>
      <c r="D698" t="s">
        <v>213</v>
      </c>
      <c r="E698" t="s">
        <v>61</v>
      </c>
    </row>
    <row r="699" spans="1:5" ht="15">
      <c r="A699">
        <v>2007</v>
      </c>
      <c r="B699" t="s">
        <v>209</v>
      </c>
      <c r="C699" t="s">
        <v>69</v>
      </c>
      <c r="D699" t="s">
        <v>213</v>
      </c>
      <c r="E699" t="s">
        <v>61</v>
      </c>
    </row>
    <row r="700" spans="1:5" ht="15">
      <c r="A700">
        <v>2008</v>
      </c>
      <c r="B700" t="s">
        <v>209</v>
      </c>
      <c r="C700" t="s">
        <v>69</v>
      </c>
      <c r="D700" t="s">
        <v>213</v>
      </c>
      <c r="E700" t="s">
        <v>61</v>
      </c>
    </row>
    <row r="701" spans="1:5" ht="15">
      <c r="A701">
        <v>2009</v>
      </c>
      <c r="B701" t="s">
        <v>209</v>
      </c>
      <c r="C701" t="s">
        <v>69</v>
      </c>
      <c r="D701" t="s">
        <v>213</v>
      </c>
      <c r="E701" t="s">
        <v>61</v>
      </c>
    </row>
    <row r="702" spans="1:5" ht="15">
      <c r="A702">
        <v>2010</v>
      </c>
      <c r="B702" t="s">
        <v>209</v>
      </c>
      <c r="C702" t="s">
        <v>69</v>
      </c>
      <c r="D702" t="s">
        <v>213</v>
      </c>
      <c r="E702" t="s">
        <v>61</v>
      </c>
    </row>
    <row r="703" spans="1:5" ht="15">
      <c r="A703">
        <v>2011</v>
      </c>
      <c r="B703" t="s">
        <v>209</v>
      </c>
      <c r="C703" t="s">
        <v>69</v>
      </c>
      <c r="D703" t="s">
        <v>213</v>
      </c>
      <c r="E703" t="s">
        <v>61</v>
      </c>
    </row>
    <row r="704" spans="1:5" ht="15">
      <c r="A704">
        <v>2012</v>
      </c>
      <c r="B704" t="s">
        <v>209</v>
      </c>
      <c r="C704" t="s">
        <v>69</v>
      </c>
      <c r="D704" t="s">
        <v>213</v>
      </c>
      <c r="E704" t="s">
        <v>61</v>
      </c>
    </row>
    <row r="705" spans="1:5" ht="15">
      <c r="A705">
        <v>2013</v>
      </c>
      <c r="B705" t="s">
        <v>209</v>
      </c>
      <c r="C705" t="s">
        <v>69</v>
      </c>
      <c r="D705" t="s">
        <v>213</v>
      </c>
      <c r="E705" t="s">
        <v>61</v>
      </c>
    </row>
    <row r="706" spans="1:5" ht="15">
      <c r="A706">
        <v>2014</v>
      </c>
      <c r="B706" t="s">
        <v>209</v>
      </c>
      <c r="C706" t="s">
        <v>69</v>
      </c>
      <c r="D706" t="s">
        <v>213</v>
      </c>
      <c r="E706" t="s">
        <v>61</v>
      </c>
    </row>
    <row r="707" spans="1:5" ht="15">
      <c r="A707">
        <v>2015</v>
      </c>
      <c r="B707" t="s">
        <v>209</v>
      </c>
      <c r="C707" t="s">
        <v>69</v>
      </c>
      <c r="D707" t="s">
        <v>213</v>
      </c>
      <c r="E707" t="s">
        <v>61</v>
      </c>
    </row>
    <row r="708" spans="1:6" ht="15">
      <c r="A708">
        <v>2016</v>
      </c>
      <c r="B708" t="s">
        <v>209</v>
      </c>
      <c r="C708" t="s">
        <v>69</v>
      </c>
      <c r="D708" t="s">
        <v>213</v>
      </c>
      <c r="E708" t="s">
        <v>61</v>
      </c>
      <c r="F708" s="183"/>
    </row>
    <row r="709" spans="1:6" ht="15">
      <c r="A709">
        <v>2017</v>
      </c>
      <c r="B709" t="s">
        <v>209</v>
      </c>
      <c r="C709" t="s">
        <v>69</v>
      </c>
      <c r="D709" t="s">
        <v>213</v>
      </c>
      <c r="E709" t="s">
        <v>61</v>
      </c>
      <c r="F709" s="183"/>
    </row>
    <row r="710" spans="1:5" ht="15">
      <c r="A710">
        <v>2018</v>
      </c>
      <c r="B710" t="s">
        <v>209</v>
      </c>
      <c r="C710" t="s">
        <v>69</v>
      </c>
      <c r="D710" t="s">
        <v>213</v>
      </c>
      <c r="E710" t="s">
        <v>61</v>
      </c>
    </row>
    <row r="711" spans="1:5" ht="15">
      <c r="A711">
        <v>2019</v>
      </c>
      <c r="B711" t="s">
        <v>209</v>
      </c>
      <c r="C711" t="s">
        <v>69</v>
      </c>
      <c r="D711" t="s">
        <v>213</v>
      </c>
      <c r="E711" t="s">
        <v>61</v>
      </c>
    </row>
    <row r="712" spans="1:5" ht="15">
      <c r="A712">
        <v>2020</v>
      </c>
      <c r="B712" t="s">
        <v>209</v>
      </c>
      <c r="C712" t="s">
        <v>69</v>
      </c>
      <c r="D712" t="s">
        <v>213</v>
      </c>
      <c r="E712" t="s">
        <v>61</v>
      </c>
    </row>
    <row r="713" spans="1:5" ht="15">
      <c r="A713">
        <v>2021</v>
      </c>
      <c r="B713" t="s">
        <v>209</v>
      </c>
      <c r="C713" t="s">
        <v>69</v>
      </c>
      <c r="D713" t="s">
        <v>213</v>
      </c>
      <c r="E713" t="s">
        <v>61</v>
      </c>
    </row>
    <row r="714" spans="1:5" ht="15">
      <c r="A714">
        <v>2022</v>
      </c>
      <c r="B714" t="s">
        <v>209</v>
      </c>
      <c r="C714" t="s">
        <v>69</v>
      </c>
      <c r="D714" t="s">
        <v>213</v>
      </c>
      <c r="E714" t="s">
        <v>61</v>
      </c>
    </row>
    <row r="715" spans="1:7" ht="15">
      <c r="A715">
        <v>2000</v>
      </c>
      <c r="B715" t="s">
        <v>209</v>
      </c>
      <c r="C715" t="s">
        <v>69</v>
      </c>
      <c r="D715" t="s">
        <v>210</v>
      </c>
      <c r="E715" t="s">
        <v>61</v>
      </c>
      <c r="F715">
        <v>1625067.229</v>
      </c>
      <c r="G715" t="s">
        <v>211</v>
      </c>
    </row>
    <row r="716" spans="1:7" ht="15">
      <c r="A716">
        <v>2001</v>
      </c>
      <c r="B716" t="s">
        <v>209</v>
      </c>
      <c r="C716" t="s">
        <v>69</v>
      </c>
      <c r="D716" t="s">
        <v>210</v>
      </c>
      <c r="E716" t="s">
        <v>61</v>
      </c>
      <c r="F716">
        <v>1619387.519</v>
      </c>
      <c r="G716" t="s">
        <v>211</v>
      </c>
    </row>
    <row r="717" spans="1:7" ht="15">
      <c r="A717">
        <v>2002</v>
      </c>
      <c r="B717" t="s">
        <v>209</v>
      </c>
      <c r="C717" t="s">
        <v>69</v>
      </c>
      <c r="D717" t="s">
        <v>210</v>
      </c>
      <c r="E717" t="s">
        <v>61</v>
      </c>
      <c r="F717">
        <v>1664815.59</v>
      </c>
      <c r="G717" t="s">
        <v>211</v>
      </c>
    </row>
    <row r="718" spans="1:7" ht="15">
      <c r="A718">
        <v>2003</v>
      </c>
      <c r="B718" t="s">
        <v>209</v>
      </c>
      <c r="C718" t="s">
        <v>69</v>
      </c>
      <c r="D718" t="s">
        <v>210</v>
      </c>
      <c r="E718" t="s">
        <v>61</v>
      </c>
      <c r="F718">
        <v>1713408.339</v>
      </c>
      <c r="G718" t="s">
        <v>211</v>
      </c>
    </row>
    <row r="719" spans="1:7" ht="15">
      <c r="A719">
        <v>2004</v>
      </c>
      <c r="B719" t="s">
        <v>209</v>
      </c>
      <c r="C719" t="s">
        <v>69</v>
      </c>
      <c r="D719" t="s">
        <v>210</v>
      </c>
      <c r="E719" t="s">
        <v>61</v>
      </c>
      <c r="F719">
        <v>1714986.444</v>
      </c>
      <c r="G719" t="s">
        <v>211</v>
      </c>
    </row>
    <row r="720" spans="1:7" ht="15">
      <c r="A720">
        <v>2005</v>
      </c>
      <c r="B720" t="s">
        <v>209</v>
      </c>
      <c r="C720" t="s">
        <v>69</v>
      </c>
      <c r="D720" t="s">
        <v>210</v>
      </c>
      <c r="E720" t="s">
        <v>61</v>
      </c>
      <c r="F720">
        <v>1707485.181</v>
      </c>
      <c r="G720" t="s">
        <v>211</v>
      </c>
    </row>
    <row r="721" spans="1:7" ht="15">
      <c r="A721">
        <v>2006</v>
      </c>
      <c r="B721" t="s">
        <v>209</v>
      </c>
      <c r="C721" t="s">
        <v>69</v>
      </c>
      <c r="D721" t="s">
        <v>210</v>
      </c>
      <c r="E721" t="s">
        <v>61</v>
      </c>
      <c r="F721">
        <v>1714780.799</v>
      </c>
      <c r="G721" t="s">
        <v>211</v>
      </c>
    </row>
    <row r="722" spans="1:7" ht="15">
      <c r="A722">
        <v>2007</v>
      </c>
      <c r="B722" t="s">
        <v>209</v>
      </c>
      <c r="C722" t="s">
        <v>69</v>
      </c>
      <c r="D722" t="s">
        <v>210</v>
      </c>
      <c r="E722" t="s">
        <v>61</v>
      </c>
      <c r="F722">
        <v>1672251.506</v>
      </c>
      <c r="G722" t="s">
        <v>211</v>
      </c>
    </row>
    <row r="723" spans="1:6" ht="15">
      <c r="A723">
        <v>2008</v>
      </c>
      <c r="B723" t="s">
        <v>209</v>
      </c>
      <c r="C723" t="s">
        <v>69</v>
      </c>
      <c r="D723" t="s">
        <v>210</v>
      </c>
      <c r="E723" t="s">
        <v>61</v>
      </c>
      <c r="F723">
        <v>1665467.426</v>
      </c>
    </row>
    <row r="724" spans="1:6" ht="15">
      <c r="A724">
        <v>2009</v>
      </c>
      <c r="B724" t="s">
        <v>209</v>
      </c>
      <c r="C724" t="s">
        <v>69</v>
      </c>
      <c r="D724" t="s">
        <v>210</v>
      </c>
      <c r="E724" t="s">
        <v>61</v>
      </c>
      <c r="F724">
        <v>1541170.91</v>
      </c>
    </row>
    <row r="725" spans="1:6" ht="15">
      <c r="A725">
        <v>2010</v>
      </c>
      <c r="B725" t="s">
        <v>209</v>
      </c>
      <c r="C725" t="s">
        <v>69</v>
      </c>
      <c r="D725" t="s">
        <v>210</v>
      </c>
      <c r="E725" t="s">
        <v>61</v>
      </c>
      <c r="F725">
        <v>1550747.21</v>
      </c>
    </row>
    <row r="726" spans="1:6" ht="15">
      <c r="A726">
        <v>2011</v>
      </c>
      <c r="B726" t="s">
        <v>209</v>
      </c>
      <c r="C726" t="s">
        <v>69</v>
      </c>
      <c r="D726" t="s">
        <v>210</v>
      </c>
      <c r="E726" t="s">
        <v>61</v>
      </c>
      <c r="F726">
        <v>1568500.152</v>
      </c>
    </row>
    <row r="727" spans="1:6" ht="15">
      <c r="A727">
        <v>2012</v>
      </c>
      <c r="B727" t="s">
        <v>209</v>
      </c>
      <c r="C727" t="s">
        <v>69</v>
      </c>
      <c r="D727" t="s">
        <v>210</v>
      </c>
      <c r="E727" t="s">
        <v>61</v>
      </c>
      <c r="F727">
        <v>1534870.638</v>
      </c>
    </row>
    <row r="728" spans="1:6" ht="15">
      <c r="A728">
        <v>2013</v>
      </c>
      <c r="B728" t="s">
        <v>209</v>
      </c>
      <c r="C728" t="s">
        <v>69</v>
      </c>
      <c r="D728" t="s">
        <v>210</v>
      </c>
      <c r="E728" t="s">
        <v>61</v>
      </c>
      <c r="F728">
        <v>1468176.158</v>
      </c>
    </row>
    <row r="729" spans="1:7" ht="15">
      <c r="A729">
        <v>2014</v>
      </c>
      <c r="B729" t="s">
        <v>209</v>
      </c>
      <c r="C729" t="s">
        <v>69</v>
      </c>
      <c r="D729" t="s">
        <v>210</v>
      </c>
      <c r="E729" t="s">
        <v>61</v>
      </c>
      <c r="F729">
        <v>1432165.52</v>
      </c>
      <c r="G729" t="s">
        <v>211</v>
      </c>
    </row>
    <row r="730" spans="1:7" ht="15">
      <c r="A730">
        <v>2015</v>
      </c>
      <c r="B730" t="s">
        <v>209</v>
      </c>
      <c r="C730" t="s">
        <v>69</v>
      </c>
      <c r="D730" t="s">
        <v>210</v>
      </c>
      <c r="E730" t="s">
        <v>61</v>
      </c>
      <c r="F730">
        <v>1457790.309</v>
      </c>
      <c r="G730" t="s">
        <v>211</v>
      </c>
    </row>
    <row r="731" spans="1:7" ht="15">
      <c r="A731">
        <v>2016</v>
      </c>
      <c r="B731" t="s">
        <v>209</v>
      </c>
      <c r="C731" t="s">
        <v>69</v>
      </c>
      <c r="D731" t="s">
        <v>210</v>
      </c>
      <c r="E731" t="s">
        <v>61</v>
      </c>
      <c r="F731">
        <v>1403829.407</v>
      </c>
      <c r="G731" t="s">
        <v>211</v>
      </c>
    </row>
    <row r="732" spans="1:6" ht="15">
      <c r="A732">
        <v>2017</v>
      </c>
      <c r="B732" t="s">
        <v>209</v>
      </c>
      <c r="C732" t="s">
        <v>69</v>
      </c>
      <c r="D732" t="s">
        <v>210</v>
      </c>
      <c r="E732" t="s">
        <v>61</v>
      </c>
      <c r="F732">
        <v>1405467.29</v>
      </c>
    </row>
    <row r="733" spans="1:6" ht="15">
      <c r="A733">
        <v>2018</v>
      </c>
      <c r="B733" t="s">
        <v>209</v>
      </c>
      <c r="C733" t="s">
        <v>69</v>
      </c>
      <c r="D733" t="s">
        <v>210</v>
      </c>
      <c r="E733" t="s">
        <v>61</v>
      </c>
      <c r="F733">
        <v>1393313.705</v>
      </c>
    </row>
    <row r="734" spans="1:6" ht="15">
      <c r="A734">
        <v>2019</v>
      </c>
      <c r="B734" t="s">
        <v>209</v>
      </c>
      <c r="C734" t="s">
        <v>69</v>
      </c>
      <c r="D734" t="s">
        <v>210</v>
      </c>
      <c r="E734" t="s">
        <v>61</v>
      </c>
      <c r="F734">
        <v>1290064.517</v>
      </c>
    </row>
    <row r="735" spans="1:6" ht="15">
      <c r="A735">
        <v>2020</v>
      </c>
      <c r="B735" t="s">
        <v>209</v>
      </c>
      <c r="C735" t="s">
        <v>69</v>
      </c>
      <c r="D735" t="s">
        <v>210</v>
      </c>
      <c r="E735" t="s">
        <v>61</v>
      </c>
      <c r="F735">
        <v>1100340.429</v>
      </c>
    </row>
    <row r="736" spans="1:6" ht="15">
      <c r="A736">
        <v>2021</v>
      </c>
      <c r="B736" t="s">
        <v>209</v>
      </c>
      <c r="C736" t="s">
        <v>69</v>
      </c>
      <c r="D736" t="s">
        <v>210</v>
      </c>
      <c r="E736" t="s">
        <v>61</v>
      </c>
      <c r="F736">
        <v>1159357.803</v>
      </c>
    </row>
    <row r="737" spans="1:7" ht="15">
      <c r="A737">
        <v>2022</v>
      </c>
      <c r="B737" t="s">
        <v>209</v>
      </c>
      <c r="C737" t="s">
        <v>69</v>
      </c>
      <c r="D737" t="s">
        <v>210</v>
      </c>
      <c r="E737" t="s">
        <v>61</v>
      </c>
      <c r="F737" s="183">
        <v>1166530.691</v>
      </c>
      <c r="G737" t="s">
        <v>211</v>
      </c>
    </row>
    <row r="738" spans="1:7" ht="15">
      <c r="A738">
        <v>2000</v>
      </c>
      <c r="B738" t="s">
        <v>209</v>
      </c>
      <c r="C738" t="s">
        <v>69</v>
      </c>
      <c r="D738" t="s">
        <v>212</v>
      </c>
      <c r="E738" t="s">
        <v>61</v>
      </c>
      <c r="F738" s="183">
        <v>3.789</v>
      </c>
      <c r="G738" t="s">
        <v>211</v>
      </c>
    </row>
    <row r="739" spans="1:7" ht="15">
      <c r="A739">
        <v>2001</v>
      </c>
      <c r="B739" t="s">
        <v>209</v>
      </c>
      <c r="C739" t="s">
        <v>69</v>
      </c>
      <c r="D739" t="s">
        <v>212</v>
      </c>
      <c r="E739" t="s">
        <v>61</v>
      </c>
      <c r="F739" s="183">
        <v>3.771</v>
      </c>
      <c r="G739" t="s">
        <v>211</v>
      </c>
    </row>
    <row r="740" spans="1:7" ht="15">
      <c r="A740">
        <v>2002</v>
      </c>
      <c r="B740" t="s">
        <v>209</v>
      </c>
      <c r="C740" t="s">
        <v>69</v>
      </c>
      <c r="D740" t="s">
        <v>212</v>
      </c>
      <c r="E740" t="s">
        <v>61</v>
      </c>
      <c r="F740" s="183">
        <v>3.868</v>
      </c>
      <c r="G740" t="s">
        <v>211</v>
      </c>
    </row>
    <row r="741" spans="1:7" ht="15">
      <c r="A741">
        <v>2003</v>
      </c>
      <c r="B741" t="s">
        <v>209</v>
      </c>
      <c r="C741" t="s">
        <v>69</v>
      </c>
      <c r="D741" t="s">
        <v>212</v>
      </c>
      <c r="E741" t="s">
        <v>61</v>
      </c>
      <c r="F741" s="183">
        <v>3.966</v>
      </c>
      <c r="G741" t="s">
        <v>211</v>
      </c>
    </row>
    <row r="742" spans="1:7" ht="15">
      <c r="A742">
        <v>2004</v>
      </c>
      <c r="B742" t="s">
        <v>209</v>
      </c>
      <c r="C742" t="s">
        <v>69</v>
      </c>
      <c r="D742" t="s">
        <v>212</v>
      </c>
      <c r="E742" t="s">
        <v>61</v>
      </c>
      <c r="F742">
        <v>3.955</v>
      </c>
      <c r="G742" t="s">
        <v>211</v>
      </c>
    </row>
    <row r="743" spans="1:7" ht="15">
      <c r="A743">
        <v>2005</v>
      </c>
      <c r="B743" t="s">
        <v>209</v>
      </c>
      <c r="C743" t="s">
        <v>69</v>
      </c>
      <c r="D743" t="s">
        <v>212</v>
      </c>
      <c r="E743" t="s">
        <v>61</v>
      </c>
      <c r="F743">
        <v>3.924</v>
      </c>
      <c r="G743" t="s">
        <v>211</v>
      </c>
    </row>
    <row r="744" spans="1:7" ht="15">
      <c r="A744">
        <v>2006</v>
      </c>
      <c r="B744" t="s">
        <v>209</v>
      </c>
      <c r="C744" t="s">
        <v>69</v>
      </c>
      <c r="D744" t="s">
        <v>212</v>
      </c>
      <c r="E744" t="s">
        <v>61</v>
      </c>
      <c r="F744">
        <v>3.928</v>
      </c>
      <c r="G744" t="s">
        <v>211</v>
      </c>
    </row>
    <row r="745" spans="1:7" ht="15">
      <c r="A745">
        <v>2007</v>
      </c>
      <c r="B745" t="s">
        <v>209</v>
      </c>
      <c r="C745" t="s">
        <v>69</v>
      </c>
      <c r="D745" t="s">
        <v>212</v>
      </c>
      <c r="E745" t="s">
        <v>61</v>
      </c>
      <c r="F745">
        <v>3.818</v>
      </c>
      <c r="G745" t="s">
        <v>211</v>
      </c>
    </row>
    <row r="746" spans="1:6" ht="15">
      <c r="A746">
        <v>2008</v>
      </c>
      <c r="B746" t="s">
        <v>209</v>
      </c>
      <c r="C746" t="s">
        <v>69</v>
      </c>
      <c r="D746" t="s">
        <v>212</v>
      </c>
      <c r="E746" t="s">
        <v>61</v>
      </c>
      <c r="F746">
        <v>3.79</v>
      </c>
    </row>
    <row r="747" spans="1:6" ht="15">
      <c r="A747">
        <v>2009</v>
      </c>
      <c r="B747" t="s">
        <v>209</v>
      </c>
      <c r="C747" t="s">
        <v>69</v>
      </c>
      <c r="D747" t="s">
        <v>212</v>
      </c>
      <c r="E747" t="s">
        <v>61</v>
      </c>
      <c r="F747">
        <v>3.499</v>
      </c>
    </row>
    <row r="748" spans="1:6" ht="15">
      <c r="A748">
        <v>2010</v>
      </c>
      <c r="B748" t="s">
        <v>209</v>
      </c>
      <c r="C748" t="s">
        <v>69</v>
      </c>
      <c r="D748" t="s">
        <v>212</v>
      </c>
      <c r="E748" t="s">
        <v>61</v>
      </c>
      <c r="F748">
        <v>3.516</v>
      </c>
    </row>
    <row r="749" spans="1:6" ht="15">
      <c r="A749">
        <v>2011</v>
      </c>
      <c r="B749" t="s">
        <v>209</v>
      </c>
      <c r="C749" t="s">
        <v>69</v>
      </c>
      <c r="D749" t="s">
        <v>212</v>
      </c>
      <c r="E749" t="s">
        <v>61</v>
      </c>
      <c r="F749">
        <v>3.563</v>
      </c>
    </row>
    <row r="750" spans="1:6" ht="15">
      <c r="A750">
        <v>2012</v>
      </c>
      <c r="B750" t="s">
        <v>209</v>
      </c>
      <c r="C750" t="s">
        <v>69</v>
      </c>
      <c r="D750" t="s">
        <v>212</v>
      </c>
      <c r="E750" t="s">
        <v>61</v>
      </c>
      <c r="F750">
        <v>3.481</v>
      </c>
    </row>
    <row r="751" spans="1:6" ht="15">
      <c r="A751">
        <v>2013</v>
      </c>
      <c r="B751" t="s">
        <v>209</v>
      </c>
      <c r="C751" t="s">
        <v>69</v>
      </c>
      <c r="D751" t="s">
        <v>212</v>
      </c>
      <c r="E751" t="s">
        <v>61</v>
      </c>
      <c r="F751">
        <v>3.322</v>
      </c>
    </row>
    <row r="752" spans="1:7" ht="15">
      <c r="A752">
        <v>2014</v>
      </c>
      <c r="B752" t="s">
        <v>209</v>
      </c>
      <c r="C752" t="s">
        <v>69</v>
      </c>
      <c r="D752" t="s">
        <v>212</v>
      </c>
      <c r="E752" t="s">
        <v>61</v>
      </c>
      <c r="F752" s="183">
        <v>3.231</v>
      </c>
      <c r="G752" t="s">
        <v>211</v>
      </c>
    </row>
    <row r="753" spans="1:7" ht="15">
      <c r="A753">
        <v>2015</v>
      </c>
      <c r="B753" t="s">
        <v>209</v>
      </c>
      <c r="C753" t="s">
        <v>69</v>
      </c>
      <c r="D753" t="s">
        <v>212</v>
      </c>
      <c r="E753" t="s">
        <v>61</v>
      </c>
      <c r="F753" s="183">
        <v>3.282</v>
      </c>
      <c r="G753" t="s">
        <v>211</v>
      </c>
    </row>
    <row r="754" spans="1:7" ht="15">
      <c r="A754">
        <v>2016</v>
      </c>
      <c r="B754" t="s">
        <v>209</v>
      </c>
      <c r="C754" t="s">
        <v>69</v>
      </c>
      <c r="D754" t="s">
        <v>212</v>
      </c>
      <c r="E754" t="s">
        <v>61</v>
      </c>
      <c r="F754" s="183">
        <v>3.153</v>
      </c>
      <c r="G754" t="s">
        <v>211</v>
      </c>
    </row>
    <row r="755" spans="1:6" ht="15">
      <c r="A755">
        <v>2017</v>
      </c>
      <c r="B755" t="s">
        <v>209</v>
      </c>
      <c r="C755" t="s">
        <v>69</v>
      </c>
      <c r="D755" t="s">
        <v>212</v>
      </c>
      <c r="E755" t="s">
        <v>61</v>
      </c>
      <c r="F755" s="183">
        <v>3.152</v>
      </c>
    </row>
    <row r="756" spans="1:6" ht="15">
      <c r="A756">
        <v>2018</v>
      </c>
      <c r="B756" t="s">
        <v>209</v>
      </c>
      <c r="C756" t="s">
        <v>69</v>
      </c>
      <c r="D756" t="s">
        <v>212</v>
      </c>
      <c r="E756" t="s">
        <v>61</v>
      </c>
      <c r="F756" s="183">
        <v>3.119</v>
      </c>
    </row>
    <row r="757" spans="1:6" ht="15">
      <c r="A757">
        <v>2019</v>
      </c>
      <c r="B757" t="s">
        <v>209</v>
      </c>
      <c r="C757" t="s">
        <v>69</v>
      </c>
      <c r="D757" t="s">
        <v>212</v>
      </c>
      <c r="E757" t="s">
        <v>61</v>
      </c>
      <c r="F757">
        <v>2.886</v>
      </c>
    </row>
    <row r="758" spans="1:6" ht="15">
      <c r="A758">
        <v>2020</v>
      </c>
      <c r="B758" t="s">
        <v>209</v>
      </c>
      <c r="C758" t="s">
        <v>69</v>
      </c>
      <c r="D758" t="s">
        <v>212</v>
      </c>
      <c r="E758" t="s">
        <v>61</v>
      </c>
      <c r="F758">
        <v>2.46</v>
      </c>
    </row>
    <row r="759" spans="1:6" ht="15">
      <c r="A759">
        <v>2021</v>
      </c>
      <c r="B759" t="s">
        <v>209</v>
      </c>
      <c r="C759" t="s">
        <v>69</v>
      </c>
      <c r="D759" t="s">
        <v>212</v>
      </c>
      <c r="E759" t="s">
        <v>61</v>
      </c>
      <c r="F759">
        <v>2.594</v>
      </c>
    </row>
    <row r="760" spans="1:7" ht="15">
      <c r="A760">
        <v>2022</v>
      </c>
      <c r="B760" t="s">
        <v>209</v>
      </c>
      <c r="C760" t="s">
        <v>69</v>
      </c>
      <c r="D760" t="s">
        <v>212</v>
      </c>
      <c r="E760" t="s">
        <v>61</v>
      </c>
      <c r="F760">
        <v>2.609</v>
      </c>
      <c r="G760" t="s">
        <v>211</v>
      </c>
    </row>
    <row r="761" spans="1:5" ht="15">
      <c r="A761">
        <v>2000</v>
      </c>
      <c r="B761" t="s">
        <v>209</v>
      </c>
      <c r="C761" t="s">
        <v>67</v>
      </c>
      <c r="D761" t="s">
        <v>213</v>
      </c>
      <c r="E761" t="s">
        <v>61</v>
      </c>
    </row>
    <row r="762" spans="1:5" ht="15">
      <c r="A762">
        <v>2001</v>
      </c>
      <c r="B762" t="s">
        <v>209</v>
      </c>
      <c r="C762" t="s">
        <v>67</v>
      </c>
      <c r="D762" t="s">
        <v>213</v>
      </c>
      <c r="E762" t="s">
        <v>61</v>
      </c>
    </row>
    <row r="763" spans="1:5" ht="15">
      <c r="A763">
        <v>2002</v>
      </c>
      <c r="B763" t="s">
        <v>209</v>
      </c>
      <c r="C763" t="s">
        <v>67</v>
      </c>
      <c r="D763" t="s">
        <v>213</v>
      </c>
      <c r="E763" t="s">
        <v>61</v>
      </c>
    </row>
    <row r="764" spans="1:5" ht="15">
      <c r="A764">
        <v>2003</v>
      </c>
      <c r="B764" t="s">
        <v>209</v>
      </c>
      <c r="C764" t="s">
        <v>67</v>
      </c>
      <c r="D764" t="s">
        <v>213</v>
      </c>
      <c r="E764" t="s">
        <v>61</v>
      </c>
    </row>
    <row r="765" spans="1:5" ht="15">
      <c r="A765">
        <v>2004</v>
      </c>
      <c r="B765" t="s">
        <v>209</v>
      </c>
      <c r="C765" t="s">
        <v>67</v>
      </c>
      <c r="D765" t="s">
        <v>213</v>
      </c>
      <c r="E765" t="s">
        <v>61</v>
      </c>
    </row>
    <row r="766" spans="1:5" ht="15">
      <c r="A766">
        <v>2005</v>
      </c>
      <c r="B766" t="s">
        <v>209</v>
      </c>
      <c r="C766" t="s">
        <v>67</v>
      </c>
      <c r="D766" t="s">
        <v>213</v>
      </c>
      <c r="E766" t="s">
        <v>61</v>
      </c>
    </row>
    <row r="767" spans="1:6" ht="15">
      <c r="A767">
        <v>2006</v>
      </c>
      <c r="B767" t="s">
        <v>209</v>
      </c>
      <c r="C767" t="s">
        <v>67</v>
      </c>
      <c r="D767" t="s">
        <v>213</v>
      </c>
      <c r="E767" t="s">
        <v>61</v>
      </c>
      <c r="F767" s="183"/>
    </row>
    <row r="768" spans="1:6" ht="15">
      <c r="A768">
        <v>2007</v>
      </c>
      <c r="B768" t="s">
        <v>209</v>
      </c>
      <c r="C768" t="s">
        <v>67</v>
      </c>
      <c r="D768" t="s">
        <v>213</v>
      </c>
      <c r="E768" t="s">
        <v>61</v>
      </c>
      <c r="F768" s="183"/>
    </row>
    <row r="769" spans="1:6" ht="15">
      <c r="A769">
        <v>2008</v>
      </c>
      <c r="B769" t="s">
        <v>209</v>
      </c>
      <c r="C769" t="s">
        <v>67</v>
      </c>
      <c r="D769" t="s">
        <v>213</v>
      </c>
      <c r="E769" t="s">
        <v>61</v>
      </c>
      <c r="F769" s="183"/>
    </row>
    <row r="770" spans="1:6" ht="15">
      <c r="A770">
        <v>2009</v>
      </c>
      <c r="B770" t="s">
        <v>209</v>
      </c>
      <c r="C770" t="s">
        <v>67</v>
      </c>
      <c r="D770" t="s">
        <v>213</v>
      </c>
      <c r="E770" t="s">
        <v>61</v>
      </c>
      <c r="F770" s="183"/>
    </row>
    <row r="771" spans="1:6" ht="15">
      <c r="A771">
        <v>2010</v>
      </c>
      <c r="B771" t="s">
        <v>209</v>
      </c>
      <c r="C771" t="s">
        <v>67</v>
      </c>
      <c r="D771" t="s">
        <v>213</v>
      </c>
      <c r="E771" t="s">
        <v>61</v>
      </c>
      <c r="F771" s="184"/>
    </row>
    <row r="772" spans="1:5" ht="15">
      <c r="A772">
        <v>2011</v>
      </c>
      <c r="B772" t="s">
        <v>209</v>
      </c>
      <c r="C772" t="s">
        <v>67</v>
      </c>
      <c r="D772" t="s">
        <v>213</v>
      </c>
      <c r="E772" t="s">
        <v>61</v>
      </c>
    </row>
    <row r="773" spans="1:5" ht="15">
      <c r="A773">
        <v>2012</v>
      </c>
      <c r="B773" t="s">
        <v>209</v>
      </c>
      <c r="C773" t="s">
        <v>67</v>
      </c>
      <c r="D773" t="s">
        <v>213</v>
      </c>
      <c r="E773" t="s">
        <v>61</v>
      </c>
    </row>
    <row r="774" spans="1:5" ht="15">
      <c r="A774">
        <v>2013</v>
      </c>
      <c r="B774" t="s">
        <v>209</v>
      </c>
      <c r="C774" t="s">
        <v>67</v>
      </c>
      <c r="D774" t="s">
        <v>213</v>
      </c>
      <c r="E774" t="s">
        <v>61</v>
      </c>
    </row>
    <row r="775" spans="1:5" ht="15">
      <c r="A775">
        <v>2014</v>
      </c>
      <c r="B775" t="s">
        <v>209</v>
      </c>
      <c r="C775" t="s">
        <v>67</v>
      </c>
      <c r="D775" t="s">
        <v>213</v>
      </c>
      <c r="E775" t="s">
        <v>61</v>
      </c>
    </row>
    <row r="776" spans="1:5" ht="15">
      <c r="A776">
        <v>2015</v>
      </c>
      <c r="B776" t="s">
        <v>209</v>
      </c>
      <c r="C776" t="s">
        <v>67</v>
      </c>
      <c r="D776" t="s">
        <v>213</v>
      </c>
      <c r="E776" t="s">
        <v>61</v>
      </c>
    </row>
    <row r="777" spans="1:5" ht="15">
      <c r="A777">
        <v>2016</v>
      </c>
      <c r="B777" t="s">
        <v>209</v>
      </c>
      <c r="C777" t="s">
        <v>67</v>
      </c>
      <c r="D777" t="s">
        <v>213</v>
      </c>
      <c r="E777" t="s">
        <v>61</v>
      </c>
    </row>
    <row r="778" spans="1:5" ht="15">
      <c r="A778">
        <v>2017</v>
      </c>
      <c r="B778" t="s">
        <v>209</v>
      </c>
      <c r="C778" t="s">
        <v>67</v>
      </c>
      <c r="D778" t="s">
        <v>213</v>
      </c>
      <c r="E778" t="s">
        <v>61</v>
      </c>
    </row>
    <row r="779" spans="1:5" ht="15">
      <c r="A779">
        <v>2018</v>
      </c>
      <c r="B779" t="s">
        <v>209</v>
      </c>
      <c r="C779" t="s">
        <v>67</v>
      </c>
      <c r="D779" t="s">
        <v>213</v>
      </c>
      <c r="E779" t="s">
        <v>61</v>
      </c>
    </row>
    <row r="780" spans="1:5" ht="15">
      <c r="A780">
        <v>2019</v>
      </c>
      <c r="B780" t="s">
        <v>209</v>
      </c>
      <c r="C780" t="s">
        <v>67</v>
      </c>
      <c r="D780" t="s">
        <v>213</v>
      </c>
      <c r="E780" t="s">
        <v>61</v>
      </c>
    </row>
    <row r="781" spans="1:5" ht="15">
      <c r="A781">
        <v>2020</v>
      </c>
      <c r="B781" t="s">
        <v>209</v>
      </c>
      <c r="C781" t="s">
        <v>67</v>
      </c>
      <c r="D781" t="s">
        <v>213</v>
      </c>
      <c r="E781" t="s">
        <v>61</v>
      </c>
    </row>
    <row r="782" spans="1:6" ht="15">
      <c r="A782">
        <v>2021</v>
      </c>
      <c r="B782" t="s">
        <v>209</v>
      </c>
      <c r="C782" t="s">
        <v>67</v>
      </c>
      <c r="D782" t="s">
        <v>213</v>
      </c>
      <c r="E782" t="s">
        <v>61</v>
      </c>
      <c r="F782" s="183"/>
    </row>
    <row r="783" spans="1:6" ht="15">
      <c r="A783">
        <v>2022</v>
      </c>
      <c r="B783" t="s">
        <v>209</v>
      </c>
      <c r="C783" t="s">
        <v>67</v>
      </c>
      <c r="D783" t="s">
        <v>213</v>
      </c>
      <c r="E783" t="s">
        <v>61</v>
      </c>
      <c r="F783" s="183"/>
    </row>
    <row r="784" spans="1:7" ht="15">
      <c r="A784">
        <v>2000</v>
      </c>
      <c r="B784" t="s">
        <v>209</v>
      </c>
      <c r="C784" t="s">
        <v>67</v>
      </c>
      <c r="D784" t="s">
        <v>210</v>
      </c>
      <c r="E784" t="s">
        <v>61</v>
      </c>
      <c r="F784" s="183">
        <v>-5436.123</v>
      </c>
      <c r="G784" t="s">
        <v>211</v>
      </c>
    </row>
    <row r="785" spans="1:7" ht="15">
      <c r="A785">
        <v>2001</v>
      </c>
      <c r="B785" t="s">
        <v>209</v>
      </c>
      <c r="C785" t="s">
        <v>67</v>
      </c>
      <c r="D785" t="s">
        <v>210</v>
      </c>
      <c r="E785" t="s">
        <v>61</v>
      </c>
      <c r="F785" s="183">
        <v>-9835.156</v>
      </c>
      <c r="G785" t="s">
        <v>211</v>
      </c>
    </row>
    <row r="786" spans="1:7" ht="15">
      <c r="A786">
        <v>2002</v>
      </c>
      <c r="B786" t="s">
        <v>209</v>
      </c>
      <c r="C786" t="s">
        <v>67</v>
      </c>
      <c r="D786" t="s">
        <v>210</v>
      </c>
      <c r="E786" t="s">
        <v>61</v>
      </c>
      <c r="F786" s="183">
        <v>-6332.761</v>
      </c>
      <c r="G786" t="s">
        <v>211</v>
      </c>
    </row>
    <row r="787" spans="1:7" ht="15">
      <c r="A787">
        <v>2003</v>
      </c>
      <c r="B787" t="s">
        <v>209</v>
      </c>
      <c r="C787" t="s">
        <v>67</v>
      </c>
      <c r="D787" t="s">
        <v>210</v>
      </c>
      <c r="E787" t="s">
        <v>61</v>
      </c>
      <c r="F787">
        <v>2238.862</v>
      </c>
      <c r="G787" t="s">
        <v>211</v>
      </c>
    </row>
    <row r="788" spans="1:6" ht="15">
      <c r="A788">
        <v>2004</v>
      </c>
      <c r="B788" t="s">
        <v>209</v>
      </c>
      <c r="C788" t="s">
        <v>67</v>
      </c>
      <c r="D788" t="s">
        <v>210</v>
      </c>
      <c r="E788" t="s">
        <v>61</v>
      </c>
      <c r="F788">
        <v>5959.4</v>
      </c>
    </row>
    <row r="789" spans="1:6" ht="15">
      <c r="A789">
        <v>2005</v>
      </c>
      <c r="B789" t="s">
        <v>209</v>
      </c>
      <c r="C789" t="s">
        <v>67</v>
      </c>
      <c r="D789" t="s">
        <v>210</v>
      </c>
      <c r="E789" t="s">
        <v>61</v>
      </c>
      <c r="F789">
        <v>803.107</v>
      </c>
    </row>
    <row r="790" spans="1:6" ht="15">
      <c r="A790">
        <v>2006</v>
      </c>
      <c r="B790" t="s">
        <v>209</v>
      </c>
      <c r="C790" t="s">
        <v>67</v>
      </c>
      <c r="D790" t="s">
        <v>210</v>
      </c>
      <c r="E790" t="s">
        <v>61</v>
      </c>
      <c r="F790">
        <v>20.47</v>
      </c>
    </row>
    <row r="791" spans="1:6" ht="15">
      <c r="A791">
        <v>2007</v>
      </c>
      <c r="B791" t="s">
        <v>209</v>
      </c>
      <c r="C791" t="s">
        <v>67</v>
      </c>
      <c r="D791" t="s">
        <v>210</v>
      </c>
      <c r="E791" t="s">
        <v>61</v>
      </c>
      <c r="F791">
        <v>3361.816</v>
      </c>
    </row>
    <row r="792" spans="1:6" ht="15">
      <c r="A792">
        <v>2008</v>
      </c>
      <c r="B792" t="s">
        <v>209</v>
      </c>
      <c r="C792" t="s">
        <v>67</v>
      </c>
      <c r="D792" t="s">
        <v>210</v>
      </c>
      <c r="E792" t="s">
        <v>61</v>
      </c>
      <c r="F792">
        <v>3953.555</v>
      </c>
    </row>
    <row r="793" spans="1:6" ht="15">
      <c r="A793">
        <v>2009</v>
      </c>
      <c r="B793" t="s">
        <v>209</v>
      </c>
      <c r="C793" t="s">
        <v>67</v>
      </c>
      <c r="D793" t="s">
        <v>210</v>
      </c>
      <c r="E793" t="s">
        <v>61</v>
      </c>
      <c r="F793">
        <v>1867.232</v>
      </c>
    </row>
    <row r="794" spans="1:6" ht="15">
      <c r="A794">
        <v>2010</v>
      </c>
      <c r="B794" t="s">
        <v>209</v>
      </c>
      <c r="C794" t="s">
        <v>67</v>
      </c>
      <c r="D794" t="s">
        <v>210</v>
      </c>
      <c r="E794" t="s">
        <v>61</v>
      </c>
      <c r="F794">
        <v>794.365</v>
      </c>
    </row>
    <row r="795" spans="1:6" ht="15">
      <c r="A795">
        <v>2011</v>
      </c>
      <c r="B795" t="s">
        <v>209</v>
      </c>
      <c r="C795" t="s">
        <v>67</v>
      </c>
      <c r="D795" t="s">
        <v>210</v>
      </c>
      <c r="E795" t="s">
        <v>61</v>
      </c>
      <c r="F795">
        <v>758.588</v>
      </c>
    </row>
    <row r="796" spans="1:6" ht="15">
      <c r="A796">
        <v>2012</v>
      </c>
      <c r="B796" t="s">
        <v>209</v>
      </c>
      <c r="C796" t="s">
        <v>67</v>
      </c>
      <c r="D796" t="s">
        <v>210</v>
      </c>
      <c r="E796" t="s">
        <v>61</v>
      </c>
      <c r="F796">
        <v>-3113.483</v>
      </c>
    </row>
    <row r="797" spans="1:6" ht="15">
      <c r="A797">
        <v>2013</v>
      </c>
      <c r="B797" t="s">
        <v>209</v>
      </c>
      <c r="C797" t="s">
        <v>67</v>
      </c>
      <c r="D797" t="s">
        <v>210</v>
      </c>
      <c r="E797" t="s">
        <v>61</v>
      </c>
      <c r="F797" s="183">
        <v>-634.946</v>
      </c>
    </row>
    <row r="798" spans="1:6" ht="15">
      <c r="A798">
        <v>2014</v>
      </c>
      <c r="B798" t="s">
        <v>209</v>
      </c>
      <c r="C798" t="s">
        <v>67</v>
      </c>
      <c r="D798" t="s">
        <v>210</v>
      </c>
      <c r="E798" t="s">
        <v>61</v>
      </c>
      <c r="F798" s="183">
        <v>-1424.9</v>
      </c>
    </row>
    <row r="799" spans="1:6" ht="15">
      <c r="A799">
        <v>2015</v>
      </c>
      <c r="B799" t="s">
        <v>209</v>
      </c>
      <c r="C799" t="s">
        <v>67</v>
      </c>
      <c r="D799" t="s">
        <v>210</v>
      </c>
      <c r="E799" t="s">
        <v>61</v>
      </c>
      <c r="F799" s="183">
        <v>-962.646</v>
      </c>
    </row>
    <row r="800" spans="1:6" ht="15">
      <c r="A800">
        <v>2016</v>
      </c>
      <c r="B800" t="s">
        <v>209</v>
      </c>
      <c r="C800" t="s">
        <v>67</v>
      </c>
      <c r="D800" t="s">
        <v>210</v>
      </c>
      <c r="E800" t="s">
        <v>61</v>
      </c>
      <c r="F800" s="183">
        <v>789.098</v>
      </c>
    </row>
    <row r="801" spans="1:6" ht="15">
      <c r="A801">
        <v>2017</v>
      </c>
      <c r="B801" t="s">
        <v>209</v>
      </c>
      <c r="C801" t="s">
        <v>67</v>
      </c>
      <c r="D801" t="s">
        <v>210</v>
      </c>
      <c r="E801" t="s">
        <v>61</v>
      </c>
      <c r="F801" s="183">
        <v>555.472</v>
      </c>
    </row>
    <row r="802" spans="1:6" ht="15">
      <c r="A802">
        <v>2018</v>
      </c>
      <c r="B802" t="s">
        <v>209</v>
      </c>
      <c r="C802" t="s">
        <v>67</v>
      </c>
      <c r="D802" t="s">
        <v>210</v>
      </c>
      <c r="E802" t="s">
        <v>61</v>
      </c>
      <c r="F802">
        <v>7542.935</v>
      </c>
    </row>
    <row r="803" spans="1:6" ht="15">
      <c r="A803">
        <v>2019</v>
      </c>
      <c r="B803" t="s">
        <v>209</v>
      </c>
      <c r="C803" t="s">
        <v>67</v>
      </c>
      <c r="D803" t="s">
        <v>210</v>
      </c>
      <c r="E803" t="s">
        <v>61</v>
      </c>
      <c r="F803">
        <v>14921.889</v>
      </c>
    </row>
    <row r="804" spans="1:6" ht="15">
      <c r="A804">
        <v>2020</v>
      </c>
      <c r="B804" t="s">
        <v>209</v>
      </c>
      <c r="C804" t="s">
        <v>67</v>
      </c>
      <c r="D804" t="s">
        <v>210</v>
      </c>
      <c r="E804" t="s">
        <v>61</v>
      </c>
      <c r="F804">
        <v>11777.819</v>
      </c>
    </row>
    <row r="805" spans="1:6" ht="15">
      <c r="A805">
        <v>2021</v>
      </c>
      <c r="B805" t="s">
        <v>209</v>
      </c>
      <c r="C805" t="s">
        <v>67</v>
      </c>
      <c r="D805" t="s">
        <v>210</v>
      </c>
      <c r="E805" t="s">
        <v>61</v>
      </c>
      <c r="F805">
        <v>13432.575</v>
      </c>
    </row>
    <row r="806" spans="1:6" ht="15">
      <c r="A806">
        <v>2022</v>
      </c>
      <c r="B806" t="s">
        <v>209</v>
      </c>
      <c r="C806" t="s">
        <v>67</v>
      </c>
      <c r="D806" t="s">
        <v>210</v>
      </c>
      <c r="E806" t="s">
        <v>61</v>
      </c>
      <c r="F806">
        <v>30285.118</v>
      </c>
    </row>
    <row r="807" spans="1:7" ht="15">
      <c r="A807">
        <v>2000</v>
      </c>
      <c r="B807" t="s">
        <v>209</v>
      </c>
      <c r="C807" t="s">
        <v>67</v>
      </c>
      <c r="D807" t="s">
        <v>212</v>
      </c>
      <c r="E807" t="s">
        <v>61</v>
      </c>
      <c r="F807">
        <v>-0.013</v>
      </c>
      <c r="G807" t="s">
        <v>211</v>
      </c>
    </row>
    <row r="808" spans="1:7" ht="15">
      <c r="A808">
        <v>2001</v>
      </c>
      <c r="B808" t="s">
        <v>209</v>
      </c>
      <c r="C808" t="s">
        <v>67</v>
      </c>
      <c r="D808" t="s">
        <v>212</v>
      </c>
      <c r="E808" t="s">
        <v>61</v>
      </c>
      <c r="F808">
        <v>-0.023</v>
      </c>
      <c r="G808" t="s">
        <v>211</v>
      </c>
    </row>
    <row r="809" spans="1:7" ht="15">
      <c r="A809">
        <v>2002</v>
      </c>
      <c r="B809" t="s">
        <v>209</v>
      </c>
      <c r="C809" t="s">
        <v>67</v>
      </c>
      <c r="D809" t="s">
        <v>212</v>
      </c>
      <c r="E809" t="s">
        <v>61</v>
      </c>
      <c r="F809">
        <v>-0.015</v>
      </c>
      <c r="G809" t="s">
        <v>211</v>
      </c>
    </row>
    <row r="810" spans="1:7" ht="15">
      <c r="A810">
        <v>2003</v>
      </c>
      <c r="B810" t="s">
        <v>209</v>
      </c>
      <c r="C810" t="s">
        <v>67</v>
      </c>
      <c r="D810" t="s">
        <v>212</v>
      </c>
      <c r="E810" t="s">
        <v>61</v>
      </c>
      <c r="F810">
        <v>0.005</v>
      </c>
      <c r="G810" t="s">
        <v>211</v>
      </c>
    </row>
    <row r="811" spans="1:6" ht="15">
      <c r="A811">
        <v>2004</v>
      </c>
      <c r="B811" t="s">
        <v>209</v>
      </c>
      <c r="C811" t="s">
        <v>67</v>
      </c>
      <c r="D811" t="s">
        <v>212</v>
      </c>
      <c r="E811" t="s">
        <v>61</v>
      </c>
      <c r="F811">
        <v>0.014</v>
      </c>
    </row>
    <row r="812" spans="1:6" ht="15">
      <c r="A812">
        <v>2005</v>
      </c>
      <c r="B812" t="s">
        <v>209</v>
      </c>
      <c r="C812" t="s">
        <v>67</v>
      </c>
      <c r="D812" t="s">
        <v>212</v>
      </c>
      <c r="E812" t="s">
        <v>61</v>
      </c>
      <c r="F812">
        <v>0.002</v>
      </c>
    </row>
    <row r="813" spans="1:6" ht="15">
      <c r="A813">
        <v>2006</v>
      </c>
      <c r="B813" t="s">
        <v>209</v>
      </c>
      <c r="C813" t="s">
        <v>67</v>
      </c>
      <c r="D813" t="s">
        <v>212</v>
      </c>
      <c r="E813" t="s">
        <v>61</v>
      </c>
      <c r="F813" s="183">
        <v>0</v>
      </c>
    </row>
    <row r="814" spans="1:6" ht="15">
      <c r="A814">
        <v>2007</v>
      </c>
      <c r="B814" t="s">
        <v>209</v>
      </c>
      <c r="C814" t="s">
        <v>67</v>
      </c>
      <c r="D814" t="s">
        <v>212</v>
      </c>
      <c r="E814" t="s">
        <v>61</v>
      </c>
      <c r="F814" s="183">
        <v>0.008</v>
      </c>
    </row>
    <row r="815" spans="1:6" ht="15">
      <c r="A815">
        <v>2008</v>
      </c>
      <c r="B815" t="s">
        <v>209</v>
      </c>
      <c r="C815" t="s">
        <v>67</v>
      </c>
      <c r="D815" t="s">
        <v>212</v>
      </c>
      <c r="E815" t="s">
        <v>61</v>
      </c>
      <c r="F815" s="183">
        <v>0.009</v>
      </c>
    </row>
    <row r="816" spans="1:6" ht="15">
      <c r="A816">
        <v>2009</v>
      </c>
      <c r="B816" t="s">
        <v>209</v>
      </c>
      <c r="C816" t="s">
        <v>67</v>
      </c>
      <c r="D816" t="s">
        <v>212</v>
      </c>
      <c r="E816" t="s">
        <v>61</v>
      </c>
      <c r="F816" s="183">
        <v>0.004</v>
      </c>
    </row>
    <row r="817" spans="1:6" ht="15">
      <c r="A817">
        <v>2010</v>
      </c>
      <c r="B817" t="s">
        <v>209</v>
      </c>
      <c r="C817" t="s">
        <v>67</v>
      </c>
      <c r="D817" t="s">
        <v>212</v>
      </c>
      <c r="E817" t="s">
        <v>61</v>
      </c>
      <c r="F817">
        <v>0.002</v>
      </c>
    </row>
    <row r="818" spans="1:6" ht="15">
      <c r="A818">
        <v>2011</v>
      </c>
      <c r="B818" t="s">
        <v>209</v>
      </c>
      <c r="C818" t="s">
        <v>67</v>
      </c>
      <c r="D818" t="s">
        <v>212</v>
      </c>
      <c r="E818" t="s">
        <v>61</v>
      </c>
      <c r="F818">
        <v>0.002</v>
      </c>
    </row>
    <row r="819" spans="1:6" ht="15">
      <c r="A819">
        <v>2012</v>
      </c>
      <c r="B819" t="s">
        <v>209</v>
      </c>
      <c r="C819" t="s">
        <v>67</v>
      </c>
      <c r="D819" t="s">
        <v>212</v>
      </c>
      <c r="E819" t="s">
        <v>61</v>
      </c>
      <c r="F819">
        <v>-0.007</v>
      </c>
    </row>
    <row r="820" spans="1:6" ht="15">
      <c r="A820">
        <v>2013</v>
      </c>
      <c r="B820" t="s">
        <v>209</v>
      </c>
      <c r="C820" t="s">
        <v>67</v>
      </c>
      <c r="D820" t="s">
        <v>212</v>
      </c>
      <c r="E820" t="s">
        <v>61</v>
      </c>
      <c r="F820">
        <v>-0.001</v>
      </c>
    </row>
    <row r="821" spans="1:6" ht="15">
      <c r="A821">
        <v>2014</v>
      </c>
      <c r="B821" t="s">
        <v>209</v>
      </c>
      <c r="C821" t="s">
        <v>67</v>
      </c>
      <c r="D821" t="s">
        <v>212</v>
      </c>
      <c r="E821" t="s">
        <v>61</v>
      </c>
      <c r="F821">
        <v>-0.003</v>
      </c>
    </row>
    <row r="822" spans="1:6" ht="15">
      <c r="A822">
        <v>2015</v>
      </c>
      <c r="B822" t="s">
        <v>209</v>
      </c>
      <c r="C822" t="s">
        <v>67</v>
      </c>
      <c r="D822" t="s">
        <v>212</v>
      </c>
      <c r="E822" t="s">
        <v>61</v>
      </c>
      <c r="F822">
        <v>-0.002</v>
      </c>
    </row>
    <row r="823" spans="1:6" ht="15">
      <c r="A823">
        <v>2016</v>
      </c>
      <c r="B823" t="s">
        <v>209</v>
      </c>
      <c r="C823" t="s">
        <v>67</v>
      </c>
      <c r="D823" t="s">
        <v>212</v>
      </c>
      <c r="E823" t="s">
        <v>61</v>
      </c>
      <c r="F823">
        <v>0.002</v>
      </c>
    </row>
    <row r="824" spans="1:6" ht="15">
      <c r="A824">
        <v>2017</v>
      </c>
      <c r="B824" t="s">
        <v>209</v>
      </c>
      <c r="C824" t="s">
        <v>67</v>
      </c>
      <c r="D824" t="s">
        <v>212</v>
      </c>
      <c r="E824" t="s">
        <v>61</v>
      </c>
      <c r="F824">
        <v>0.001</v>
      </c>
    </row>
    <row r="825" spans="1:6" ht="15">
      <c r="A825">
        <v>2018</v>
      </c>
      <c r="B825" t="s">
        <v>209</v>
      </c>
      <c r="C825" t="s">
        <v>67</v>
      </c>
      <c r="D825" t="s">
        <v>212</v>
      </c>
      <c r="E825" t="s">
        <v>61</v>
      </c>
      <c r="F825">
        <v>0.017</v>
      </c>
    </row>
    <row r="826" spans="1:6" ht="15">
      <c r="A826">
        <v>2019</v>
      </c>
      <c r="B826" t="s">
        <v>209</v>
      </c>
      <c r="C826" t="s">
        <v>67</v>
      </c>
      <c r="D826" t="s">
        <v>212</v>
      </c>
      <c r="E826" t="s">
        <v>61</v>
      </c>
      <c r="F826">
        <v>0.033</v>
      </c>
    </row>
    <row r="827" spans="1:6" ht="15">
      <c r="A827">
        <v>2020</v>
      </c>
      <c r="B827" t="s">
        <v>209</v>
      </c>
      <c r="C827" t="s">
        <v>67</v>
      </c>
      <c r="D827" t="s">
        <v>212</v>
      </c>
      <c r="E827" t="s">
        <v>61</v>
      </c>
      <c r="F827">
        <v>0.026</v>
      </c>
    </row>
    <row r="828" spans="1:6" ht="15">
      <c r="A828">
        <v>2021</v>
      </c>
      <c r="B828" t="s">
        <v>209</v>
      </c>
      <c r="C828" t="s">
        <v>67</v>
      </c>
      <c r="D828" t="s">
        <v>212</v>
      </c>
      <c r="E828" t="s">
        <v>61</v>
      </c>
      <c r="F828">
        <v>0.03</v>
      </c>
    </row>
    <row r="829" spans="1:6" ht="15">
      <c r="A829">
        <v>2022</v>
      </c>
      <c r="B829" t="s">
        <v>209</v>
      </c>
      <c r="C829" t="s">
        <v>67</v>
      </c>
      <c r="D829" t="s">
        <v>212</v>
      </c>
      <c r="E829" t="s">
        <v>61</v>
      </c>
      <c r="F829">
        <v>0.068</v>
      </c>
    </row>
    <row r="830" spans="1:5" ht="15">
      <c r="A830">
        <v>2000</v>
      </c>
      <c r="B830" t="s">
        <v>209</v>
      </c>
      <c r="C830" t="s">
        <v>59</v>
      </c>
      <c r="D830" t="s">
        <v>213</v>
      </c>
      <c r="E830" t="s">
        <v>61</v>
      </c>
    </row>
    <row r="831" spans="1:5" ht="15">
      <c r="A831">
        <v>2001</v>
      </c>
      <c r="B831" t="s">
        <v>209</v>
      </c>
      <c r="C831" t="s">
        <v>59</v>
      </c>
      <c r="D831" t="s">
        <v>213</v>
      </c>
      <c r="E831" t="s">
        <v>61</v>
      </c>
    </row>
    <row r="832" spans="1:5" ht="15">
      <c r="A832">
        <v>2002</v>
      </c>
      <c r="B832" t="s">
        <v>209</v>
      </c>
      <c r="C832" t="s">
        <v>59</v>
      </c>
      <c r="D832" t="s">
        <v>213</v>
      </c>
      <c r="E832" t="s">
        <v>61</v>
      </c>
    </row>
    <row r="833" spans="1:5" ht="15">
      <c r="A833">
        <v>2003</v>
      </c>
      <c r="B833" t="s">
        <v>209</v>
      </c>
      <c r="C833" t="s">
        <v>59</v>
      </c>
      <c r="D833" t="s">
        <v>213</v>
      </c>
      <c r="E833" t="s">
        <v>61</v>
      </c>
    </row>
    <row r="834" spans="1:5" ht="15">
      <c r="A834">
        <v>2004</v>
      </c>
      <c r="B834" t="s">
        <v>209</v>
      </c>
      <c r="C834" t="s">
        <v>59</v>
      </c>
      <c r="D834" t="s">
        <v>213</v>
      </c>
      <c r="E834" t="s">
        <v>61</v>
      </c>
    </row>
    <row r="835" spans="1:5" ht="15">
      <c r="A835">
        <v>2005</v>
      </c>
      <c r="B835" t="s">
        <v>209</v>
      </c>
      <c r="C835" t="s">
        <v>59</v>
      </c>
      <c r="D835" t="s">
        <v>213</v>
      </c>
      <c r="E835" t="s">
        <v>61</v>
      </c>
    </row>
    <row r="836" spans="1:5" ht="15">
      <c r="A836">
        <v>2006</v>
      </c>
      <c r="B836" t="s">
        <v>209</v>
      </c>
      <c r="C836" t="s">
        <v>59</v>
      </c>
      <c r="D836" t="s">
        <v>213</v>
      </c>
      <c r="E836" t="s">
        <v>61</v>
      </c>
    </row>
    <row r="837" spans="1:5" ht="15">
      <c r="A837">
        <v>2007</v>
      </c>
      <c r="B837" t="s">
        <v>209</v>
      </c>
      <c r="C837" t="s">
        <v>59</v>
      </c>
      <c r="D837" t="s">
        <v>213</v>
      </c>
      <c r="E837" t="s">
        <v>61</v>
      </c>
    </row>
    <row r="838" spans="1:5" ht="15">
      <c r="A838">
        <v>2008</v>
      </c>
      <c r="B838" t="s">
        <v>209</v>
      </c>
      <c r="C838" t="s">
        <v>59</v>
      </c>
      <c r="D838" t="s">
        <v>213</v>
      </c>
      <c r="E838" t="s">
        <v>61</v>
      </c>
    </row>
    <row r="839" spans="1:5" ht="15">
      <c r="A839">
        <v>2009</v>
      </c>
      <c r="B839" t="s">
        <v>209</v>
      </c>
      <c r="C839" t="s">
        <v>59</v>
      </c>
      <c r="D839" t="s">
        <v>213</v>
      </c>
      <c r="E839" t="s">
        <v>61</v>
      </c>
    </row>
    <row r="840" spans="1:5" ht="15">
      <c r="A840">
        <v>2010</v>
      </c>
      <c r="B840" t="s">
        <v>209</v>
      </c>
      <c r="C840" t="s">
        <v>59</v>
      </c>
      <c r="D840" t="s">
        <v>213</v>
      </c>
      <c r="E840" t="s">
        <v>61</v>
      </c>
    </row>
    <row r="841" spans="1:5" ht="15">
      <c r="A841">
        <v>2011</v>
      </c>
      <c r="B841" t="s">
        <v>209</v>
      </c>
      <c r="C841" t="s">
        <v>59</v>
      </c>
      <c r="D841" t="s">
        <v>213</v>
      </c>
      <c r="E841" t="s">
        <v>61</v>
      </c>
    </row>
    <row r="842" spans="1:6" ht="15">
      <c r="A842">
        <v>2012</v>
      </c>
      <c r="B842" t="s">
        <v>209</v>
      </c>
      <c r="C842" t="s">
        <v>59</v>
      </c>
      <c r="D842" t="s">
        <v>213</v>
      </c>
      <c r="E842" t="s">
        <v>61</v>
      </c>
      <c r="F842" s="183"/>
    </row>
    <row r="843" spans="1:6" ht="15">
      <c r="A843">
        <v>2013</v>
      </c>
      <c r="B843" t="s">
        <v>209</v>
      </c>
      <c r="C843" t="s">
        <v>59</v>
      </c>
      <c r="D843" t="s">
        <v>213</v>
      </c>
      <c r="E843" t="s">
        <v>61</v>
      </c>
      <c r="F843" s="183"/>
    </row>
    <row r="844" spans="1:6" ht="15">
      <c r="A844">
        <v>2014</v>
      </c>
      <c r="B844" t="s">
        <v>209</v>
      </c>
      <c r="C844" t="s">
        <v>59</v>
      </c>
      <c r="D844" t="s">
        <v>213</v>
      </c>
      <c r="E844" t="s">
        <v>61</v>
      </c>
      <c r="F844" s="183"/>
    </row>
    <row r="845" spans="1:6" ht="15">
      <c r="A845">
        <v>2015</v>
      </c>
      <c r="B845" t="s">
        <v>209</v>
      </c>
      <c r="C845" t="s">
        <v>59</v>
      </c>
      <c r="D845" t="s">
        <v>213</v>
      </c>
      <c r="E845" t="s">
        <v>61</v>
      </c>
      <c r="F845" s="183"/>
    </row>
    <row r="846" spans="1:6" ht="15">
      <c r="A846">
        <v>2016</v>
      </c>
      <c r="B846" t="s">
        <v>209</v>
      </c>
      <c r="C846" t="s">
        <v>59</v>
      </c>
      <c r="D846" t="s">
        <v>213</v>
      </c>
      <c r="E846" t="s">
        <v>61</v>
      </c>
      <c r="F846" s="183"/>
    </row>
    <row r="847" spans="1:5" ht="15">
      <c r="A847">
        <v>2017</v>
      </c>
      <c r="B847" t="s">
        <v>209</v>
      </c>
      <c r="C847" t="s">
        <v>59</v>
      </c>
      <c r="D847" t="s">
        <v>213</v>
      </c>
      <c r="E847" t="s">
        <v>61</v>
      </c>
    </row>
    <row r="848" spans="1:5" ht="15">
      <c r="A848">
        <v>2018</v>
      </c>
      <c r="B848" t="s">
        <v>209</v>
      </c>
      <c r="C848" t="s">
        <v>59</v>
      </c>
      <c r="D848" t="s">
        <v>213</v>
      </c>
      <c r="E848" t="s">
        <v>61</v>
      </c>
    </row>
    <row r="849" spans="1:5" ht="15">
      <c r="A849">
        <v>2019</v>
      </c>
      <c r="B849" t="s">
        <v>209</v>
      </c>
      <c r="C849" t="s">
        <v>59</v>
      </c>
      <c r="D849" t="s">
        <v>213</v>
      </c>
      <c r="E849" t="s">
        <v>61</v>
      </c>
    </row>
    <row r="850" spans="1:5" ht="15">
      <c r="A850">
        <v>2020</v>
      </c>
      <c r="B850" t="s">
        <v>209</v>
      </c>
      <c r="C850" t="s">
        <v>59</v>
      </c>
      <c r="D850" t="s">
        <v>213</v>
      </c>
      <c r="E850" t="s">
        <v>61</v>
      </c>
    </row>
    <row r="851" spans="1:5" ht="15">
      <c r="A851">
        <v>2021</v>
      </c>
      <c r="B851" t="s">
        <v>209</v>
      </c>
      <c r="C851" t="s">
        <v>59</v>
      </c>
      <c r="D851" t="s">
        <v>213</v>
      </c>
      <c r="E851" t="s">
        <v>61</v>
      </c>
    </row>
    <row r="852" spans="1:5" ht="15">
      <c r="A852">
        <v>2022</v>
      </c>
      <c r="B852" t="s">
        <v>209</v>
      </c>
      <c r="C852" t="s">
        <v>59</v>
      </c>
      <c r="D852" t="s">
        <v>213</v>
      </c>
      <c r="E852" t="s">
        <v>61</v>
      </c>
    </row>
    <row r="853" spans="1:6" ht="15">
      <c r="A853">
        <v>2000</v>
      </c>
      <c r="B853" t="s">
        <v>209</v>
      </c>
      <c r="C853" t="s">
        <v>59</v>
      </c>
      <c r="D853" t="s">
        <v>210</v>
      </c>
      <c r="E853" t="s">
        <v>61</v>
      </c>
      <c r="F853">
        <v>-0.441</v>
      </c>
    </row>
    <row r="854" spans="1:6" ht="15">
      <c r="A854">
        <v>2001</v>
      </c>
      <c r="B854" t="s">
        <v>209</v>
      </c>
      <c r="C854" t="s">
        <v>59</v>
      </c>
      <c r="D854" t="s">
        <v>210</v>
      </c>
      <c r="E854" t="s">
        <v>61</v>
      </c>
      <c r="F854">
        <v>-0.175</v>
      </c>
    </row>
    <row r="855" spans="1:6" ht="15">
      <c r="A855">
        <v>2002</v>
      </c>
      <c r="B855" t="s">
        <v>209</v>
      </c>
      <c r="C855" t="s">
        <v>59</v>
      </c>
      <c r="D855" t="s">
        <v>210</v>
      </c>
      <c r="E855" t="s">
        <v>61</v>
      </c>
      <c r="F855">
        <v>46.793</v>
      </c>
    </row>
    <row r="856" spans="1:6" ht="15">
      <c r="A856">
        <v>2003</v>
      </c>
      <c r="B856" t="s">
        <v>209</v>
      </c>
      <c r="C856" t="s">
        <v>59</v>
      </c>
      <c r="D856" t="s">
        <v>210</v>
      </c>
      <c r="E856" t="s">
        <v>61</v>
      </c>
      <c r="F856">
        <v>63.973</v>
      </c>
    </row>
    <row r="857" spans="1:6" ht="15">
      <c r="A857">
        <v>2004</v>
      </c>
      <c r="B857" t="s">
        <v>209</v>
      </c>
      <c r="C857" t="s">
        <v>59</v>
      </c>
      <c r="D857" t="s">
        <v>210</v>
      </c>
      <c r="E857" t="s">
        <v>61</v>
      </c>
      <c r="F857" s="183">
        <v>60.627</v>
      </c>
    </row>
    <row r="858" spans="1:6" ht="15">
      <c r="A858">
        <v>2005</v>
      </c>
      <c r="B858" t="s">
        <v>209</v>
      </c>
      <c r="C858" t="s">
        <v>59</v>
      </c>
      <c r="D858" t="s">
        <v>210</v>
      </c>
      <c r="E858" t="s">
        <v>61</v>
      </c>
      <c r="F858" s="183">
        <v>101.115</v>
      </c>
    </row>
    <row r="859" spans="1:6" ht="15">
      <c r="A859">
        <v>2006</v>
      </c>
      <c r="B859" t="s">
        <v>209</v>
      </c>
      <c r="C859" t="s">
        <v>59</v>
      </c>
      <c r="D859" t="s">
        <v>210</v>
      </c>
      <c r="E859" t="s">
        <v>61</v>
      </c>
      <c r="F859" s="183">
        <v>-55.385</v>
      </c>
    </row>
    <row r="860" spans="1:6" ht="15">
      <c r="A860">
        <v>2007</v>
      </c>
      <c r="B860" t="s">
        <v>209</v>
      </c>
      <c r="C860" t="s">
        <v>59</v>
      </c>
      <c r="D860" t="s">
        <v>210</v>
      </c>
      <c r="E860" t="s">
        <v>61</v>
      </c>
      <c r="F860" s="183">
        <v>-64.874</v>
      </c>
    </row>
    <row r="861" spans="1:6" ht="15">
      <c r="A861">
        <v>2008</v>
      </c>
      <c r="B861" t="s">
        <v>209</v>
      </c>
      <c r="C861" t="s">
        <v>59</v>
      </c>
      <c r="D861" t="s">
        <v>210</v>
      </c>
      <c r="E861" t="s">
        <v>61</v>
      </c>
      <c r="F861" s="183">
        <v>-8.594</v>
      </c>
    </row>
    <row r="862" spans="1:6" ht="15">
      <c r="A862">
        <v>2009</v>
      </c>
      <c r="B862" t="s">
        <v>209</v>
      </c>
      <c r="C862" t="s">
        <v>59</v>
      </c>
      <c r="D862" t="s">
        <v>210</v>
      </c>
      <c r="E862" t="s">
        <v>61</v>
      </c>
      <c r="F862">
        <v>425.157</v>
      </c>
    </row>
    <row r="863" spans="1:6" ht="15">
      <c r="A863">
        <v>2010</v>
      </c>
      <c r="B863" t="s">
        <v>209</v>
      </c>
      <c r="C863" t="s">
        <v>59</v>
      </c>
      <c r="D863" t="s">
        <v>210</v>
      </c>
      <c r="E863" t="s">
        <v>61</v>
      </c>
      <c r="F863">
        <v>347</v>
      </c>
    </row>
    <row r="864" spans="1:6" ht="15">
      <c r="A864">
        <v>2011</v>
      </c>
      <c r="B864" t="s">
        <v>209</v>
      </c>
      <c r="C864" t="s">
        <v>59</v>
      </c>
      <c r="D864" t="s">
        <v>210</v>
      </c>
      <c r="E864" t="s">
        <v>61</v>
      </c>
      <c r="F864">
        <v>201.323</v>
      </c>
    </row>
    <row r="865" spans="1:6" ht="15">
      <c r="A865">
        <v>2012</v>
      </c>
      <c r="B865" t="s">
        <v>209</v>
      </c>
      <c r="C865" t="s">
        <v>59</v>
      </c>
      <c r="D865" t="s">
        <v>210</v>
      </c>
      <c r="E865" t="s">
        <v>61</v>
      </c>
      <c r="F865">
        <v>178.121</v>
      </c>
    </row>
    <row r="866" spans="1:6" ht="15">
      <c r="A866">
        <v>2013</v>
      </c>
      <c r="B866" t="s">
        <v>209</v>
      </c>
      <c r="C866" t="s">
        <v>59</v>
      </c>
      <c r="D866" t="s">
        <v>210</v>
      </c>
      <c r="E866" t="s">
        <v>61</v>
      </c>
      <c r="F866">
        <v>277.544</v>
      </c>
    </row>
    <row r="867" spans="1:6" ht="15">
      <c r="A867">
        <v>2014</v>
      </c>
      <c r="B867" t="s">
        <v>209</v>
      </c>
      <c r="C867" t="s">
        <v>59</v>
      </c>
      <c r="D867" t="s">
        <v>210</v>
      </c>
      <c r="E867" t="s">
        <v>61</v>
      </c>
      <c r="F867">
        <v>559.27</v>
      </c>
    </row>
    <row r="868" spans="1:6" ht="15">
      <c r="A868">
        <v>2015</v>
      </c>
      <c r="B868" t="s">
        <v>209</v>
      </c>
      <c r="C868" t="s">
        <v>59</v>
      </c>
      <c r="D868" t="s">
        <v>210</v>
      </c>
      <c r="E868" t="s">
        <v>61</v>
      </c>
      <c r="F868">
        <v>563.445</v>
      </c>
    </row>
    <row r="869" spans="1:6" ht="15">
      <c r="A869">
        <v>2016</v>
      </c>
      <c r="B869" t="s">
        <v>209</v>
      </c>
      <c r="C869" t="s">
        <v>59</v>
      </c>
      <c r="D869" t="s">
        <v>210</v>
      </c>
      <c r="E869" t="s">
        <v>61</v>
      </c>
      <c r="F869">
        <v>2042.865</v>
      </c>
    </row>
    <row r="870" spans="1:6" ht="15">
      <c r="A870">
        <v>2017</v>
      </c>
      <c r="B870" t="s">
        <v>209</v>
      </c>
      <c r="C870" t="s">
        <v>59</v>
      </c>
      <c r="D870" t="s">
        <v>210</v>
      </c>
      <c r="E870" t="s">
        <v>61</v>
      </c>
      <c r="F870">
        <v>3440.25</v>
      </c>
    </row>
    <row r="871" spans="1:6" ht="15">
      <c r="A871">
        <v>2018</v>
      </c>
      <c r="B871" t="s">
        <v>209</v>
      </c>
      <c r="C871" t="s">
        <v>59</v>
      </c>
      <c r="D871" t="s">
        <v>210</v>
      </c>
      <c r="E871" t="s">
        <v>61</v>
      </c>
      <c r="F871">
        <v>907.053</v>
      </c>
    </row>
    <row r="872" spans="1:6" ht="15">
      <c r="A872">
        <v>2019</v>
      </c>
      <c r="B872" t="s">
        <v>209</v>
      </c>
      <c r="C872" t="s">
        <v>59</v>
      </c>
      <c r="D872" t="s">
        <v>210</v>
      </c>
      <c r="E872" t="s">
        <v>61</v>
      </c>
      <c r="F872" s="183">
        <v>751.826</v>
      </c>
    </row>
    <row r="873" spans="1:6" ht="15">
      <c r="A873">
        <v>2020</v>
      </c>
      <c r="B873" t="s">
        <v>209</v>
      </c>
      <c r="C873" t="s">
        <v>59</v>
      </c>
      <c r="D873" t="s">
        <v>210</v>
      </c>
      <c r="E873" t="s">
        <v>61</v>
      </c>
      <c r="F873" s="183">
        <v>1048.302</v>
      </c>
    </row>
    <row r="874" spans="1:6" ht="15">
      <c r="A874">
        <v>2021</v>
      </c>
      <c r="B874" t="s">
        <v>209</v>
      </c>
      <c r="C874" t="s">
        <v>59</v>
      </c>
      <c r="D874" t="s">
        <v>210</v>
      </c>
      <c r="E874" t="s">
        <v>61</v>
      </c>
      <c r="F874" s="183">
        <v>2637.745</v>
      </c>
    </row>
    <row r="875" spans="1:6" ht="15">
      <c r="A875">
        <v>2022</v>
      </c>
      <c r="B875" t="s">
        <v>209</v>
      </c>
      <c r="C875" t="s">
        <v>59</v>
      </c>
      <c r="D875" t="s">
        <v>210</v>
      </c>
      <c r="E875" t="s">
        <v>61</v>
      </c>
      <c r="F875" s="183">
        <v>3315.237</v>
      </c>
    </row>
    <row r="876" spans="1:6" ht="15">
      <c r="A876">
        <v>2000</v>
      </c>
      <c r="B876" t="s">
        <v>209</v>
      </c>
      <c r="C876" t="s">
        <v>59</v>
      </c>
      <c r="D876" t="s">
        <v>212</v>
      </c>
      <c r="E876" t="s">
        <v>61</v>
      </c>
      <c r="F876" s="183">
        <v>0</v>
      </c>
    </row>
    <row r="877" spans="1:6" ht="15">
      <c r="A877">
        <v>2001</v>
      </c>
      <c r="B877" t="s">
        <v>209</v>
      </c>
      <c r="C877" t="s">
        <v>59</v>
      </c>
      <c r="D877" t="s">
        <v>212</v>
      </c>
      <c r="E877" t="s">
        <v>61</v>
      </c>
      <c r="F877">
        <v>0</v>
      </c>
    </row>
    <row r="878" spans="1:6" ht="15">
      <c r="A878">
        <v>2002</v>
      </c>
      <c r="B878" t="s">
        <v>209</v>
      </c>
      <c r="C878" t="s">
        <v>59</v>
      </c>
      <c r="D878" t="s">
        <v>212</v>
      </c>
      <c r="E878" t="s">
        <v>61</v>
      </c>
      <c r="F878">
        <v>0</v>
      </c>
    </row>
    <row r="879" spans="1:6" ht="15">
      <c r="A879">
        <v>2003</v>
      </c>
      <c r="B879" t="s">
        <v>209</v>
      </c>
      <c r="C879" t="s">
        <v>59</v>
      </c>
      <c r="D879" t="s">
        <v>212</v>
      </c>
      <c r="E879" t="s">
        <v>61</v>
      </c>
      <c r="F879">
        <v>0</v>
      </c>
    </row>
    <row r="880" spans="1:6" ht="15">
      <c r="A880">
        <v>2004</v>
      </c>
      <c r="B880" t="s">
        <v>209</v>
      </c>
      <c r="C880" t="s">
        <v>59</v>
      </c>
      <c r="D880" t="s">
        <v>212</v>
      </c>
      <c r="E880" t="s">
        <v>61</v>
      </c>
      <c r="F880">
        <v>0</v>
      </c>
    </row>
    <row r="881" spans="1:6" ht="15">
      <c r="A881">
        <v>2005</v>
      </c>
      <c r="B881" t="s">
        <v>209</v>
      </c>
      <c r="C881" t="s">
        <v>59</v>
      </c>
      <c r="D881" t="s">
        <v>212</v>
      </c>
      <c r="E881" t="s">
        <v>61</v>
      </c>
      <c r="F881">
        <v>0</v>
      </c>
    </row>
    <row r="882" spans="1:6" ht="15">
      <c r="A882">
        <v>2006</v>
      </c>
      <c r="B882" t="s">
        <v>209</v>
      </c>
      <c r="C882" t="s">
        <v>59</v>
      </c>
      <c r="D882" t="s">
        <v>212</v>
      </c>
      <c r="E882" t="s">
        <v>61</v>
      </c>
      <c r="F882">
        <v>0</v>
      </c>
    </row>
    <row r="883" spans="1:6" ht="15">
      <c r="A883">
        <v>2007</v>
      </c>
      <c r="B883" t="s">
        <v>209</v>
      </c>
      <c r="C883" t="s">
        <v>59</v>
      </c>
      <c r="D883" t="s">
        <v>212</v>
      </c>
      <c r="E883" t="s">
        <v>61</v>
      </c>
      <c r="F883">
        <v>0</v>
      </c>
    </row>
    <row r="884" spans="1:6" ht="15">
      <c r="A884">
        <v>2008</v>
      </c>
      <c r="B884" t="s">
        <v>209</v>
      </c>
      <c r="C884" t="s">
        <v>59</v>
      </c>
      <c r="D884" t="s">
        <v>212</v>
      </c>
      <c r="E884" t="s">
        <v>61</v>
      </c>
      <c r="F884">
        <v>0</v>
      </c>
    </row>
    <row r="885" spans="1:6" ht="15">
      <c r="A885">
        <v>2009</v>
      </c>
      <c r="B885" t="s">
        <v>209</v>
      </c>
      <c r="C885" t="s">
        <v>59</v>
      </c>
      <c r="D885" t="s">
        <v>212</v>
      </c>
      <c r="E885" t="s">
        <v>61</v>
      </c>
      <c r="F885">
        <v>0.001</v>
      </c>
    </row>
    <row r="886" spans="1:6" ht="15">
      <c r="A886">
        <v>2010</v>
      </c>
      <c r="B886" t="s">
        <v>209</v>
      </c>
      <c r="C886" t="s">
        <v>59</v>
      </c>
      <c r="D886" t="s">
        <v>212</v>
      </c>
      <c r="E886" t="s">
        <v>61</v>
      </c>
      <c r="F886">
        <v>0.001</v>
      </c>
    </row>
    <row r="887" spans="1:6" ht="15">
      <c r="A887">
        <v>2011</v>
      </c>
      <c r="B887" t="s">
        <v>209</v>
      </c>
      <c r="C887" t="s">
        <v>59</v>
      </c>
      <c r="D887" t="s">
        <v>212</v>
      </c>
      <c r="E887" t="s">
        <v>61</v>
      </c>
      <c r="F887" s="183">
        <v>0</v>
      </c>
    </row>
    <row r="888" spans="1:6" ht="15">
      <c r="A888">
        <v>2012</v>
      </c>
      <c r="B888" t="s">
        <v>209</v>
      </c>
      <c r="C888" t="s">
        <v>59</v>
      </c>
      <c r="D888" t="s">
        <v>212</v>
      </c>
      <c r="E888" t="s">
        <v>61</v>
      </c>
      <c r="F888" s="183">
        <v>0</v>
      </c>
    </row>
    <row r="889" spans="1:6" ht="15">
      <c r="A889">
        <v>2013</v>
      </c>
      <c r="B889" t="s">
        <v>209</v>
      </c>
      <c r="C889" t="s">
        <v>59</v>
      </c>
      <c r="D889" t="s">
        <v>212</v>
      </c>
      <c r="E889" t="s">
        <v>61</v>
      </c>
      <c r="F889" s="183">
        <v>0.001</v>
      </c>
    </row>
    <row r="890" spans="1:6" ht="15">
      <c r="A890">
        <v>2014</v>
      </c>
      <c r="B890" t="s">
        <v>209</v>
      </c>
      <c r="C890" t="s">
        <v>59</v>
      </c>
      <c r="D890" t="s">
        <v>212</v>
      </c>
      <c r="E890" t="s">
        <v>61</v>
      </c>
      <c r="F890" s="183">
        <v>0.001</v>
      </c>
    </row>
    <row r="891" spans="1:6" ht="15">
      <c r="A891">
        <v>2015</v>
      </c>
      <c r="B891" t="s">
        <v>209</v>
      </c>
      <c r="C891" t="s">
        <v>59</v>
      </c>
      <c r="D891" t="s">
        <v>212</v>
      </c>
      <c r="E891" t="s">
        <v>61</v>
      </c>
      <c r="F891" s="183">
        <v>0.001</v>
      </c>
    </row>
    <row r="892" spans="1:6" ht="15">
      <c r="A892">
        <v>2016</v>
      </c>
      <c r="B892" t="s">
        <v>209</v>
      </c>
      <c r="C892" t="s">
        <v>59</v>
      </c>
      <c r="D892" t="s">
        <v>212</v>
      </c>
      <c r="E892" t="s">
        <v>61</v>
      </c>
      <c r="F892">
        <v>0.005</v>
      </c>
    </row>
    <row r="893" spans="1:6" ht="15">
      <c r="A893">
        <v>2017</v>
      </c>
      <c r="B893" t="s">
        <v>209</v>
      </c>
      <c r="C893" t="s">
        <v>59</v>
      </c>
      <c r="D893" t="s">
        <v>212</v>
      </c>
      <c r="E893" t="s">
        <v>61</v>
      </c>
      <c r="F893">
        <v>0.008</v>
      </c>
    </row>
    <row r="894" spans="1:6" ht="15">
      <c r="A894">
        <v>2018</v>
      </c>
      <c r="B894" t="s">
        <v>209</v>
      </c>
      <c r="C894" t="s">
        <v>59</v>
      </c>
      <c r="D894" t="s">
        <v>212</v>
      </c>
      <c r="E894" t="s">
        <v>61</v>
      </c>
      <c r="F894">
        <v>0.002</v>
      </c>
    </row>
    <row r="895" spans="1:6" ht="15">
      <c r="A895">
        <v>2019</v>
      </c>
      <c r="B895" t="s">
        <v>209</v>
      </c>
      <c r="C895" t="s">
        <v>59</v>
      </c>
      <c r="D895" t="s">
        <v>212</v>
      </c>
      <c r="E895" t="s">
        <v>61</v>
      </c>
      <c r="F895">
        <v>0.002</v>
      </c>
    </row>
    <row r="896" spans="1:6" ht="15">
      <c r="A896">
        <v>2020</v>
      </c>
      <c r="B896" t="s">
        <v>209</v>
      </c>
      <c r="C896" t="s">
        <v>59</v>
      </c>
      <c r="D896" t="s">
        <v>212</v>
      </c>
      <c r="E896" t="s">
        <v>61</v>
      </c>
      <c r="F896">
        <v>0.002</v>
      </c>
    </row>
    <row r="897" spans="1:6" ht="15">
      <c r="A897">
        <v>2021</v>
      </c>
      <c r="B897" t="s">
        <v>209</v>
      </c>
      <c r="C897" t="s">
        <v>59</v>
      </c>
      <c r="D897" t="s">
        <v>212</v>
      </c>
      <c r="E897" t="s">
        <v>61</v>
      </c>
      <c r="F897">
        <v>0.006</v>
      </c>
    </row>
    <row r="898" spans="1:6" ht="15">
      <c r="A898">
        <v>2022</v>
      </c>
      <c r="B898" t="s">
        <v>209</v>
      </c>
      <c r="C898" t="s">
        <v>59</v>
      </c>
      <c r="D898" t="s">
        <v>212</v>
      </c>
      <c r="E898" t="s">
        <v>61</v>
      </c>
      <c r="F898">
        <v>0.007</v>
      </c>
    </row>
    <row r="899" spans="1:6" ht="15">
      <c r="A899">
        <v>2000</v>
      </c>
      <c r="B899" t="s">
        <v>209</v>
      </c>
      <c r="C899" t="s">
        <v>74</v>
      </c>
      <c r="D899" t="s">
        <v>213</v>
      </c>
      <c r="E899" t="s">
        <v>61</v>
      </c>
      <c r="F899">
        <v>100</v>
      </c>
    </row>
    <row r="900" spans="1:7" ht="15">
      <c r="A900">
        <v>2001</v>
      </c>
      <c r="B900" t="s">
        <v>209</v>
      </c>
      <c r="C900" t="s">
        <v>74</v>
      </c>
      <c r="D900" t="s">
        <v>213</v>
      </c>
      <c r="E900" t="s">
        <v>61</v>
      </c>
      <c r="F900">
        <v>100.395</v>
      </c>
      <c r="G900" t="s">
        <v>211</v>
      </c>
    </row>
    <row r="901" spans="1:7" ht="15">
      <c r="A901">
        <v>2002</v>
      </c>
      <c r="B901" t="s">
        <v>209</v>
      </c>
      <c r="C901" t="s">
        <v>74</v>
      </c>
      <c r="D901" t="s">
        <v>213</v>
      </c>
      <c r="E901" t="s">
        <v>61</v>
      </c>
      <c r="F901">
        <v>101.347</v>
      </c>
      <c r="G901" t="s">
        <v>211</v>
      </c>
    </row>
    <row r="902" spans="1:7" ht="15">
      <c r="A902">
        <v>2003</v>
      </c>
      <c r="B902" t="s">
        <v>209</v>
      </c>
      <c r="C902" t="s">
        <v>74</v>
      </c>
      <c r="D902" t="s">
        <v>213</v>
      </c>
      <c r="E902" t="s">
        <v>61</v>
      </c>
      <c r="F902" s="183">
        <v>102.324</v>
      </c>
      <c r="G902" t="s">
        <v>211</v>
      </c>
    </row>
    <row r="903" spans="1:7" ht="15">
      <c r="A903">
        <v>2004</v>
      </c>
      <c r="B903" t="s">
        <v>209</v>
      </c>
      <c r="C903" t="s">
        <v>74</v>
      </c>
      <c r="D903" t="s">
        <v>213</v>
      </c>
      <c r="E903" t="s">
        <v>61</v>
      </c>
      <c r="F903" s="183">
        <v>107.033</v>
      </c>
      <c r="G903" t="s">
        <v>211</v>
      </c>
    </row>
    <row r="904" spans="1:7" ht="15">
      <c r="A904">
        <v>2005</v>
      </c>
      <c r="B904" t="s">
        <v>209</v>
      </c>
      <c r="C904" t="s">
        <v>74</v>
      </c>
      <c r="D904" t="s">
        <v>213</v>
      </c>
      <c r="E904" t="s">
        <v>61</v>
      </c>
      <c r="F904" s="183">
        <v>108.006</v>
      </c>
      <c r="G904" t="s">
        <v>211</v>
      </c>
    </row>
    <row r="905" spans="1:7" ht="15">
      <c r="A905">
        <v>2006</v>
      </c>
      <c r="B905" t="s">
        <v>209</v>
      </c>
      <c r="C905" t="s">
        <v>74</v>
      </c>
      <c r="D905" t="s">
        <v>213</v>
      </c>
      <c r="E905" t="s">
        <v>61</v>
      </c>
      <c r="F905" s="183">
        <v>110.626</v>
      </c>
      <c r="G905" t="s">
        <v>211</v>
      </c>
    </row>
    <row r="906" spans="1:7" ht="15">
      <c r="A906">
        <v>2007</v>
      </c>
      <c r="B906" t="s">
        <v>209</v>
      </c>
      <c r="C906" t="s">
        <v>74</v>
      </c>
      <c r="D906" t="s">
        <v>213</v>
      </c>
      <c r="E906" t="s">
        <v>61</v>
      </c>
      <c r="F906" s="183">
        <v>114.718</v>
      </c>
      <c r="G906" t="s">
        <v>211</v>
      </c>
    </row>
    <row r="907" spans="1:7" ht="15">
      <c r="A907">
        <v>2008</v>
      </c>
      <c r="B907" t="s">
        <v>209</v>
      </c>
      <c r="C907" t="s">
        <v>74</v>
      </c>
      <c r="D907" t="s">
        <v>213</v>
      </c>
      <c r="E907" t="s">
        <v>61</v>
      </c>
      <c r="F907">
        <v>112.681</v>
      </c>
      <c r="G907" t="s">
        <v>211</v>
      </c>
    </row>
    <row r="908" spans="1:7" ht="15">
      <c r="A908">
        <v>2009</v>
      </c>
      <c r="B908" t="s">
        <v>209</v>
      </c>
      <c r="C908" t="s">
        <v>74</v>
      </c>
      <c r="D908" t="s">
        <v>213</v>
      </c>
      <c r="E908" t="s">
        <v>61</v>
      </c>
      <c r="F908">
        <v>98.971</v>
      </c>
      <c r="G908" t="s">
        <v>211</v>
      </c>
    </row>
    <row r="909" spans="1:7" ht="15">
      <c r="A909">
        <v>2010</v>
      </c>
      <c r="B909" t="s">
        <v>209</v>
      </c>
      <c r="C909" t="s">
        <v>74</v>
      </c>
      <c r="D909" t="s">
        <v>213</v>
      </c>
      <c r="E909" t="s">
        <v>61</v>
      </c>
      <c r="F909">
        <v>96.862</v>
      </c>
      <c r="G909" t="s">
        <v>211</v>
      </c>
    </row>
    <row r="910" spans="1:7" ht="15">
      <c r="A910">
        <v>2011</v>
      </c>
      <c r="B910" t="s">
        <v>209</v>
      </c>
      <c r="C910" t="s">
        <v>74</v>
      </c>
      <c r="D910" t="s">
        <v>213</v>
      </c>
      <c r="E910" t="s">
        <v>61</v>
      </c>
      <c r="F910">
        <v>101.805</v>
      </c>
      <c r="G910" t="s">
        <v>211</v>
      </c>
    </row>
    <row r="911" spans="1:7" ht="15">
      <c r="A911">
        <v>2012</v>
      </c>
      <c r="B911" t="s">
        <v>209</v>
      </c>
      <c r="C911" t="s">
        <v>74</v>
      </c>
      <c r="D911" t="s">
        <v>213</v>
      </c>
      <c r="E911" t="s">
        <v>61</v>
      </c>
      <c r="F911">
        <v>93.961</v>
      </c>
      <c r="G911" t="s">
        <v>211</v>
      </c>
    </row>
    <row r="912" spans="1:7" ht="15">
      <c r="A912">
        <v>2013</v>
      </c>
      <c r="B912" t="s">
        <v>209</v>
      </c>
      <c r="C912" t="s">
        <v>74</v>
      </c>
      <c r="D912" t="s">
        <v>213</v>
      </c>
      <c r="E912" t="s">
        <v>61</v>
      </c>
      <c r="F912">
        <v>91.716</v>
      </c>
      <c r="G912" t="s">
        <v>211</v>
      </c>
    </row>
    <row r="913" spans="1:7" ht="15">
      <c r="A913">
        <v>2014</v>
      </c>
      <c r="B913" t="s">
        <v>209</v>
      </c>
      <c r="C913" t="s">
        <v>74</v>
      </c>
      <c r="D913" t="s">
        <v>213</v>
      </c>
      <c r="E913" t="s">
        <v>61</v>
      </c>
      <c r="F913">
        <v>92.67</v>
      </c>
      <c r="G913" t="s">
        <v>211</v>
      </c>
    </row>
    <row r="914" spans="1:7" ht="15">
      <c r="A914">
        <v>2015</v>
      </c>
      <c r="B914" t="s">
        <v>209</v>
      </c>
      <c r="C914" t="s">
        <v>74</v>
      </c>
      <c r="D914" t="s">
        <v>213</v>
      </c>
      <c r="E914" t="s">
        <v>61</v>
      </c>
      <c r="F914">
        <v>92.973</v>
      </c>
      <c r="G914" t="s">
        <v>211</v>
      </c>
    </row>
    <row r="915" spans="1:7" ht="15">
      <c r="A915">
        <v>2016</v>
      </c>
      <c r="B915" t="s">
        <v>209</v>
      </c>
      <c r="C915" t="s">
        <v>74</v>
      </c>
      <c r="D915" t="s">
        <v>213</v>
      </c>
      <c r="E915" t="s">
        <v>61</v>
      </c>
      <c r="F915">
        <v>92.681</v>
      </c>
      <c r="G915" t="s">
        <v>211</v>
      </c>
    </row>
    <row r="916" spans="1:7" ht="15">
      <c r="A916">
        <v>2017</v>
      </c>
      <c r="B916" t="s">
        <v>209</v>
      </c>
      <c r="C916" t="s">
        <v>74</v>
      </c>
      <c r="D916" t="s">
        <v>213</v>
      </c>
      <c r="E916" t="s">
        <v>61</v>
      </c>
      <c r="F916">
        <v>95.098</v>
      </c>
      <c r="G916" t="s">
        <v>211</v>
      </c>
    </row>
    <row r="917" spans="1:7" ht="15">
      <c r="A917">
        <v>2018</v>
      </c>
      <c r="B917" t="s">
        <v>209</v>
      </c>
      <c r="C917" t="s">
        <v>74</v>
      </c>
      <c r="D917" t="s">
        <v>213</v>
      </c>
      <c r="E917" t="s">
        <v>61</v>
      </c>
      <c r="F917">
        <v>97.008</v>
      </c>
      <c r="G917" t="s">
        <v>211</v>
      </c>
    </row>
    <row r="918" spans="1:7" ht="15">
      <c r="A918">
        <v>2019</v>
      </c>
      <c r="B918" t="s">
        <v>209</v>
      </c>
      <c r="C918" t="s">
        <v>74</v>
      </c>
      <c r="D918" t="s">
        <v>213</v>
      </c>
      <c r="E918" t="s">
        <v>61</v>
      </c>
      <c r="F918" s="183">
        <v>97.489</v>
      </c>
      <c r="G918" t="s">
        <v>211</v>
      </c>
    </row>
    <row r="919" spans="1:7" ht="15">
      <c r="A919">
        <v>2020</v>
      </c>
      <c r="B919" t="s">
        <v>209</v>
      </c>
      <c r="C919" t="s">
        <v>74</v>
      </c>
      <c r="D919" t="s">
        <v>213</v>
      </c>
      <c r="E919" t="s">
        <v>61</v>
      </c>
      <c r="F919" s="183">
        <v>93.419</v>
      </c>
      <c r="G919" t="s">
        <v>211</v>
      </c>
    </row>
    <row r="920" spans="1:7" ht="15">
      <c r="A920">
        <v>2021</v>
      </c>
      <c r="B920" t="s">
        <v>209</v>
      </c>
      <c r="C920" t="s">
        <v>74</v>
      </c>
      <c r="D920" t="s">
        <v>213</v>
      </c>
      <c r="E920" t="s">
        <v>61</v>
      </c>
      <c r="F920" s="183">
        <v>97.585</v>
      </c>
      <c r="G920" t="s">
        <v>211</v>
      </c>
    </row>
    <row r="921" spans="1:7" ht="15">
      <c r="A921">
        <v>2022</v>
      </c>
      <c r="B921" t="s">
        <v>209</v>
      </c>
      <c r="C921" t="s">
        <v>74</v>
      </c>
      <c r="D921" t="s">
        <v>213</v>
      </c>
      <c r="E921" t="s">
        <v>61</v>
      </c>
      <c r="F921" s="183">
        <v>97.984</v>
      </c>
      <c r="G921" t="s">
        <v>211</v>
      </c>
    </row>
    <row r="922" spans="1:7" ht="15">
      <c r="A922">
        <v>2000</v>
      </c>
      <c r="B922" t="s">
        <v>209</v>
      </c>
      <c r="C922" t="s">
        <v>74</v>
      </c>
      <c r="D922" t="s">
        <v>210</v>
      </c>
      <c r="E922" t="s">
        <v>61</v>
      </c>
      <c r="F922">
        <v>6590410.447</v>
      </c>
      <c r="G922" t="s">
        <v>211</v>
      </c>
    </row>
    <row r="923" spans="1:7" ht="15">
      <c r="A923">
        <v>2001</v>
      </c>
      <c r="B923" t="s">
        <v>209</v>
      </c>
      <c r="C923" t="s">
        <v>74</v>
      </c>
      <c r="D923" t="s">
        <v>210</v>
      </c>
      <c r="E923" t="s">
        <v>61</v>
      </c>
      <c r="F923">
        <v>6616474.433</v>
      </c>
      <c r="G923" t="s">
        <v>211</v>
      </c>
    </row>
    <row r="924" spans="1:7" ht="15">
      <c r="A924">
        <v>2002</v>
      </c>
      <c r="B924" t="s">
        <v>209</v>
      </c>
      <c r="C924" t="s">
        <v>74</v>
      </c>
      <c r="D924" t="s">
        <v>210</v>
      </c>
      <c r="E924" t="s">
        <v>61</v>
      </c>
      <c r="F924">
        <v>6679184.822</v>
      </c>
      <c r="G924" t="s">
        <v>211</v>
      </c>
    </row>
    <row r="925" spans="1:7" ht="15">
      <c r="A925">
        <v>2003</v>
      </c>
      <c r="B925" t="s">
        <v>209</v>
      </c>
      <c r="C925" t="s">
        <v>74</v>
      </c>
      <c r="D925" t="s">
        <v>210</v>
      </c>
      <c r="E925" t="s">
        <v>61</v>
      </c>
      <c r="F925">
        <v>6743574.486</v>
      </c>
      <c r="G925" t="s">
        <v>211</v>
      </c>
    </row>
    <row r="926" spans="1:7" ht="15">
      <c r="A926">
        <v>2004</v>
      </c>
      <c r="B926" t="s">
        <v>209</v>
      </c>
      <c r="C926" t="s">
        <v>74</v>
      </c>
      <c r="D926" t="s">
        <v>210</v>
      </c>
      <c r="E926" t="s">
        <v>61</v>
      </c>
      <c r="F926">
        <v>7053937.795</v>
      </c>
      <c r="G926" t="s">
        <v>211</v>
      </c>
    </row>
    <row r="927" spans="1:7" ht="15">
      <c r="A927">
        <v>2005</v>
      </c>
      <c r="B927" t="s">
        <v>209</v>
      </c>
      <c r="C927" t="s">
        <v>74</v>
      </c>
      <c r="D927" t="s">
        <v>210</v>
      </c>
      <c r="E927" t="s">
        <v>61</v>
      </c>
      <c r="F927">
        <v>7118041.067</v>
      </c>
      <c r="G927" t="s">
        <v>211</v>
      </c>
    </row>
    <row r="928" spans="1:7" ht="15">
      <c r="A928">
        <v>2006</v>
      </c>
      <c r="B928" t="s">
        <v>209</v>
      </c>
      <c r="C928" t="s">
        <v>74</v>
      </c>
      <c r="D928" t="s">
        <v>210</v>
      </c>
      <c r="E928" t="s">
        <v>61</v>
      </c>
      <c r="F928">
        <v>7290704.548</v>
      </c>
      <c r="G928" t="s">
        <v>211</v>
      </c>
    </row>
    <row r="929" spans="1:7" ht="15">
      <c r="A929">
        <v>2007</v>
      </c>
      <c r="B929" t="s">
        <v>209</v>
      </c>
      <c r="C929" t="s">
        <v>74</v>
      </c>
      <c r="D929" t="s">
        <v>210</v>
      </c>
      <c r="E929" t="s">
        <v>61</v>
      </c>
      <c r="F929">
        <v>7560413.796</v>
      </c>
      <c r="G929" t="s">
        <v>211</v>
      </c>
    </row>
    <row r="930" spans="1:6" ht="15">
      <c r="A930">
        <v>2008</v>
      </c>
      <c r="B930" t="s">
        <v>209</v>
      </c>
      <c r="C930" t="s">
        <v>74</v>
      </c>
      <c r="D930" t="s">
        <v>210</v>
      </c>
      <c r="E930" t="s">
        <v>61</v>
      </c>
      <c r="F930">
        <v>7426123.909</v>
      </c>
    </row>
    <row r="931" spans="1:7" ht="15">
      <c r="A931">
        <v>2009</v>
      </c>
      <c r="B931" t="s">
        <v>209</v>
      </c>
      <c r="C931" t="s">
        <v>74</v>
      </c>
      <c r="D931" t="s">
        <v>210</v>
      </c>
      <c r="E931" t="s">
        <v>61</v>
      </c>
      <c r="F931">
        <v>6522586.14</v>
      </c>
      <c r="G931" t="s">
        <v>211</v>
      </c>
    </row>
    <row r="932" spans="1:7" ht="15">
      <c r="A932">
        <v>2010</v>
      </c>
      <c r="B932" t="s">
        <v>209</v>
      </c>
      <c r="C932" t="s">
        <v>74</v>
      </c>
      <c r="D932" t="s">
        <v>210</v>
      </c>
      <c r="E932" t="s">
        <v>61</v>
      </c>
      <c r="F932">
        <v>6383599.826</v>
      </c>
      <c r="G932" t="s">
        <v>211</v>
      </c>
    </row>
    <row r="933" spans="1:7" ht="15">
      <c r="A933">
        <v>2011</v>
      </c>
      <c r="B933" t="s">
        <v>209</v>
      </c>
      <c r="C933" t="s">
        <v>74</v>
      </c>
      <c r="D933" t="s">
        <v>210</v>
      </c>
      <c r="E933" t="s">
        <v>61</v>
      </c>
      <c r="F933">
        <v>6709343.745</v>
      </c>
      <c r="G933" t="s">
        <v>211</v>
      </c>
    </row>
    <row r="934" spans="1:7" ht="15">
      <c r="A934">
        <v>2012</v>
      </c>
      <c r="B934" t="s">
        <v>209</v>
      </c>
      <c r="C934" t="s">
        <v>74</v>
      </c>
      <c r="D934" t="s">
        <v>210</v>
      </c>
      <c r="E934" t="s">
        <v>61</v>
      </c>
      <c r="F934">
        <v>6192434.121</v>
      </c>
      <c r="G934" t="s">
        <v>211</v>
      </c>
    </row>
    <row r="935" spans="1:7" ht="15">
      <c r="A935">
        <v>2013</v>
      </c>
      <c r="B935" t="s">
        <v>209</v>
      </c>
      <c r="C935" t="s">
        <v>74</v>
      </c>
      <c r="D935" t="s">
        <v>210</v>
      </c>
      <c r="E935" t="s">
        <v>61</v>
      </c>
      <c r="F935">
        <v>6044442.92</v>
      </c>
      <c r="G935" t="s">
        <v>211</v>
      </c>
    </row>
    <row r="936" spans="1:7" ht="15">
      <c r="A936">
        <v>2014</v>
      </c>
      <c r="B936" t="s">
        <v>209</v>
      </c>
      <c r="C936" t="s">
        <v>74</v>
      </c>
      <c r="D936" t="s">
        <v>210</v>
      </c>
      <c r="E936" t="s">
        <v>61</v>
      </c>
      <c r="F936">
        <v>6107340.497</v>
      </c>
      <c r="G936" t="s">
        <v>211</v>
      </c>
    </row>
    <row r="937" spans="1:7" ht="15">
      <c r="A937">
        <v>2015</v>
      </c>
      <c r="B937" t="s">
        <v>209</v>
      </c>
      <c r="C937" t="s">
        <v>74</v>
      </c>
      <c r="D937" t="s">
        <v>210</v>
      </c>
      <c r="E937" t="s">
        <v>61</v>
      </c>
      <c r="F937">
        <v>6127286.994</v>
      </c>
      <c r="G937" t="s">
        <v>211</v>
      </c>
    </row>
    <row r="938" spans="1:7" ht="15">
      <c r="A938">
        <v>2016</v>
      </c>
      <c r="B938" t="s">
        <v>209</v>
      </c>
      <c r="C938" t="s">
        <v>74</v>
      </c>
      <c r="D938" t="s">
        <v>210</v>
      </c>
      <c r="E938" t="s">
        <v>61</v>
      </c>
      <c r="F938">
        <v>6108084.206</v>
      </c>
      <c r="G938" t="s">
        <v>211</v>
      </c>
    </row>
    <row r="939" spans="1:7" ht="15">
      <c r="A939">
        <v>2017</v>
      </c>
      <c r="B939" t="s">
        <v>209</v>
      </c>
      <c r="C939" t="s">
        <v>74</v>
      </c>
      <c r="D939" t="s">
        <v>210</v>
      </c>
      <c r="E939" t="s">
        <v>61</v>
      </c>
      <c r="F939">
        <v>6267321.579</v>
      </c>
      <c r="G939" t="s">
        <v>211</v>
      </c>
    </row>
    <row r="940" spans="1:7" ht="15">
      <c r="A940">
        <v>2018</v>
      </c>
      <c r="B940" t="s">
        <v>209</v>
      </c>
      <c r="C940" t="s">
        <v>74</v>
      </c>
      <c r="D940" t="s">
        <v>210</v>
      </c>
      <c r="E940" t="s">
        <v>61</v>
      </c>
      <c r="F940">
        <v>6393225.242</v>
      </c>
      <c r="G940" t="s">
        <v>211</v>
      </c>
    </row>
    <row r="941" spans="1:7" ht="15">
      <c r="A941">
        <v>2019</v>
      </c>
      <c r="B941" t="s">
        <v>209</v>
      </c>
      <c r="C941" t="s">
        <v>74</v>
      </c>
      <c r="D941" t="s">
        <v>210</v>
      </c>
      <c r="E941" t="s">
        <v>61</v>
      </c>
      <c r="F941">
        <v>6424926.451</v>
      </c>
      <c r="G941" t="s">
        <v>211</v>
      </c>
    </row>
    <row r="942" spans="1:6" ht="15">
      <c r="A942">
        <v>2020</v>
      </c>
      <c r="B942" t="s">
        <v>209</v>
      </c>
      <c r="C942" t="s">
        <v>74</v>
      </c>
      <c r="D942" t="s">
        <v>210</v>
      </c>
      <c r="E942" t="s">
        <v>61</v>
      </c>
      <c r="F942">
        <v>6156727.975</v>
      </c>
    </row>
    <row r="943" spans="1:6" ht="15">
      <c r="A943">
        <v>2021</v>
      </c>
      <c r="B943" t="s">
        <v>209</v>
      </c>
      <c r="C943" t="s">
        <v>74</v>
      </c>
      <c r="D943" t="s">
        <v>210</v>
      </c>
      <c r="E943" t="s">
        <v>61</v>
      </c>
      <c r="F943">
        <v>6431222.858</v>
      </c>
    </row>
    <row r="944" spans="1:7" ht="15">
      <c r="A944">
        <v>2022</v>
      </c>
      <c r="B944" t="s">
        <v>209</v>
      </c>
      <c r="C944" t="s">
        <v>74</v>
      </c>
      <c r="D944" t="s">
        <v>210</v>
      </c>
      <c r="E944" t="s">
        <v>61</v>
      </c>
      <c r="F944">
        <v>6457555.818</v>
      </c>
      <c r="G944" t="s">
        <v>211</v>
      </c>
    </row>
    <row r="945" spans="1:7" ht="15">
      <c r="A945">
        <v>2000</v>
      </c>
      <c r="B945" t="s">
        <v>209</v>
      </c>
      <c r="C945" t="s">
        <v>74</v>
      </c>
      <c r="D945" t="s">
        <v>212</v>
      </c>
      <c r="E945" t="s">
        <v>61</v>
      </c>
      <c r="F945">
        <v>15.365</v>
      </c>
      <c r="G945" t="s">
        <v>211</v>
      </c>
    </row>
    <row r="946" spans="1:7" ht="15">
      <c r="A946">
        <v>2001</v>
      </c>
      <c r="B946" t="s">
        <v>209</v>
      </c>
      <c r="C946" t="s">
        <v>74</v>
      </c>
      <c r="D946" t="s">
        <v>212</v>
      </c>
      <c r="E946" t="s">
        <v>61</v>
      </c>
      <c r="F946">
        <v>15.406</v>
      </c>
      <c r="G946" t="s">
        <v>211</v>
      </c>
    </row>
    <row r="947" spans="1:7" ht="15">
      <c r="A947">
        <v>2002</v>
      </c>
      <c r="B947" t="s">
        <v>209</v>
      </c>
      <c r="C947" t="s">
        <v>74</v>
      </c>
      <c r="D947" t="s">
        <v>212</v>
      </c>
      <c r="E947" t="s">
        <v>61</v>
      </c>
      <c r="F947" s="183">
        <v>15.517</v>
      </c>
      <c r="G947" t="s">
        <v>211</v>
      </c>
    </row>
    <row r="948" spans="1:7" ht="15">
      <c r="A948">
        <v>2003</v>
      </c>
      <c r="B948" t="s">
        <v>209</v>
      </c>
      <c r="C948" t="s">
        <v>74</v>
      </c>
      <c r="D948" t="s">
        <v>212</v>
      </c>
      <c r="E948" t="s">
        <v>61</v>
      </c>
      <c r="F948" s="183">
        <v>15.611</v>
      </c>
      <c r="G948" t="s">
        <v>211</v>
      </c>
    </row>
    <row r="949" spans="1:7" ht="15">
      <c r="A949">
        <v>2004</v>
      </c>
      <c r="B949" t="s">
        <v>209</v>
      </c>
      <c r="C949" t="s">
        <v>74</v>
      </c>
      <c r="D949" t="s">
        <v>212</v>
      </c>
      <c r="E949" t="s">
        <v>61</v>
      </c>
      <c r="F949" s="183">
        <v>16.269</v>
      </c>
      <c r="G949" t="s">
        <v>211</v>
      </c>
    </row>
    <row r="950" spans="1:7" ht="15">
      <c r="A950">
        <v>2005</v>
      </c>
      <c r="B950" t="s">
        <v>209</v>
      </c>
      <c r="C950" t="s">
        <v>74</v>
      </c>
      <c r="D950" t="s">
        <v>212</v>
      </c>
      <c r="E950" t="s">
        <v>61</v>
      </c>
      <c r="F950" s="183">
        <v>16.359</v>
      </c>
      <c r="G950" t="s">
        <v>211</v>
      </c>
    </row>
    <row r="951" spans="1:7" ht="15">
      <c r="A951">
        <v>2006</v>
      </c>
      <c r="B951" t="s">
        <v>209</v>
      </c>
      <c r="C951" t="s">
        <v>74</v>
      </c>
      <c r="D951" t="s">
        <v>212</v>
      </c>
      <c r="E951" t="s">
        <v>61</v>
      </c>
      <c r="F951" s="183">
        <v>16.702</v>
      </c>
      <c r="G951" t="s">
        <v>211</v>
      </c>
    </row>
    <row r="952" spans="1:7" ht="15">
      <c r="A952">
        <v>2007</v>
      </c>
      <c r="B952" t="s">
        <v>209</v>
      </c>
      <c r="C952" t="s">
        <v>74</v>
      </c>
      <c r="D952" t="s">
        <v>212</v>
      </c>
      <c r="E952" t="s">
        <v>61</v>
      </c>
      <c r="F952">
        <v>17.262</v>
      </c>
      <c r="G952" t="s">
        <v>211</v>
      </c>
    </row>
    <row r="953" spans="1:6" ht="15">
      <c r="A953">
        <v>2008</v>
      </c>
      <c r="B953" t="s">
        <v>209</v>
      </c>
      <c r="C953" t="s">
        <v>74</v>
      </c>
      <c r="D953" t="s">
        <v>212</v>
      </c>
      <c r="E953" t="s">
        <v>61</v>
      </c>
      <c r="F953">
        <v>16.901</v>
      </c>
    </row>
    <row r="954" spans="1:7" ht="15">
      <c r="A954">
        <v>2009</v>
      </c>
      <c r="B954" t="s">
        <v>209</v>
      </c>
      <c r="C954" t="s">
        <v>74</v>
      </c>
      <c r="D954" t="s">
        <v>212</v>
      </c>
      <c r="E954" t="s">
        <v>61</v>
      </c>
      <c r="F954">
        <v>14.81</v>
      </c>
      <c r="G954" t="s">
        <v>211</v>
      </c>
    </row>
    <row r="955" spans="1:7" ht="15">
      <c r="A955">
        <v>2010</v>
      </c>
      <c r="B955" t="s">
        <v>209</v>
      </c>
      <c r="C955" t="s">
        <v>74</v>
      </c>
      <c r="D955" t="s">
        <v>212</v>
      </c>
      <c r="E955" t="s">
        <v>61</v>
      </c>
      <c r="F955">
        <v>14.474</v>
      </c>
      <c r="G955" t="s">
        <v>211</v>
      </c>
    </row>
    <row r="956" spans="1:7" ht="15">
      <c r="A956">
        <v>2011</v>
      </c>
      <c r="B956" t="s">
        <v>209</v>
      </c>
      <c r="C956" t="s">
        <v>74</v>
      </c>
      <c r="D956" t="s">
        <v>212</v>
      </c>
      <c r="E956" t="s">
        <v>61</v>
      </c>
      <c r="F956">
        <v>15.239</v>
      </c>
      <c r="G956" t="s">
        <v>211</v>
      </c>
    </row>
    <row r="957" spans="1:7" ht="15">
      <c r="A957">
        <v>2012</v>
      </c>
      <c r="B957" t="s">
        <v>209</v>
      </c>
      <c r="C957" t="s">
        <v>74</v>
      </c>
      <c r="D957" t="s">
        <v>212</v>
      </c>
      <c r="E957" t="s">
        <v>61</v>
      </c>
      <c r="F957">
        <v>14.045</v>
      </c>
      <c r="G957" t="s">
        <v>211</v>
      </c>
    </row>
    <row r="958" spans="1:7" ht="15">
      <c r="A958">
        <v>2013</v>
      </c>
      <c r="B958" t="s">
        <v>209</v>
      </c>
      <c r="C958" t="s">
        <v>74</v>
      </c>
      <c r="D958" t="s">
        <v>212</v>
      </c>
      <c r="E958" t="s">
        <v>61</v>
      </c>
      <c r="F958">
        <v>13.676</v>
      </c>
      <c r="G958" t="s">
        <v>211</v>
      </c>
    </row>
    <row r="959" spans="1:7" ht="15">
      <c r="A959">
        <v>2014</v>
      </c>
      <c r="B959" t="s">
        <v>209</v>
      </c>
      <c r="C959" t="s">
        <v>74</v>
      </c>
      <c r="D959" t="s">
        <v>212</v>
      </c>
      <c r="E959" t="s">
        <v>61</v>
      </c>
      <c r="F959">
        <v>13.778</v>
      </c>
      <c r="G959" t="s">
        <v>211</v>
      </c>
    </row>
    <row r="960" spans="1:7" ht="15">
      <c r="A960">
        <v>2015</v>
      </c>
      <c r="B960" t="s">
        <v>209</v>
      </c>
      <c r="C960" t="s">
        <v>74</v>
      </c>
      <c r="D960" t="s">
        <v>212</v>
      </c>
      <c r="E960" t="s">
        <v>61</v>
      </c>
      <c r="F960">
        <v>13.793</v>
      </c>
      <c r="G960" t="s">
        <v>211</v>
      </c>
    </row>
    <row r="961" spans="1:7" ht="15">
      <c r="A961">
        <v>2016</v>
      </c>
      <c r="B961" t="s">
        <v>209</v>
      </c>
      <c r="C961" t="s">
        <v>74</v>
      </c>
      <c r="D961" t="s">
        <v>212</v>
      </c>
      <c r="E961" t="s">
        <v>61</v>
      </c>
      <c r="F961">
        <v>13.721</v>
      </c>
      <c r="G961" t="s">
        <v>211</v>
      </c>
    </row>
    <row r="962" spans="1:7" ht="15">
      <c r="A962">
        <v>2017</v>
      </c>
      <c r="B962" t="s">
        <v>209</v>
      </c>
      <c r="C962" t="s">
        <v>74</v>
      </c>
      <c r="D962" t="s">
        <v>212</v>
      </c>
      <c r="E962" t="s">
        <v>61</v>
      </c>
      <c r="F962" s="183">
        <v>14.056</v>
      </c>
      <c r="G962" t="s">
        <v>211</v>
      </c>
    </row>
    <row r="963" spans="1:7" ht="15">
      <c r="A963">
        <v>2018</v>
      </c>
      <c r="B963" t="s">
        <v>209</v>
      </c>
      <c r="C963" t="s">
        <v>74</v>
      </c>
      <c r="D963" t="s">
        <v>212</v>
      </c>
      <c r="E963" t="s">
        <v>61</v>
      </c>
      <c r="F963" s="183">
        <v>14.314</v>
      </c>
      <c r="G963" t="s">
        <v>211</v>
      </c>
    </row>
    <row r="964" spans="1:7" ht="15">
      <c r="A964">
        <v>2019</v>
      </c>
      <c r="B964" t="s">
        <v>209</v>
      </c>
      <c r="C964" t="s">
        <v>74</v>
      </c>
      <c r="D964" t="s">
        <v>212</v>
      </c>
      <c r="E964" t="s">
        <v>61</v>
      </c>
      <c r="F964" s="183">
        <v>14.373</v>
      </c>
      <c r="G964" t="s">
        <v>211</v>
      </c>
    </row>
    <row r="965" spans="1:6" ht="15">
      <c r="A965">
        <v>2020</v>
      </c>
      <c r="B965" t="s">
        <v>209</v>
      </c>
      <c r="C965" t="s">
        <v>74</v>
      </c>
      <c r="D965" t="s">
        <v>212</v>
      </c>
      <c r="E965" t="s">
        <v>61</v>
      </c>
      <c r="F965" s="183">
        <v>13.763</v>
      </c>
    </row>
    <row r="966" spans="1:6" ht="15">
      <c r="A966">
        <v>2021</v>
      </c>
      <c r="B966" t="s">
        <v>209</v>
      </c>
      <c r="C966" t="s">
        <v>74</v>
      </c>
      <c r="D966" t="s">
        <v>212</v>
      </c>
      <c r="E966" t="s">
        <v>61</v>
      </c>
      <c r="F966" s="183">
        <v>14.391</v>
      </c>
    </row>
    <row r="967" spans="1:7" ht="15">
      <c r="A967">
        <v>2022</v>
      </c>
      <c r="B967" t="s">
        <v>209</v>
      </c>
      <c r="C967" t="s">
        <v>74</v>
      </c>
      <c r="D967" t="s">
        <v>212</v>
      </c>
      <c r="E967" t="s">
        <v>61</v>
      </c>
      <c r="F967">
        <v>14.445</v>
      </c>
      <c r="G967" t="s">
        <v>211</v>
      </c>
    </row>
    <row r="968" spans="1:5" ht="15">
      <c r="A968">
        <v>2000</v>
      </c>
      <c r="B968" t="s">
        <v>209</v>
      </c>
      <c r="C968" t="s">
        <v>73</v>
      </c>
      <c r="D968" t="s">
        <v>213</v>
      </c>
      <c r="E968" t="s">
        <v>232</v>
      </c>
    </row>
    <row r="969" spans="1:5" ht="15">
      <c r="A969">
        <v>2001</v>
      </c>
      <c r="B969" t="s">
        <v>209</v>
      </c>
      <c r="C969" t="s">
        <v>73</v>
      </c>
      <c r="D969" t="s">
        <v>213</v>
      </c>
      <c r="E969" t="s">
        <v>232</v>
      </c>
    </row>
    <row r="970" spans="1:5" ht="15">
      <c r="A970">
        <v>2002</v>
      </c>
      <c r="B970" t="s">
        <v>209</v>
      </c>
      <c r="C970" t="s">
        <v>73</v>
      </c>
      <c r="D970" t="s">
        <v>213</v>
      </c>
      <c r="E970" t="s">
        <v>232</v>
      </c>
    </row>
    <row r="971" spans="1:5" ht="15">
      <c r="A971">
        <v>2003</v>
      </c>
      <c r="B971" t="s">
        <v>209</v>
      </c>
      <c r="C971" t="s">
        <v>73</v>
      </c>
      <c r="D971" t="s">
        <v>213</v>
      </c>
      <c r="E971" t="s">
        <v>232</v>
      </c>
    </row>
    <row r="972" spans="1:5" ht="15">
      <c r="A972">
        <v>2004</v>
      </c>
      <c r="B972" t="s">
        <v>209</v>
      </c>
      <c r="C972" t="s">
        <v>73</v>
      </c>
      <c r="D972" t="s">
        <v>213</v>
      </c>
      <c r="E972" t="s">
        <v>232</v>
      </c>
    </row>
    <row r="973" spans="1:5" ht="15">
      <c r="A973">
        <v>2005</v>
      </c>
      <c r="B973" t="s">
        <v>209</v>
      </c>
      <c r="C973" t="s">
        <v>73</v>
      </c>
      <c r="D973" t="s">
        <v>213</v>
      </c>
      <c r="E973" t="s">
        <v>232</v>
      </c>
    </row>
    <row r="974" spans="1:5" ht="15">
      <c r="A974">
        <v>2006</v>
      </c>
      <c r="B974" t="s">
        <v>209</v>
      </c>
      <c r="C974" t="s">
        <v>73</v>
      </c>
      <c r="D974" t="s">
        <v>213</v>
      </c>
      <c r="E974" t="s">
        <v>232</v>
      </c>
    </row>
    <row r="975" spans="1:5" ht="15">
      <c r="A975">
        <v>2007</v>
      </c>
      <c r="B975" t="s">
        <v>209</v>
      </c>
      <c r="C975" t="s">
        <v>73</v>
      </c>
      <c r="D975" t="s">
        <v>213</v>
      </c>
      <c r="E975" t="s">
        <v>232</v>
      </c>
    </row>
    <row r="976" spans="1:5" ht="15">
      <c r="A976">
        <v>2008</v>
      </c>
      <c r="B976" t="s">
        <v>209</v>
      </c>
      <c r="C976" t="s">
        <v>73</v>
      </c>
      <c r="D976" t="s">
        <v>213</v>
      </c>
      <c r="E976" t="s">
        <v>232</v>
      </c>
    </row>
    <row r="977" spans="1:6" ht="15">
      <c r="A977">
        <v>2009</v>
      </c>
      <c r="B977" t="s">
        <v>209</v>
      </c>
      <c r="C977" t="s">
        <v>73</v>
      </c>
      <c r="D977" t="s">
        <v>213</v>
      </c>
      <c r="E977" t="s">
        <v>232</v>
      </c>
      <c r="F977" s="183"/>
    </row>
    <row r="978" spans="1:6" ht="15">
      <c r="A978">
        <v>2010</v>
      </c>
      <c r="B978" t="s">
        <v>209</v>
      </c>
      <c r="C978" t="s">
        <v>73</v>
      </c>
      <c r="D978" t="s">
        <v>213</v>
      </c>
      <c r="E978" t="s">
        <v>232</v>
      </c>
      <c r="F978" s="183"/>
    </row>
    <row r="979" spans="1:6" ht="15">
      <c r="A979">
        <v>2011</v>
      </c>
      <c r="B979" t="s">
        <v>209</v>
      </c>
      <c r="C979" t="s">
        <v>73</v>
      </c>
      <c r="D979" t="s">
        <v>213</v>
      </c>
      <c r="E979" t="s">
        <v>232</v>
      </c>
      <c r="F979" s="183"/>
    </row>
    <row r="980" spans="1:6" ht="15">
      <c r="A980">
        <v>2012</v>
      </c>
      <c r="B980" t="s">
        <v>209</v>
      </c>
      <c r="C980" t="s">
        <v>73</v>
      </c>
      <c r="D980" t="s">
        <v>213</v>
      </c>
      <c r="E980" t="s">
        <v>232</v>
      </c>
      <c r="F980" s="183"/>
    </row>
    <row r="981" spans="1:6" ht="15">
      <c r="A981">
        <v>2013</v>
      </c>
      <c r="B981" t="s">
        <v>209</v>
      </c>
      <c r="C981" t="s">
        <v>73</v>
      </c>
      <c r="D981" t="s">
        <v>213</v>
      </c>
      <c r="E981" t="s">
        <v>232</v>
      </c>
      <c r="F981" s="183"/>
    </row>
    <row r="982" spans="1:5" ht="15">
      <c r="A982">
        <v>2014</v>
      </c>
      <c r="B982" t="s">
        <v>209</v>
      </c>
      <c r="C982" t="s">
        <v>73</v>
      </c>
      <c r="D982" t="s">
        <v>213</v>
      </c>
      <c r="E982" t="s">
        <v>232</v>
      </c>
    </row>
    <row r="983" spans="1:5" ht="15">
      <c r="A983">
        <v>2015</v>
      </c>
      <c r="B983" t="s">
        <v>209</v>
      </c>
      <c r="C983" t="s">
        <v>73</v>
      </c>
      <c r="D983" t="s">
        <v>213</v>
      </c>
      <c r="E983" t="s">
        <v>232</v>
      </c>
    </row>
    <row r="984" spans="1:5" ht="15">
      <c r="A984">
        <v>2016</v>
      </c>
      <c r="B984" t="s">
        <v>209</v>
      </c>
      <c r="C984" t="s">
        <v>73</v>
      </c>
      <c r="D984" t="s">
        <v>213</v>
      </c>
      <c r="E984" t="s">
        <v>232</v>
      </c>
    </row>
    <row r="985" spans="1:5" ht="15">
      <c r="A985">
        <v>2017</v>
      </c>
      <c r="B985" t="s">
        <v>209</v>
      </c>
      <c r="C985" t="s">
        <v>73</v>
      </c>
      <c r="D985" t="s">
        <v>213</v>
      </c>
      <c r="E985" t="s">
        <v>232</v>
      </c>
    </row>
    <row r="986" spans="1:5" ht="15">
      <c r="A986">
        <v>2018</v>
      </c>
      <c r="B986" t="s">
        <v>209</v>
      </c>
      <c r="C986" t="s">
        <v>73</v>
      </c>
      <c r="D986" t="s">
        <v>213</v>
      </c>
      <c r="E986" t="s">
        <v>232</v>
      </c>
    </row>
    <row r="987" spans="1:5" ht="15">
      <c r="A987">
        <v>2019</v>
      </c>
      <c r="B987" t="s">
        <v>209</v>
      </c>
      <c r="C987" t="s">
        <v>73</v>
      </c>
      <c r="D987" t="s">
        <v>213</v>
      </c>
      <c r="E987" t="s">
        <v>232</v>
      </c>
    </row>
    <row r="988" spans="1:5" ht="15">
      <c r="A988">
        <v>2020</v>
      </c>
      <c r="B988" t="s">
        <v>209</v>
      </c>
      <c r="C988" t="s">
        <v>73</v>
      </c>
      <c r="D988" t="s">
        <v>213</v>
      </c>
      <c r="E988" t="s">
        <v>232</v>
      </c>
    </row>
    <row r="989" spans="1:5" ht="15">
      <c r="A989">
        <v>2021</v>
      </c>
      <c r="B989" t="s">
        <v>209</v>
      </c>
      <c r="C989" t="s">
        <v>73</v>
      </c>
      <c r="D989" t="s">
        <v>213</v>
      </c>
      <c r="E989" t="s">
        <v>232</v>
      </c>
    </row>
    <row r="990" spans="1:5" ht="15">
      <c r="A990">
        <v>2022</v>
      </c>
      <c r="B990" t="s">
        <v>209</v>
      </c>
      <c r="C990" t="s">
        <v>73</v>
      </c>
      <c r="D990" t="s">
        <v>213</v>
      </c>
      <c r="E990" t="s">
        <v>232</v>
      </c>
    </row>
    <row r="991" spans="1:7" ht="15">
      <c r="A991">
        <v>2000</v>
      </c>
      <c r="B991" t="s">
        <v>209</v>
      </c>
      <c r="C991" t="s">
        <v>73</v>
      </c>
      <c r="D991" t="s">
        <v>210</v>
      </c>
      <c r="E991" t="s">
        <v>232</v>
      </c>
      <c r="F991">
        <v>1623434.887</v>
      </c>
      <c r="G991" t="s">
        <v>211</v>
      </c>
    </row>
    <row r="992" spans="1:7" ht="15">
      <c r="A992">
        <v>2001</v>
      </c>
      <c r="B992" t="s">
        <v>209</v>
      </c>
      <c r="C992" t="s">
        <v>73</v>
      </c>
      <c r="D992" t="s">
        <v>210</v>
      </c>
      <c r="E992" t="s">
        <v>232</v>
      </c>
      <c r="F992" s="183">
        <v>1608281.16</v>
      </c>
      <c r="G992" t="s">
        <v>211</v>
      </c>
    </row>
    <row r="993" spans="1:7" ht="15">
      <c r="A993">
        <v>2002</v>
      </c>
      <c r="B993" t="s">
        <v>209</v>
      </c>
      <c r="C993" t="s">
        <v>73</v>
      </c>
      <c r="D993" t="s">
        <v>210</v>
      </c>
      <c r="E993" t="s">
        <v>232</v>
      </c>
      <c r="F993" s="183">
        <v>1617475.022</v>
      </c>
      <c r="G993" t="s">
        <v>211</v>
      </c>
    </row>
    <row r="994" spans="1:7" ht="15">
      <c r="A994">
        <v>2003</v>
      </c>
      <c r="B994" t="s">
        <v>209</v>
      </c>
      <c r="C994" t="s">
        <v>73</v>
      </c>
      <c r="D994" t="s">
        <v>210</v>
      </c>
      <c r="E994" t="s">
        <v>232</v>
      </c>
      <c r="F994" s="183">
        <v>1507425.243</v>
      </c>
      <c r="G994" t="s">
        <v>211</v>
      </c>
    </row>
    <row r="995" spans="1:7" ht="15">
      <c r="A995">
        <v>2004</v>
      </c>
      <c r="B995" t="s">
        <v>209</v>
      </c>
      <c r="C995" t="s">
        <v>73</v>
      </c>
      <c r="D995" t="s">
        <v>210</v>
      </c>
      <c r="E995" t="s">
        <v>232</v>
      </c>
      <c r="F995" s="183">
        <v>1702710.298</v>
      </c>
      <c r="G995" t="s">
        <v>211</v>
      </c>
    </row>
    <row r="996" spans="1:7" ht="15">
      <c r="A996">
        <v>2005</v>
      </c>
      <c r="B996" t="s">
        <v>209</v>
      </c>
      <c r="C996" t="s">
        <v>73</v>
      </c>
      <c r="D996" t="s">
        <v>210</v>
      </c>
      <c r="E996" t="s">
        <v>232</v>
      </c>
      <c r="F996" s="183">
        <v>1645475</v>
      </c>
      <c r="G996" t="s">
        <v>211</v>
      </c>
    </row>
    <row r="997" spans="1:7" ht="15">
      <c r="A997">
        <v>2006</v>
      </c>
      <c r="B997" t="s">
        <v>209</v>
      </c>
      <c r="C997" t="s">
        <v>73</v>
      </c>
      <c r="D997" t="s">
        <v>210</v>
      </c>
      <c r="E997" t="s">
        <v>232</v>
      </c>
      <c r="F997">
        <v>1569616.688</v>
      </c>
      <c r="G997" t="s">
        <v>211</v>
      </c>
    </row>
    <row r="998" spans="1:7" ht="15">
      <c r="A998">
        <v>2007</v>
      </c>
      <c r="B998" t="s">
        <v>209</v>
      </c>
      <c r="C998" t="s">
        <v>73</v>
      </c>
      <c r="D998" t="s">
        <v>210</v>
      </c>
      <c r="E998" t="s">
        <v>232</v>
      </c>
      <c r="F998">
        <v>1625770.05</v>
      </c>
      <c r="G998" t="s">
        <v>211</v>
      </c>
    </row>
    <row r="999" spans="1:6" ht="15">
      <c r="A999">
        <v>2008</v>
      </c>
      <c r="B999" t="s">
        <v>209</v>
      </c>
      <c r="C999" t="s">
        <v>73</v>
      </c>
      <c r="D999" t="s">
        <v>210</v>
      </c>
      <c r="E999" t="s">
        <v>232</v>
      </c>
      <c r="F999">
        <v>1666564.557</v>
      </c>
    </row>
    <row r="1000" spans="1:6" ht="15">
      <c r="A1000">
        <v>2009</v>
      </c>
      <c r="B1000" t="s">
        <v>209</v>
      </c>
      <c r="C1000" t="s">
        <v>73</v>
      </c>
      <c r="D1000" t="s">
        <v>210</v>
      </c>
      <c r="E1000" t="s">
        <v>232</v>
      </c>
      <c r="F1000">
        <v>1607837.498</v>
      </c>
    </row>
    <row r="1001" spans="1:6" ht="15">
      <c r="A1001">
        <v>2010</v>
      </c>
      <c r="B1001" t="s">
        <v>209</v>
      </c>
      <c r="C1001" t="s">
        <v>73</v>
      </c>
      <c r="D1001" t="s">
        <v>210</v>
      </c>
      <c r="E1001" t="s">
        <v>232</v>
      </c>
      <c r="F1001">
        <v>1587160.58</v>
      </c>
    </row>
    <row r="1002" spans="1:6" ht="15">
      <c r="A1002">
        <v>2011</v>
      </c>
      <c r="B1002" t="s">
        <v>209</v>
      </c>
      <c r="C1002" t="s">
        <v>73</v>
      </c>
      <c r="D1002" t="s">
        <v>210</v>
      </c>
      <c r="E1002" t="s">
        <v>232</v>
      </c>
      <c r="F1002">
        <v>1658346.996</v>
      </c>
    </row>
    <row r="1003" spans="1:6" ht="15">
      <c r="A1003">
        <v>2012</v>
      </c>
      <c r="B1003" t="s">
        <v>209</v>
      </c>
      <c r="C1003" t="s">
        <v>73</v>
      </c>
      <c r="D1003" t="s">
        <v>210</v>
      </c>
      <c r="E1003" t="s">
        <v>232</v>
      </c>
      <c r="F1003">
        <v>1593233.166</v>
      </c>
    </row>
    <row r="1004" spans="1:6" ht="15">
      <c r="A1004">
        <v>2013</v>
      </c>
      <c r="B1004" t="s">
        <v>209</v>
      </c>
      <c r="C1004" t="s">
        <v>73</v>
      </c>
      <c r="D1004" t="s">
        <v>210</v>
      </c>
      <c r="E1004" t="s">
        <v>232</v>
      </c>
      <c r="F1004">
        <v>1647506.414</v>
      </c>
    </row>
    <row r="1005" spans="1:6" ht="15">
      <c r="A1005">
        <v>2014</v>
      </c>
      <c r="B1005" t="s">
        <v>209</v>
      </c>
      <c r="C1005" t="s">
        <v>73</v>
      </c>
      <c r="D1005" t="s">
        <v>210</v>
      </c>
      <c r="E1005" t="s">
        <v>232</v>
      </c>
      <c r="F1005">
        <v>1757312.927</v>
      </c>
    </row>
    <row r="1006" spans="1:6" ht="15">
      <c r="A1006">
        <v>2015</v>
      </c>
      <c r="B1006" t="s">
        <v>209</v>
      </c>
      <c r="C1006" t="s">
        <v>73</v>
      </c>
      <c r="D1006" t="s">
        <v>210</v>
      </c>
      <c r="E1006" t="s">
        <v>232</v>
      </c>
      <c r="F1006">
        <v>1649188.574</v>
      </c>
    </row>
    <row r="1007" spans="1:6" ht="15">
      <c r="A1007">
        <v>2016</v>
      </c>
      <c r="B1007" t="s">
        <v>209</v>
      </c>
      <c r="C1007" t="s">
        <v>73</v>
      </c>
      <c r="D1007" t="s">
        <v>210</v>
      </c>
      <c r="E1007" t="s">
        <v>232</v>
      </c>
      <c r="F1007" s="183">
        <v>1671479.581</v>
      </c>
    </row>
    <row r="1008" spans="1:6" ht="15">
      <c r="A1008">
        <v>2017</v>
      </c>
      <c r="B1008" t="s">
        <v>209</v>
      </c>
      <c r="C1008" t="s">
        <v>73</v>
      </c>
      <c r="D1008" t="s">
        <v>210</v>
      </c>
      <c r="E1008" t="s">
        <v>232</v>
      </c>
      <c r="F1008" s="183">
        <v>1730945.07</v>
      </c>
    </row>
    <row r="1009" spans="1:6" ht="15">
      <c r="A1009">
        <v>2018</v>
      </c>
      <c r="B1009" t="s">
        <v>209</v>
      </c>
      <c r="C1009" t="s">
        <v>73</v>
      </c>
      <c r="D1009" t="s">
        <v>210</v>
      </c>
      <c r="E1009" t="s">
        <v>232</v>
      </c>
      <c r="F1009" s="183">
        <v>1672915.368</v>
      </c>
    </row>
    <row r="1010" spans="1:6" ht="15">
      <c r="A1010">
        <v>2019</v>
      </c>
      <c r="B1010" t="s">
        <v>209</v>
      </c>
      <c r="C1010" t="s">
        <v>73</v>
      </c>
      <c r="D1010" t="s">
        <v>210</v>
      </c>
      <c r="E1010" t="s">
        <v>232</v>
      </c>
      <c r="F1010" s="183">
        <v>1714717.903</v>
      </c>
    </row>
    <row r="1011" spans="1:6" ht="15">
      <c r="A1011">
        <v>2020</v>
      </c>
      <c r="B1011" t="s">
        <v>209</v>
      </c>
      <c r="C1011" t="s">
        <v>73</v>
      </c>
      <c r="D1011" t="s">
        <v>210</v>
      </c>
      <c r="E1011" t="s">
        <v>232</v>
      </c>
      <c r="F1011" s="183">
        <v>1708182.879</v>
      </c>
    </row>
    <row r="1012" spans="1:6" ht="15">
      <c r="A1012">
        <v>2021</v>
      </c>
      <c r="B1012" t="s">
        <v>209</v>
      </c>
      <c r="C1012" t="s">
        <v>73</v>
      </c>
      <c r="D1012" t="s">
        <v>210</v>
      </c>
      <c r="E1012" t="s">
        <v>232</v>
      </c>
      <c r="F1012">
        <v>1748938.065</v>
      </c>
    </row>
    <row r="1013" spans="1:7" ht="15">
      <c r="A1013">
        <v>2022</v>
      </c>
      <c r="B1013" t="s">
        <v>209</v>
      </c>
      <c r="C1013" t="s">
        <v>73</v>
      </c>
      <c r="D1013" t="s">
        <v>210</v>
      </c>
      <c r="E1013" t="s">
        <v>232</v>
      </c>
      <c r="F1013">
        <v>1663275.51</v>
      </c>
      <c r="G1013" t="s">
        <v>211</v>
      </c>
    </row>
    <row r="1014" spans="1:7" ht="15">
      <c r="A1014">
        <v>2000</v>
      </c>
      <c r="B1014" t="s">
        <v>209</v>
      </c>
      <c r="C1014" t="s">
        <v>73</v>
      </c>
      <c r="D1014" t="s">
        <v>212</v>
      </c>
      <c r="E1014" t="s">
        <v>232</v>
      </c>
      <c r="F1014">
        <v>3.785</v>
      </c>
      <c r="G1014" t="s">
        <v>211</v>
      </c>
    </row>
    <row r="1015" spans="1:7" ht="15">
      <c r="A1015">
        <v>2001</v>
      </c>
      <c r="B1015" t="s">
        <v>209</v>
      </c>
      <c r="C1015" t="s">
        <v>73</v>
      </c>
      <c r="D1015" t="s">
        <v>212</v>
      </c>
      <c r="E1015" t="s">
        <v>232</v>
      </c>
      <c r="F1015">
        <v>3.745</v>
      </c>
      <c r="G1015" t="s">
        <v>211</v>
      </c>
    </row>
    <row r="1016" spans="1:7" ht="15">
      <c r="A1016">
        <v>2002</v>
      </c>
      <c r="B1016" t="s">
        <v>209</v>
      </c>
      <c r="C1016" t="s">
        <v>73</v>
      </c>
      <c r="D1016" t="s">
        <v>212</v>
      </c>
      <c r="E1016" t="s">
        <v>232</v>
      </c>
      <c r="F1016">
        <v>3.758</v>
      </c>
      <c r="G1016" t="s">
        <v>211</v>
      </c>
    </row>
    <row r="1017" spans="1:7" ht="15">
      <c r="A1017">
        <v>2003</v>
      </c>
      <c r="B1017" t="s">
        <v>209</v>
      </c>
      <c r="C1017" t="s">
        <v>73</v>
      </c>
      <c r="D1017" t="s">
        <v>212</v>
      </c>
      <c r="E1017" t="s">
        <v>232</v>
      </c>
      <c r="F1017">
        <v>3.49</v>
      </c>
      <c r="G1017" t="s">
        <v>211</v>
      </c>
    </row>
    <row r="1018" spans="1:7" ht="15">
      <c r="A1018">
        <v>2004</v>
      </c>
      <c r="B1018" t="s">
        <v>209</v>
      </c>
      <c r="C1018" t="s">
        <v>73</v>
      </c>
      <c r="D1018" t="s">
        <v>212</v>
      </c>
      <c r="E1018" t="s">
        <v>232</v>
      </c>
      <c r="F1018">
        <v>3.927</v>
      </c>
      <c r="G1018" t="s">
        <v>211</v>
      </c>
    </row>
    <row r="1019" spans="1:7" ht="15">
      <c r="A1019">
        <v>2005</v>
      </c>
      <c r="B1019" t="s">
        <v>209</v>
      </c>
      <c r="C1019" t="s">
        <v>73</v>
      </c>
      <c r="D1019" t="s">
        <v>212</v>
      </c>
      <c r="E1019" t="s">
        <v>232</v>
      </c>
      <c r="F1019">
        <v>3.782</v>
      </c>
      <c r="G1019" t="s">
        <v>211</v>
      </c>
    </row>
    <row r="1020" spans="1:7" ht="15">
      <c r="A1020">
        <v>2006</v>
      </c>
      <c r="B1020" t="s">
        <v>209</v>
      </c>
      <c r="C1020" t="s">
        <v>73</v>
      </c>
      <c r="D1020" t="s">
        <v>212</v>
      </c>
      <c r="E1020" t="s">
        <v>232</v>
      </c>
      <c r="F1020">
        <v>3.596</v>
      </c>
      <c r="G1020" t="s">
        <v>211</v>
      </c>
    </row>
    <row r="1021" spans="1:7" ht="15">
      <c r="A1021">
        <v>2007</v>
      </c>
      <c r="B1021" t="s">
        <v>209</v>
      </c>
      <c r="C1021" t="s">
        <v>73</v>
      </c>
      <c r="D1021" t="s">
        <v>212</v>
      </c>
      <c r="E1021" t="s">
        <v>232</v>
      </c>
      <c r="F1021">
        <v>3.712</v>
      </c>
      <c r="G1021" t="s">
        <v>211</v>
      </c>
    </row>
    <row r="1022" spans="1:6" ht="15">
      <c r="A1022">
        <v>2008</v>
      </c>
      <c r="B1022" t="s">
        <v>209</v>
      </c>
      <c r="C1022" t="s">
        <v>73</v>
      </c>
      <c r="D1022" t="s">
        <v>212</v>
      </c>
      <c r="E1022" t="s">
        <v>232</v>
      </c>
      <c r="F1022">
        <v>3.793</v>
      </c>
    </row>
    <row r="1023" spans="1:6" ht="15">
      <c r="A1023">
        <v>2009</v>
      </c>
      <c r="B1023" t="s">
        <v>209</v>
      </c>
      <c r="C1023" t="s">
        <v>73</v>
      </c>
      <c r="D1023" t="s">
        <v>212</v>
      </c>
      <c r="E1023" t="s">
        <v>232</v>
      </c>
      <c r="F1023" s="183">
        <v>3.651</v>
      </c>
    </row>
    <row r="1024" spans="1:6" ht="15">
      <c r="A1024">
        <v>2010</v>
      </c>
      <c r="B1024" t="s">
        <v>209</v>
      </c>
      <c r="C1024" t="s">
        <v>73</v>
      </c>
      <c r="D1024" t="s">
        <v>212</v>
      </c>
      <c r="E1024" t="s">
        <v>232</v>
      </c>
      <c r="F1024" s="183">
        <v>3.599</v>
      </c>
    </row>
    <row r="1025" spans="1:6" ht="15">
      <c r="A1025">
        <v>2011</v>
      </c>
      <c r="B1025" t="s">
        <v>209</v>
      </c>
      <c r="C1025" t="s">
        <v>73</v>
      </c>
      <c r="D1025" t="s">
        <v>212</v>
      </c>
      <c r="E1025" t="s">
        <v>232</v>
      </c>
      <c r="F1025" s="183">
        <v>3.767</v>
      </c>
    </row>
    <row r="1026" spans="1:6" ht="15">
      <c r="A1026">
        <v>2012</v>
      </c>
      <c r="B1026" t="s">
        <v>209</v>
      </c>
      <c r="C1026" t="s">
        <v>73</v>
      </c>
      <c r="D1026" t="s">
        <v>212</v>
      </c>
      <c r="E1026" t="s">
        <v>232</v>
      </c>
      <c r="F1026" s="183">
        <v>3.614</v>
      </c>
    </row>
    <row r="1027" spans="1:6" ht="15">
      <c r="A1027">
        <v>2013</v>
      </c>
      <c r="B1027" t="s">
        <v>209</v>
      </c>
      <c r="C1027" t="s">
        <v>73</v>
      </c>
      <c r="D1027" t="s">
        <v>212</v>
      </c>
      <c r="E1027" t="s">
        <v>232</v>
      </c>
      <c r="F1027">
        <v>3.728</v>
      </c>
    </row>
    <row r="1028" spans="1:6" ht="15">
      <c r="A1028">
        <v>2014</v>
      </c>
      <c r="B1028" t="s">
        <v>209</v>
      </c>
      <c r="C1028" t="s">
        <v>73</v>
      </c>
      <c r="D1028" t="s">
        <v>212</v>
      </c>
      <c r="E1028" t="s">
        <v>232</v>
      </c>
      <c r="F1028">
        <v>3.964</v>
      </c>
    </row>
    <row r="1029" spans="1:6" ht="15">
      <c r="A1029">
        <v>2015</v>
      </c>
      <c r="B1029" t="s">
        <v>209</v>
      </c>
      <c r="C1029" t="s">
        <v>73</v>
      </c>
      <c r="D1029" t="s">
        <v>212</v>
      </c>
      <c r="E1029" t="s">
        <v>232</v>
      </c>
      <c r="F1029">
        <v>3.712</v>
      </c>
    </row>
    <row r="1030" spans="1:6" ht="15">
      <c r="A1030">
        <v>2016</v>
      </c>
      <c r="B1030" t="s">
        <v>209</v>
      </c>
      <c r="C1030" t="s">
        <v>73</v>
      </c>
      <c r="D1030" t="s">
        <v>212</v>
      </c>
      <c r="E1030" t="s">
        <v>232</v>
      </c>
      <c r="F1030">
        <v>3.755</v>
      </c>
    </row>
    <row r="1031" spans="1:6" ht="15">
      <c r="A1031">
        <v>2017</v>
      </c>
      <c r="B1031" t="s">
        <v>209</v>
      </c>
      <c r="C1031" t="s">
        <v>73</v>
      </c>
      <c r="D1031" t="s">
        <v>212</v>
      </c>
      <c r="E1031" t="s">
        <v>232</v>
      </c>
      <c r="F1031">
        <v>3.882</v>
      </c>
    </row>
    <row r="1032" spans="1:6" ht="15">
      <c r="A1032">
        <v>2018</v>
      </c>
      <c r="B1032" t="s">
        <v>209</v>
      </c>
      <c r="C1032" t="s">
        <v>73</v>
      </c>
      <c r="D1032" t="s">
        <v>212</v>
      </c>
      <c r="E1032" t="s">
        <v>232</v>
      </c>
      <c r="F1032">
        <v>3.745</v>
      </c>
    </row>
    <row r="1033" spans="1:6" ht="15">
      <c r="A1033">
        <v>2019</v>
      </c>
      <c r="B1033" t="s">
        <v>209</v>
      </c>
      <c r="C1033" t="s">
        <v>73</v>
      </c>
      <c r="D1033" t="s">
        <v>212</v>
      </c>
      <c r="E1033" t="s">
        <v>232</v>
      </c>
      <c r="F1033">
        <v>3.836</v>
      </c>
    </row>
    <row r="1034" spans="1:6" ht="15">
      <c r="A1034">
        <v>2020</v>
      </c>
      <c r="B1034" t="s">
        <v>209</v>
      </c>
      <c r="C1034" t="s">
        <v>73</v>
      </c>
      <c r="D1034" t="s">
        <v>212</v>
      </c>
      <c r="E1034" t="s">
        <v>232</v>
      </c>
      <c r="F1034">
        <v>3.818</v>
      </c>
    </row>
    <row r="1035" spans="1:6" ht="15">
      <c r="A1035">
        <v>2021</v>
      </c>
      <c r="B1035" t="s">
        <v>209</v>
      </c>
      <c r="C1035" t="s">
        <v>73</v>
      </c>
      <c r="D1035" t="s">
        <v>212</v>
      </c>
      <c r="E1035" t="s">
        <v>232</v>
      </c>
      <c r="F1035">
        <v>3.913</v>
      </c>
    </row>
    <row r="1036" spans="1:7" ht="15">
      <c r="A1036">
        <v>2022</v>
      </c>
      <c r="B1036" t="s">
        <v>209</v>
      </c>
      <c r="C1036" t="s">
        <v>73</v>
      </c>
      <c r="D1036" t="s">
        <v>212</v>
      </c>
      <c r="E1036" t="s">
        <v>232</v>
      </c>
      <c r="F1036">
        <v>3.721</v>
      </c>
      <c r="G1036" t="s">
        <v>211</v>
      </c>
    </row>
    <row r="1037" spans="1:5" ht="15">
      <c r="A1037">
        <v>2000</v>
      </c>
      <c r="B1037" t="s">
        <v>209</v>
      </c>
      <c r="C1037" t="s">
        <v>72</v>
      </c>
      <c r="D1037" t="s">
        <v>213</v>
      </c>
      <c r="E1037" t="s">
        <v>232</v>
      </c>
    </row>
    <row r="1038" spans="1:5" ht="15">
      <c r="A1038">
        <v>2001</v>
      </c>
      <c r="B1038" t="s">
        <v>209</v>
      </c>
      <c r="C1038" t="s">
        <v>72</v>
      </c>
      <c r="D1038" t="s">
        <v>213</v>
      </c>
      <c r="E1038" t="s">
        <v>232</v>
      </c>
    </row>
    <row r="1039" spans="1:5" ht="15">
      <c r="A1039">
        <v>2002</v>
      </c>
      <c r="B1039" t="s">
        <v>209</v>
      </c>
      <c r="C1039" t="s">
        <v>72</v>
      </c>
      <c r="D1039" t="s">
        <v>213</v>
      </c>
      <c r="E1039" t="s">
        <v>232</v>
      </c>
    </row>
    <row r="1040" spans="1:5" ht="15">
      <c r="A1040">
        <v>2003</v>
      </c>
      <c r="B1040" t="s">
        <v>209</v>
      </c>
      <c r="C1040" t="s">
        <v>72</v>
      </c>
      <c r="D1040" t="s">
        <v>213</v>
      </c>
      <c r="E1040" t="s">
        <v>232</v>
      </c>
    </row>
    <row r="1041" spans="1:5" ht="15">
      <c r="A1041">
        <v>2004</v>
      </c>
      <c r="B1041" t="s">
        <v>209</v>
      </c>
      <c r="C1041" t="s">
        <v>72</v>
      </c>
      <c r="D1041" t="s">
        <v>213</v>
      </c>
      <c r="E1041" t="s">
        <v>232</v>
      </c>
    </row>
    <row r="1042" spans="1:5" ht="15">
      <c r="A1042">
        <v>2005</v>
      </c>
      <c r="B1042" t="s">
        <v>209</v>
      </c>
      <c r="C1042" t="s">
        <v>72</v>
      </c>
      <c r="D1042" t="s">
        <v>213</v>
      </c>
      <c r="E1042" t="s">
        <v>232</v>
      </c>
    </row>
    <row r="1043" spans="1:5" ht="15">
      <c r="A1043">
        <v>2006</v>
      </c>
      <c r="B1043" t="s">
        <v>209</v>
      </c>
      <c r="C1043" t="s">
        <v>72</v>
      </c>
      <c r="D1043" t="s">
        <v>213</v>
      </c>
      <c r="E1043" t="s">
        <v>232</v>
      </c>
    </row>
    <row r="1044" spans="1:5" ht="15">
      <c r="A1044">
        <v>2007</v>
      </c>
      <c r="B1044" t="s">
        <v>209</v>
      </c>
      <c r="C1044" t="s">
        <v>72</v>
      </c>
      <c r="D1044" t="s">
        <v>213</v>
      </c>
      <c r="E1044" t="s">
        <v>232</v>
      </c>
    </row>
    <row r="1045" spans="1:5" ht="15">
      <c r="A1045">
        <v>2008</v>
      </c>
      <c r="B1045" t="s">
        <v>209</v>
      </c>
      <c r="C1045" t="s">
        <v>72</v>
      </c>
      <c r="D1045" t="s">
        <v>213</v>
      </c>
      <c r="E1045" t="s">
        <v>232</v>
      </c>
    </row>
    <row r="1046" spans="1:5" ht="15">
      <c r="A1046">
        <v>2009</v>
      </c>
      <c r="B1046" t="s">
        <v>209</v>
      </c>
      <c r="C1046" t="s">
        <v>72</v>
      </c>
      <c r="D1046" t="s">
        <v>213</v>
      </c>
      <c r="E1046" t="s">
        <v>232</v>
      </c>
    </row>
    <row r="1047" spans="1:5" ht="15">
      <c r="A1047">
        <v>2010</v>
      </c>
      <c r="B1047" t="s">
        <v>209</v>
      </c>
      <c r="C1047" t="s">
        <v>72</v>
      </c>
      <c r="D1047" t="s">
        <v>213</v>
      </c>
      <c r="E1047" t="s">
        <v>232</v>
      </c>
    </row>
    <row r="1048" spans="1:5" ht="15">
      <c r="A1048">
        <v>2011</v>
      </c>
      <c r="B1048" t="s">
        <v>209</v>
      </c>
      <c r="C1048" t="s">
        <v>72</v>
      </c>
      <c r="D1048" t="s">
        <v>213</v>
      </c>
      <c r="E1048" t="s">
        <v>232</v>
      </c>
    </row>
    <row r="1049" spans="1:5" ht="15">
      <c r="A1049">
        <v>2012</v>
      </c>
      <c r="B1049" t="s">
        <v>209</v>
      </c>
      <c r="C1049" t="s">
        <v>72</v>
      </c>
      <c r="D1049" t="s">
        <v>213</v>
      </c>
      <c r="E1049" t="s">
        <v>232</v>
      </c>
    </row>
    <row r="1050" spans="1:5" ht="15">
      <c r="A1050">
        <v>2013</v>
      </c>
      <c r="B1050" t="s">
        <v>209</v>
      </c>
      <c r="C1050" t="s">
        <v>72</v>
      </c>
      <c r="D1050" t="s">
        <v>213</v>
      </c>
      <c r="E1050" t="s">
        <v>232</v>
      </c>
    </row>
    <row r="1051" spans="1:5" ht="15">
      <c r="A1051">
        <v>2014</v>
      </c>
      <c r="B1051" t="s">
        <v>209</v>
      </c>
      <c r="C1051" t="s">
        <v>72</v>
      </c>
      <c r="D1051" t="s">
        <v>213</v>
      </c>
      <c r="E1051" t="s">
        <v>232</v>
      </c>
    </row>
    <row r="1052" spans="1:6" ht="15">
      <c r="A1052">
        <v>2015</v>
      </c>
      <c r="B1052" t="s">
        <v>209</v>
      </c>
      <c r="C1052" t="s">
        <v>72</v>
      </c>
      <c r="D1052" t="s">
        <v>213</v>
      </c>
      <c r="E1052" t="s">
        <v>232</v>
      </c>
      <c r="F1052" s="183"/>
    </row>
    <row r="1053" spans="1:6" ht="15">
      <c r="A1053">
        <v>2016</v>
      </c>
      <c r="B1053" t="s">
        <v>209</v>
      </c>
      <c r="C1053" t="s">
        <v>72</v>
      </c>
      <c r="D1053" t="s">
        <v>213</v>
      </c>
      <c r="E1053" t="s">
        <v>232</v>
      </c>
      <c r="F1053" s="183"/>
    </row>
    <row r="1054" spans="1:6" ht="15">
      <c r="A1054">
        <v>2017</v>
      </c>
      <c r="B1054" t="s">
        <v>209</v>
      </c>
      <c r="C1054" t="s">
        <v>72</v>
      </c>
      <c r="D1054" t="s">
        <v>213</v>
      </c>
      <c r="E1054" t="s">
        <v>232</v>
      </c>
      <c r="F1054" s="183"/>
    </row>
    <row r="1055" spans="1:6" ht="15">
      <c r="A1055">
        <v>2018</v>
      </c>
      <c r="B1055" t="s">
        <v>209</v>
      </c>
      <c r="C1055" t="s">
        <v>72</v>
      </c>
      <c r="D1055" t="s">
        <v>213</v>
      </c>
      <c r="E1055" t="s">
        <v>232</v>
      </c>
      <c r="F1055" s="183"/>
    </row>
    <row r="1056" spans="1:6" ht="15">
      <c r="A1056">
        <v>2019</v>
      </c>
      <c r="B1056" t="s">
        <v>209</v>
      </c>
      <c r="C1056" t="s">
        <v>72</v>
      </c>
      <c r="D1056" t="s">
        <v>213</v>
      </c>
      <c r="E1056" t="s">
        <v>232</v>
      </c>
      <c r="F1056" s="183"/>
    </row>
    <row r="1057" spans="1:5" ht="15">
      <c r="A1057">
        <v>2020</v>
      </c>
      <c r="B1057" t="s">
        <v>209</v>
      </c>
      <c r="C1057" t="s">
        <v>72</v>
      </c>
      <c r="D1057" t="s">
        <v>213</v>
      </c>
      <c r="E1057" t="s">
        <v>232</v>
      </c>
    </row>
    <row r="1058" spans="1:5" ht="15">
      <c r="A1058">
        <v>2021</v>
      </c>
      <c r="B1058" t="s">
        <v>209</v>
      </c>
      <c r="C1058" t="s">
        <v>72</v>
      </c>
      <c r="D1058" t="s">
        <v>213</v>
      </c>
      <c r="E1058" t="s">
        <v>232</v>
      </c>
    </row>
    <row r="1059" spans="1:5" ht="15">
      <c r="A1059">
        <v>2022</v>
      </c>
      <c r="B1059" t="s">
        <v>209</v>
      </c>
      <c r="C1059" t="s">
        <v>72</v>
      </c>
      <c r="D1059" t="s">
        <v>213</v>
      </c>
      <c r="E1059" t="s">
        <v>232</v>
      </c>
    </row>
    <row r="1060" spans="1:6" ht="15">
      <c r="A1060">
        <v>2000</v>
      </c>
      <c r="B1060" t="s">
        <v>209</v>
      </c>
      <c r="C1060" t="s">
        <v>72</v>
      </c>
      <c r="D1060" t="s">
        <v>210</v>
      </c>
      <c r="E1060" t="s">
        <v>232</v>
      </c>
      <c r="F1060">
        <v>389678.545</v>
      </c>
    </row>
    <row r="1061" spans="1:6" ht="15">
      <c r="A1061">
        <v>2001</v>
      </c>
      <c r="B1061" t="s">
        <v>209</v>
      </c>
      <c r="C1061" t="s">
        <v>72</v>
      </c>
      <c r="D1061" t="s">
        <v>210</v>
      </c>
      <c r="E1061" t="s">
        <v>232</v>
      </c>
      <c r="F1061">
        <v>371127.67</v>
      </c>
    </row>
    <row r="1062" spans="1:6" ht="15">
      <c r="A1062">
        <v>2002</v>
      </c>
      <c r="B1062" t="s">
        <v>209</v>
      </c>
      <c r="C1062" t="s">
        <v>72</v>
      </c>
      <c r="D1062" t="s">
        <v>210</v>
      </c>
      <c r="E1062" t="s">
        <v>232</v>
      </c>
      <c r="F1062">
        <v>368087.841</v>
      </c>
    </row>
    <row r="1063" spans="1:6" ht="15">
      <c r="A1063">
        <v>2003</v>
      </c>
      <c r="B1063" t="s">
        <v>209</v>
      </c>
      <c r="C1063" t="s">
        <v>72</v>
      </c>
      <c r="D1063" t="s">
        <v>210</v>
      </c>
      <c r="E1063" t="s">
        <v>232</v>
      </c>
      <c r="F1063">
        <v>383520.472</v>
      </c>
    </row>
    <row r="1064" spans="1:6" ht="15">
      <c r="A1064">
        <v>2004</v>
      </c>
      <c r="B1064" t="s">
        <v>209</v>
      </c>
      <c r="C1064" t="s">
        <v>72</v>
      </c>
      <c r="D1064" t="s">
        <v>210</v>
      </c>
      <c r="E1064" t="s">
        <v>232</v>
      </c>
      <c r="F1064">
        <v>409293.366</v>
      </c>
    </row>
    <row r="1065" spans="1:6" ht="15">
      <c r="A1065">
        <v>2005</v>
      </c>
      <c r="B1065" t="s">
        <v>209</v>
      </c>
      <c r="C1065" t="s">
        <v>72</v>
      </c>
      <c r="D1065" t="s">
        <v>210</v>
      </c>
      <c r="E1065" t="s">
        <v>232</v>
      </c>
      <c r="F1065">
        <v>418505.217</v>
      </c>
    </row>
    <row r="1066" spans="1:6" ht="15">
      <c r="A1066">
        <v>2006</v>
      </c>
      <c r="B1066" t="s">
        <v>209</v>
      </c>
      <c r="C1066" t="s">
        <v>72</v>
      </c>
      <c r="D1066" t="s">
        <v>210</v>
      </c>
      <c r="E1066" t="s">
        <v>232</v>
      </c>
      <c r="F1066">
        <v>428517.558</v>
      </c>
    </row>
    <row r="1067" spans="1:6" ht="15">
      <c r="A1067">
        <v>2007</v>
      </c>
      <c r="B1067" t="s">
        <v>209</v>
      </c>
      <c r="C1067" t="s">
        <v>72</v>
      </c>
      <c r="D1067" t="s">
        <v>210</v>
      </c>
      <c r="E1067" t="s">
        <v>232</v>
      </c>
      <c r="F1067" s="183">
        <v>432286.229</v>
      </c>
    </row>
    <row r="1068" spans="1:6" ht="15">
      <c r="A1068">
        <v>2008</v>
      </c>
      <c r="B1068" t="s">
        <v>209</v>
      </c>
      <c r="C1068" t="s">
        <v>72</v>
      </c>
      <c r="D1068" t="s">
        <v>210</v>
      </c>
      <c r="E1068" t="s">
        <v>232</v>
      </c>
      <c r="F1068" s="183">
        <v>422643.391</v>
      </c>
    </row>
    <row r="1069" spans="1:7" ht="15">
      <c r="A1069">
        <v>2009</v>
      </c>
      <c r="B1069" t="s">
        <v>209</v>
      </c>
      <c r="C1069" t="s">
        <v>72</v>
      </c>
      <c r="D1069" t="s">
        <v>210</v>
      </c>
      <c r="E1069" t="s">
        <v>232</v>
      </c>
      <c r="F1069" s="183">
        <v>305162.207</v>
      </c>
      <c r="G1069" t="s">
        <v>211</v>
      </c>
    </row>
    <row r="1070" spans="1:7" ht="15">
      <c r="A1070">
        <v>2010</v>
      </c>
      <c r="B1070" t="s">
        <v>209</v>
      </c>
      <c r="C1070" t="s">
        <v>72</v>
      </c>
      <c r="D1070" t="s">
        <v>210</v>
      </c>
      <c r="E1070" t="s">
        <v>232</v>
      </c>
      <c r="F1070" s="183">
        <v>392647.524</v>
      </c>
      <c r="G1070" t="s">
        <v>211</v>
      </c>
    </row>
    <row r="1071" spans="1:7" ht="15">
      <c r="A1071">
        <v>2011</v>
      </c>
      <c r="B1071" t="s">
        <v>209</v>
      </c>
      <c r="C1071" t="s">
        <v>72</v>
      </c>
      <c r="D1071" t="s">
        <v>210</v>
      </c>
      <c r="E1071" t="s">
        <v>232</v>
      </c>
      <c r="F1071" s="183">
        <v>411103.358</v>
      </c>
      <c r="G1071" t="s">
        <v>211</v>
      </c>
    </row>
    <row r="1072" spans="1:7" ht="15">
      <c r="A1072">
        <v>2012</v>
      </c>
      <c r="B1072" t="s">
        <v>209</v>
      </c>
      <c r="C1072" t="s">
        <v>72</v>
      </c>
      <c r="D1072" t="s">
        <v>210</v>
      </c>
      <c r="E1072" t="s">
        <v>232</v>
      </c>
      <c r="F1072">
        <v>399479.612</v>
      </c>
      <c r="G1072" t="s">
        <v>211</v>
      </c>
    </row>
    <row r="1073" spans="1:7" ht="15">
      <c r="A1073">
        <v>2013</v>
      </c>
      <c r="B1073" t="s">
        <v>209</v>
      </c>
      <c r="C1073" t="s">
        <v>72</v>
      </c>
      <c r="D1073" t="s">
        <v>210</v>
      </c>
      <c r="E1073" t="s">
        <v>232</v>
      </c>
      <c r="F1073">
        <v>440420.49</v>
      </c>
      <c r="G1073" t="s">
        <v>211</v>
      </c>
    </row>
    <row r="1074" spans="1:7" ht="15">
      <c r="A1074">
        <v>2014</v>
      </c>
      <c r="B1074" t="s">
        <v>209</v>
      </c>
      <c r="C1074" t="s">
        <v>72</v>
      </c>
      <c r="D1074" t="s">
        <v>210</v>
      </c>
      <c r="E1074" t="s">
        <v>232</v>
      </c>
      <c r="F1074">
        <v>423622.625</v>
      </c>
      <c r="G1074" t="s">
        <v>211</v>
      </c>
    </row>
    <row r="1075" spans="1:7" ht="15">
      <c r="A1075">
        <v>2015</v>
      </c>
      <c r="B1075" t="s">
        <v>209</v>
      </c>
      <c r="C1075" t="s">
        <v>72</v>
      </c>
      <c r="D1075" t="s">
        <v>210</v>
      </c>
      <c r="E1075" t="s">
        <v>232</v>
      </c>
      <c r="F1075">
        <v>435520.341</v>
      </c>
      <c r="G1075" t="s">
        <v>211</v>
      </c>
    </row>
    <row r="1076" spans="1:7" ht="15">
      <c r="A1076">
        <v>2016</v>
      </c>
      <c r="B1076" t="s">
        <v>209</v>
      </c>
      <c r="C1076" t="s">
        <v>72</v>
      </c>
      <c r="D1076" t="s">
        <v>210</v>
      </c>
      <c r="E1076" t="s">
        <v>232</v>
      </c>
      <c r="F1076">
        <v>447113.638</v>
      </c>
      <c r="G1076" t="s">
        <v>211</v>
      </c>
    </row>
    <row r="1077" spans="1:7" ht="15">
      <c r="A1077">
        <v>2017</v>
      </c>
      <c r="B1077" t="s">
        <v>209</v>
      </c>
      <c r="C1077" t="s">
        <v>72</v>
      </c>
      <c r="D1077" t="s">
        <v>210</v>
      </c>
      <c r="E1077" t="s">
        <v>232</v>
      </c>
      <c r="F1077">
        <v>455587.984</v>
      </c>
      <c r="G1077" t="s">
        <v>211</v>
      </c>
    </row>
    <row r="1078" spans="1:7" ht="15">
      <c r="A1078">
        <v>2018</v>
      </c>
      <c r="B1078" t="s">
        <v>209</v>
      </c>
      <c r="C1078" t="s">
        <v>72</v>
      </c>
      <c r="D1078" t="s">
        <v>210</v>
      </c>
      <c r="E1078" t="s">
        <v>232</v>
      </c>
      <c r="F1078">
        <v>478367.616</v>
      </c>
      <c r="G1078" t="s">
        <v>211</v>
      </c>
    </row>
    <row r="1079" spans="1:7" ht="15">
      <c r="A1079">
        <v>2019</v>
      </c>
      <c r="B1079" t="s">
        <v>209</v>
      </c>
      <c r="C1079" t="s">
        <v>72</v>
      </c>
      <c r="D1079" t="s">
        <v>210</v>
      </c>
      <c r="E1079" t="s">
        <v>232</v>
      </c>
      <c r="F1079">
        <v>465042.949</v>
      </c>
      <c r="G1079" t="s">
        <v>211</v>
      </c>
    </row>
    <row r="1080" spans="1:6" ht="15">
      <c r="A1080">
        <v>2020</v>
      </c>
      <c r="B1080" t="s">
        <v>209</v>
      </c>
      <c r="C1080" t="s">
        <v>72</v>
      </c>
      <c r="D1080" t="s">
        <v>210</v>
      </c>
      <c r="E1080" t="s">
        <v>232</v>
      </c>
      <c r="F1080">
        <v>441405.653</v>
      </c>
    </row>
    <row r="1081" spans="1:6" ht="15">
      <c r="A1081">
        <v>2021</v>
      </c>
      <c r="B1081" t="s">
        <v>209</v>
      </c>
      <c r="C1081" t="s">
        <v>72</v>
      </c>
      <c r="D1081" t="s">
        <v>210</v>
      </c>
      <c r="E1081" t="s">
        <v>232</v>
      </c>
      <c r="F1081">
        <v>476356.093</v>
      </c>
    </row>
    <row r="1082" spans="1:7" ht="15">
      <c r="A1082">
        <v>2022</v>
      </c>
      <c r="B1082" t="s">
        <v>209</v>
      </c>
      <c r="C1082" t="s">
        <v>72</v>
      </c>
      <c r="D1082" t="s">
        <v>210</v>
      </c>
      <c r="E1082" t="s">
        <v>232</v>
      </c>
      <c r="F1082" s="183">
        <v>450220.736</v>
      </c>
      <c r="G1082" t="s">
        <v>211</v>
      </c>
    </row>
    <row r="1083" spans="1:6" ht="15">
      <c r="A1083">
        <v>2000</v>
      </c>
      <c r="B1083" t="s">
        <v>209</v>
      </c>
      <c r="C1083" t="s">
        <v>72</v>
      </c>
      <c r="D1083" t="s">
        <v>212</v>
      </c>
      <c r="E1083" t="s">
        <v>232</v>
      </c>
      <c r="F1083" s="183">
        <v>0.908</v>
      </c>
    </row>
    <row r="1084" spans="1:6" ht="15">
      <c r="A1084">
        <v>2001</v>
      </c>
      <c r="B1084" t="s">
        <v>209</v>
      </c>
      <c r="C1084" t="s">
        <v>72</v>
      </c>
      <c r="D1084" t="s">
        <v>212</v>
      </c>
      <c r="E1084" t="s">
        <v>232</v>
      </c>
      <c r="F1084" s="183">
        <v>0.864</v>
      </c>
    </row>
    <row r="1085" spans="1:6" ht="15">
      <c r="A1085">
        <v>2002</v>
      </c>
      <c r="B1085" t="s">
        <v>209</v>
      </c>
      <c r="C1085" t="s">
        <v>72</v>
      </c>
      <c r="D1085" t="s">
        <v>212</v>
      </c>
      <c r="E1085" t="s">
        <v>232</v>
      </c>
      <c r="F1085" s="183">
        <v>0.855</v>
      </c>
    </row>
    <row r="1086" spans="1:6" ht="15">
      <c r="A1086">
        <v>2003</v>
      </c>
      <c r="B1086" t="s">
        <v>209</v>
      </c>
      <c r="C1086" t="s">
        <v>72</v>
      </c>
      <c r="D1086" t="s">
        <v>212</v>
      </c>
      <c r="E1086" t="s">
        <v>232</v>
      </c>
      <c r="F1086" s="183">
        <v>0.888</v>
      </c>
    </row>
    <row r="1087" spans="1:6" ht="15">
      <c r="A1087">
        <v>2004</v>
      </c>
      <c r="B1087" t="s">
        <v>209</v>
      </c>
      <c r="C1087" t="s">
        <v>72</v>
      </c>
      <c r="D1087" t="s">
        <v>212</v>
      </c>
      <c r="E1087" t="s">
        <v>232</v>
      </c>
      <c r="F1087">
        <v>0.944</v>
      </c>
    </row>
    <row r="1088" spans="1:6" ht="15">
      <c r="A1088">
        <v>2005</v>
      </c>
      <c r="B1088" t="s">
        <v>209</v>
      </c>
      <c r="C1088" t="s">
        <v>72</v>
      </c>
      <c r="D1088" t="s">
        <v>212</v>
      </c>
      <c r="E1088" t="s">
        <v>232</v>
      </c>
      <c r="F1088">
        <v>0.962</v>
      </c>
    </row>
    <row r="1089" spans="1:6" ht="15">
      <c r="A1089">
        <v>2006</v>
      </c>
      <c r="B1089" t="s">
        <v>209</v>
      </c>
      <c r="C1089" t="s">
        <v>72</v>
      </c>
      <c r="D1089" t="s">
        <v>212</v>
      </c>
      <c r="E1089" t="s">
        <v>232</v>
      </c>
      <c r="F1089">
        <v>0.982</v>
      </c>
    </row>
    <row r="1090" spans="1:6" ht="15">
      <c r="A1090">
        <v>2007</v>
      </c>
      <c r="B1090" t="s">
        <v>209</v>
      </c>
      <c r="C1090" t="s">
        <v>72</v>
      </c>
      <c r="D1090" t="s">
        <v>212</v>
      </c>
      <c r="E1090" t="s">
        <v>232</v>
      </c>
      <c r="F1090">
        <v>0.987</v>
      </c>
    </row>
    <row r="1091" spans="1:6" ht="15">
      <c r="A1091">
        <v>2008</v>
      </c>
      <c r="B1091" t="s">
        <v>209</v>
      </c>
      <c r="C1091" t="s">
        <v>72</v>
      </c>
      <c r="D1091" t="s">
        <v>212</v>
      </c>
      <c r="E1091" t="s">
        <v>232</v>
      </c>
      <c r="F1091">
        <v>0.962</v>
      </c>
    </row>
    <row r="1092" spans="1:7" ht="15">
      <c r="A1092">
        <v>2009</v>
      </c>
      <c r="B1092" t="s">
        <v>209</v>
      </c>
      <c r="C1092" t="s">
        <v>72</v>
      </c>
      <c r="D1092" t="s">
        <v>212</v>
      </c>
      <c r="E1092" t="s">
        <v>232</v>
      </c>
      <c r="F1092">
        <v>0.693</v>
      </c>
      <c r="G1092" t="s">
        <v>211</v>
      </c>
    </row>
    <row r="1093" spans="1:7" ht="15">
      <c r="A1093">
        <v>2010</v>
      </c>
      <c r="B1093" t="s">
        <v>209</v>
      </c>
      <c r="C1093" t="s">
        <v>72</v>
      </c>
      <c r="D1093" t="s">
        <v>212</v>
      </c>
      <c r="E1093" t="s">
        <v>232</v>
      </c>
      <c r="F1093">
        <v>0.89</v>
      </c>
      <c r="G1093" t="s">
        <v>211</v>
      </c>
    </row>
    <row r="1094" spans="1:7" ht="15">
      <c r="A1094">
        <v>2011</v>
      </c>
      <c r="B1094" t="s">
        <v>209</v>
      </c>
      <c r="C1094" t="s">
        <v>72</v>
      </c>
      <c r="D1094" t="s">
        <v>212</v>
      </c>
      <c r="E1094" t="s">
        <v>232</v>
      </c>
      <c r="F1094">
        <v>0.934</v>
      </c>
      <c r="G1094" t="s">
        <v>211</v>
      </c>
    </row>
    <row r="1095" spans="1:7" ht="15">
      <c r="A1095">
        <v>2012</v>
      </c>
      <c r="B1095" t="s">
        <v>209</v>
      </c>
      <c r="C1095" t="s">
        <v>72</v>
      </c>
      <c r="D1095" t="s">
        <v>212</v>
      </c>
      <c r="E1095" t="s">
        <v>232</v>
      </c>
      <c r="F1095">
        <v>0.906</v>
      </c>
      <c r="G1095" t="s">
        <v>211</v>
      </c>
    </row>
    <row r="1096" spans="1:7" ht="15">
      <c r="A1096">
        <v>2013</v>
      </c>
      <c r="B1096" t="s">
        <v>209</v>
      </c>
      <c r="C1096" t="s">
        <v>72</v>
      </c>
      <c r="D1096" t="s">
        <v>212</v>
      </c>
      <c r="E1096" t="s">
        <v>232</v>
      </c>
      <c r="F1096">
        <v>0.997</v>
      </c>
      <c r="G1096" t="s">
        <v>211</v>
      </c>
    </row>
    <row r="1097" spans="1:7" ht="15">
      <c r="A1097">
        <v>2014</v>
      </c>
      <c r="B1097" t="s">
        <v>209</v>
      </c>
      <c r="C1097" t="s">
        <v>72</v>
      </c>
      <c r="D1097" t="s">
        <v>212</v>
      </c>
      <c r="E1097" t="s">
        <v>232</v>
      </c>
      <c r="F1097" s="183">
        <v>0.956</v>
      </c>
      <c r="G1097" t="s">
        <v>211</v>
      </c>
    </row>
    <row r="1098" spans="1:7" ht="15">
      <c r="A1098">
        <v>2015</v>
      </c>
      <c r="B1098" t="s">
        <v>209</v>
      </c>
      <c r="C1098" t="s">
        <v>72</v>
      </c>
      <c r="D1098" t="s">
        <v>212</v>
      </c>
      <c r="E1098" t="s">
        <v>232</v>
      </c>
      <c r="F1098" s="183">
        <v>0.98</v>
      </c>
      <c r="G1098" t="s">
        <v>211</v>
      </c>
    </row>
    <row r="1099" spans="1:7" ht="15">
      <c r="A1099">
        <v>2016</v>
      </c>
      <c r="B1099" t="s">
        <v>209</v>
      </c>
      <c r="C1099" t="s">
        <v>72</v>
      </c>
      <c r="D1099" t="s">
        <v>212</v>
      </c>
      <c r="E1099" t="s">
        <v>232</v>
      </c>
      <c r="F1099" s="183">
        <v>1.004</v>
      </c>
      <c r="G1099" t="s">
        <v>211</v>
      </c>
    </row>
    <row r="1100" spans="1:7" ht="15">
      <c r="A1100">
        <v>2017</v>
      </c>
      <c r="B1100" t="s">
        <v>209</v>
      </c>
      <c r="C1100" t="s">
        <v>72</v>
      </c>
      <c r="D1100" t="s">
        <v>212</v>
      </c>
      <c r="E1100" t="s">
        <v>232</v>
      </c>
      <c r="F1100" s="183">
        <v>1.022</v>
      </c>
      <c r="G1100" t="s">
        <v>211</v>
      </c>
    </row>
    <row r="1101" spans="1:7" ht="15">
      <c r="A1101">
        <v>2018</v>
      </c>
      <c r="B1101" t="s">
        <v>209</v>
      </c>
      <c r="C1101" t="s">
        <v>72</v>
      </c>
      <c r="D1101" t="s">
        <v>212</v>
      </c>
      <c r="E1101" t="s">
        <v>232</v>
      </c>
      <c r="F1101" s="183">
        <v>1.071</v>
      </c>
      <c r="G1101" t="s">
        <v>211</v>
      </c>
    </row>
    <row r="1102" spans="1:7" ht="15">
      <c r="A1102">
        <v>2019</v>
      </c>
      <c r="B1102" t="s">
        <v>209</v>
      </c>
      <c r="C1102" t="s">
        <v>72</v>
      </c>
      <c r="D1102" t="s">
        <v>212</v>
      </c>
      <c r="E1102" t="s">
        <v>232</v>
      </c>
      <c r="F1102">
        <v>1.04</v>
      </c>
      <c r="G1102" t="s">
        <v>211</v>
      </c>
    </row>
    <row r="1103" spans="1:6" ht="15">
      <c r="A1103">
        <v>2020</v>
      </c>
      <c r="B1103" t="s">
        <v>209</v>
      </c>
      <c r="C1103" t="s">
        <v>72</v>
      </c>
      <c r="D1103" t="s">
        <v>212</v>
      </c>
      <c r="E1103" t="s">
        <v>232</v>
      </c>
      <c r="F1103">
        <v>0.987</v>
      </c>
    </row>
    <row r="1104" spans="1:6" ht="15">
      <c r="A1104">
        <v>2021</v>
      </c>
      <c r="B1104" t="s">
        <v>209</v>
      </c>
      <c r="C1104" t="s">
        <v>72</v>
      </c>
      <c r="D1104" t="s">
        <v>212</v>
      </c>
      <c r="E1104" t="s">
        <v>232</v>
      </c>
      <c r="F1104">
        <v>1.066</v>
      </c>
    </row>
    <row r="1105" spans="1:7" ht="15">
      <c r="A1105">
        <v>2022</v>
      </c>
      <c r="B1105" t="s">
        <v>209</v>
      </c>
      <c r="C1105" t="s">
        <v>72</v>
      </c>
      <c r="D1105" t="s">
        <v>212</v>
      </c>
      <c r="E1105" t="s">
        <v>232</v>
      </c>
      <c r="F1105">
        <v>1.007</v>
      </c>
      <c r="G1105" t="s">
        <v>211</v>
      </c>
    </row>
    <row r="1106" spans="1:5" ht="15">
      <c r="A1106">
        <v>2000</v>
      </c>
      <c r="B1106" t="s">
        <v>209</v>
      </c>
      <c r="C1106" t="s">
        <v>70</v>
      </c>
      <c r="D1106" t="s">
        <v>213</v>
      </c>
      <c r="E1106" t="s">
        <v>232</v>
      </c>
    </row>
    <row r="1107" spans="1:5" ht="15">
      <c r="A1107">
        <v>2001</v>
      </c>
      <c r="B1107" t="s">
        <v>209</v>
      </c>
      <c r="C1107" t="s">
        <v>70</v>
      </c>
      <c r="D1107" t="s">
        <v>213</v>
      </c>
      <c r="E1107" t="s">
        <v>232</v>
      </c>
    </row>
    <row r="1108" spans="1:5" ht="15">
      <c r="A1108">
        <v>2002</v>
      </c>
      <c r="B1108" t="s">
        <v>209</v>
      </c>
      <c r="C1108" t="s">
        <v>70</v>
      </c>
      <c r="D1108" t="s">
        <v>213</v>
      </c>
      <c r="E1108" t="s">
        <v>232</v>
      </c>
    </row>
    <row r="1109" spans="1:5" ht="15">
      <c r="A1109">
        <v>2003</v>
      </c>
      <c r="B1109" t="s">
        <v>209</v>
      </c>
      <c r="C1109" t="s">
        <v>70</v>
      </c>
      <c r="D1109" t="s">
        <v>213</v>
      </c>
      <c r="E1109" t="s">
        <v>232</v>
      </c>
    </row>
    <row r="1110" spans="1:5" ht="15">
      <c r="A1110">
        <v>2004</v>
      </c>
      <c r="B1110" t="s">
        <v>209</v>
      </c>
      <c r="C1110" t="s">
        <v>70</v>
      </c>
      <c r="D1110" t="s">
        <v>213</v>
      </c>
      <c r="E1110" t="s">
        <v>232</v>
      </c>
    </row>
    <row r="1111" spans="1:5" ht="15">
      <c r="A1111">
        <v>2005</v>
      </c>
      <c r="B1111" t="s">
        <v>209</v>
      </c>
      <c r="C1111" t="s">
        <v>70</v>
      </c>
      <c r="D1111" t="s">
        <v>213</v>
      </c>
      <c r="E1111" t="s">
        <v>232</v>
      </c>
    </row>
    <row r="1112" spans="1:6" ht="15">
      <c r="A1112">
        <v>2006</v>
      </c>
      <c r="B1112" t="s">
        <v>209</v>
      </c>
      <c r="C1112" t="s">
        <v>70</v>
      </c>
      <c r="D1112" t="s">
        <v>213</v>
      </c>
      <c r="E1112" t="s">
        <v>232</v>
      </c>
      <c r="F1112" s="184"/>
    </row>
    <row r="1113" spans="1:6" ht="15">
      <c r="A1113">
        <v>2007</v>
      </c>
      <c r="B1113" t="s">
        <v>209</v>
      </c>
      <c r="C1113" t="s">
        <v>70</v>
      </c>
      <c r="D1113" t="s">
        <v>213</v>
      </c>
      <c r="E1113" t="s">
        <v>232</v>
      </c>
      <c r="F1113" s="183"/>
    </row>
    <row r="1114" spans="1:6" ht="15">
      <c r="A1114">
        <v>2008</v>
      </c>
      <c r="B1114" t="s">
        <v>209</v>
      </c>
      <c r="C1114" t="s">
        <v>70</v>
      </c>
      <c r="D1114" t="s">
        <v>213</v>
      </c>
      <c r="E1114" t="s">
        <v>232</v>
      </c>
      <c r="F1114" s="183"/>
    </row>
    <row r="1115" spans="1:6" ht="15">
      <c r="A1115">
        <v>2009</v>
      </c>
      <c r="B1115" t="s">
        <v>209</v>
      </c>
      <c r="C1115" t="s">
        <v>70</v>
      </c>
      <c r="D1115" t="s">
        <v>213</v>
      </c>
      <c r="E1115" t="s">
        <v>232</v>
      </c>
      <c r="F1115" s="183"/>
    </row>
    <row r="1116" spans="1:6" ht="15">
      <c r="A1116">
        <v>2010</v>
      </c>
      <c r="B1116" t="s">
        <v>209</v>
      </c>
      <c r="C1116" t="s">
        <v>70</v>
      </c>
      <c r="D1116" t="s">
        <v>213</v>
      </c>
      <c r="E1116" t="s">
        <v>232</v>
      </c>
      <c r="F1116" s="183"/>
    </row>
    <row r="1117" spans="1:5" ht="15">
      <c r="A1117">
        <v>2011</v>
      </c>
      <c r="B1117" t="s">
        <v>209</v>
      </c>
      <c r="C1117" t="s">
        <v>70</v>
      </c>
      <c r="D1117" t="s">
        <v>213</v>
      </c>
      <c r="E1117" t="s">
        <v>232</v>
      </c>
    </row>
    <row r="1118" spans="1:5" ht="15">
      <c r="A1118">
        <v>2012</v>
      </c>
      <c r="B1118" t="s">
        <v>209</v>
      </c>
      <c r="C1118" t="s">
        <v>70</v>
      </c>
      <c r="D1118" t="s">
        <v>213</v>
      </c>
      <c r="E1118" t="s">
        <v>232</v>
      </c>
    </row>
    <row r="1119" spans="1:5" ht="15">
      <c r="A1119">
        <v>2013</v>
      </c>
      <c r="B1119" t="s">
        <v>209</v>
      </c>
      <c r="C1119" t="s">
        <v>70</v>
      </c>
      <c r="D1119" t="s">
        <v>213</v>
      </c>
      <c r="E1119" t="s">
        <v>232</v>
      </c>
    </row>
    <row r="1120" spans="1:5" ht="15">
      <c r="A1120">
        <v>2014</v>
      </c>
      <c r="B1120" t="s">
        <v>209</v>
      </c>
      <c r="C1120" t="s">
        <v>70</v>
      </c>
      <c r="D1120" t="s">
        <v>213</v>
      </c>
      <c r="E1120" t="s">
        <v>232</v>
      </c>
    </row>
    <row r="1121" spans="1:5" ht="15">
      <c r="A1121">
        <v>2015</v>
      </c>
      <c r="B1121" t="s">
        <v>209</v>
      </c>
      <c r="C1121" t="s">
        <v>70</v>
      </c>
      <c r="D1121" t="s">
        <v>213</v>
      </c>
      <c r="E1121" t="s">
        <v>232</v>
      </c>
    </row>
    <row r="1122" spans="1:5" ht="15">
      <c r="A1122">
        <v>2016</v>
      </c>
      <c r="B1122" t="s">
        <v>209</v>
      </c>
      <c r="C1122" t="s">
        <v>70</v>
      </c>
      <c r="D1122" t="s">
        <v>213</v>
      </c>
      <c r="E1122" t="s">
        <v>232</v>
      </c>
    </row>
    <row r="1123" spans="1:5" ht="15">
      <c r="A1123">
        <v>2017</v>
      </c>
      <c r="B1123" t="s">
        <v>209</v>
      </c>
      <c r="C1123" t="s">
        <v>70</v>
      </c>
      <c r="D1123" t="s">
        <v>213</v>
      </c>
      <c r="E1123" t="s">
        <v>232</v>
      </c>
    </row>
    <row r="1124" spans="1:5" ht="15">
      <c r="A1124">
        <v>2018</v>
      </c>
      <c r="B1124" t="s">
        <v>209</v>
      </c>
      <c r="C1124" t="s">
        <v>70</v>
      </c>
      <c r="D1124" t="s">
        <v>213</v>
      </c>
      <c r="E1124" t="s">
        <v>232</v>
      </c>
    </row>
    <row r="1125" spans="1:5" ht="15">
      <c r="A1125">
        <v>2019</v>
      </c>
      <c r="B1125" t="s">
        <v>209</v>
      </c>
      <c r="C1125" t="s">
        <v>70</v>
      </c>
      <c r="D1125" t="s">
        <v>213</v>
      </c>
      <c r="E1125" t="s">
        <v>232</v>
      </c>
    </row>
    <row r="1126" spans="1:5" ht="15">
      <c r="A1126">
        <v>2020</v>
      </c>
      <c r="B1126" t="s">
        <v>209</v>
      </c>
      <c r="C1126" t="s">
        <v>70</v>
      </c>
      <c r="D1126" t="s">
        <v>213</v>
      </c>
      <c r="E1126" t="s">
        <v>232</v>
      </c>
    </row>
    <row r="1127" spans="1:5" ht="15">
      <c r="A1127">
        <v>2021</v>
      </c>
      <c r="B1127" t="s">
        <v>209</v>
      </c>
      <c r="C1127" t="s">
        <v>70</v>
      </c>
      <c r="D1127" t="s">
        <v>213</v>
      </c>
      <c r="E1127" t="s">
        <v>232</v>
      </c>
    </row>
    <row r="1128" spans="1:6" ht="15">
      <c r="A1128">
        <v>2022</v>
      </c>
      <c r="B1128" t="s">
        <v>209</v>
      </c>
      <c r="C1128" t="s">
        <v>70</v>
      </c>
      <c r="D1128" t="s">
        <v>213</v>
      </c>
      <c r="E1128" t="s">
        <v>232</v>
      </c>
      <c r="F1128" s="183"/>
    </row>
    <row r="1129" spans="1:7" ht="15">
      <c r="A1129">
        <v>2000</v>
      </c>
      <c r="B1129" t="s">
        <v>209</v>
      </c>
      <c r="C1129" t="s">
        <v>70</v>
      </c>
      <c r="D1129" t="s">
        <v>210</v>
      </c>
      <c r="E1129" t="s">
        <v>232</v>
      </c>
      <c r="F1129" s="183">
        <v>3233708.105</v>
      </c>
      <c r="G1129" t="s">
        <v>211</v>
      </c>
    </row>
    <row r="1130" spans="1:7" ht="15">
      <c r="A1130">
        <v>2001</v>
      </c>
      <c r="B1130" t="s">
        <v>209</v>
      </c>
      <c r="C1130" t="s">
        <v>70</v>
      </c>
      <c r="D1130" t="s">
        <v>210</v>
      </c>
      <c r="E1130" t="s">
        <v>232</v>
      </c>
      <c r="F1130" s="183">
        <v>3298356.393</v>
      </c>
      <c r="G1130" t="s">
        <v>211</v>
      </c>
    </row>
    <row r="1131" spans="1:7" ht="15">
      <c r="A1131">
        <v>2002</v>
      </c>
      <c r="B1131" t="s">
        <v>209</v>
      </c>
      <c r="C1131" t="s">
        <v>70</v>
      </c>
      <c r="D1131" t="s">
        <v>210</v>
      </c>
      <c r="E1131" t="s">
        <v>232</v>
      </c>
      <c r="F1131" s="183">
        <v>3324050.97</v>
      </c>
      <c r="G1131" t="s">
        <v>211</v>
      </c>
    </row>
    <row r="1132" spans="1:7" ht="15">
      <c r="A1132">
        <v>2003</v>
      </c>
      <c r="B1132" t="s">
        <v>209</v>
      </c>
      <c r="C1132" t="s">
        <v>70</v>
      </c>
      <c r="D1132" t="s">
        <v>210</v>
      </c>
      <c r="E1132" t="s">
        <v>232</v>
      </c>
      <c r="F1132">
        <v>3434732.748</v>
      </c>
      <c r="G1132" t="s">
        <v>211</v>
      </c>
    </row>
    <row r="1133" spans="1:7" ht="15">
      <c r="A1133">
        <v>2004</v>
      </c>
      <c r="B1133" t="s">
        <v>209</v>
      </c>
      <c r="C1133" t="s">
        <v>70</v>
      </c>
      <c r="D1133" t="s">
        <v>210</v>
      </c>
      <c r="E1133" t="s">
        <v>232</v>
      </c>
      <c r="F1133">
        <v>3527681.032</v>
      </c>
      <c r="G1133" t="s">
        <v>211</v>
      </c>
    </row>
    <row r="1134" spans="1:7" ht="15">
      <c r="A1134">
        <v>2005</v>
      </c>
      <c r="B1134" t="s">
        <v>209</v>
      </c>
      <c r="C1134" t="s">
        <v>70</v>
      </c>
      <c r="D1134" t="s">
        <v>210</v>
      </c>
      <c r="E1134" t="s">
        <v>232</v>
      </c>
      <c r="F1134">
        <v>3673849.813</v>
      </c>
      <c r="G1134" t="s">
        <v>211</v>
      </c>
    </row>
    <row r="1135" spans="1:7" ht="15">
      <c r="A1135">
        <v>2006</v>
      </c>
      <c r="B1135" t="s">
        <v>209</v>
      </c>
      <c r="C1135" t="s">
        <v>70</v>
      </c>
      <c r="D1135" t="s">
        <v>210</v>
      </c>
      <c r="E1135" t="s">
        <v>232</v>
      </c>
      <c r="F1135">
        <v>3912257.559</v>
      </c>
      <c r="G1135" t="s">
        <v>211</v>
      </c>
    </row>
    <row r="1136" spans="1:7" ht="15">
      <c r="A1136">
        <v>2007</v>
      </c>
      <c r="B1136" t="s">
        <v>209</v>
      </c>
      <c r="C1136" t="s">
        <v>70</v>
      </c>
      <c r="D1136" t="s">
        <v>210</v>
      </c>
      <c r="E1136" t="s">
        <v>232</v>
      </c>
      <c r="F1136">
        <v>4155061.403</v>
      </c>
      <c r="G1136" t="s">
        <v>211</v>
      </c>
    </row>
    <row r="1137" spans="1:6" ht="15">
      <c r="A1137">
        <v>2008</v>
      </c>
      <c r="B1137" t="s">
        <v>209</v>
      </c>
      <c r="C1137" t="s">
        <v>70</v>
      </c>
      <c r="D1137" t="s">
        <v>210</v>
      </c>
      <c r="E1137" t="s">
        <v>232</v>
      </c>
      <c r="F1137">
        <v>4008855.813</v>
      </c>
    </row>
    <row r="1138" spans="1:6" ht="15">
      <c r="A1138">
        <v>2009</v>
      </c>
      <c r="B1138" t="s">
        <v>209</v>
      </c>
      <c r="C1138" t="s">
        <v>70</v>
      </c>
      <c r="D1138" t="s">
        <v>210</v>
      </c>
      <c r="E1138" t="s">
        <v>232</v>
      </c>
      <c r="F1138">
        <v>3382946.018</v>
      </c>
    </row>
    <row r="1139" spans="1:6" ht="15">
      <c r="A1139">
        <v>2010</v>
      </c>
      <c r="B1139" t="s">
        <v>209</v>
      </c>
      <c r="C1139" t="s">
        <v>70</v>
      </c>
      <c r="D1139" t="s">
        <v>210</v>
      </c>
      <c r="E1139" t="s">
        <v>232</v>
      </c>
      <c r="F1139">
        <v>3211113.17</v>
      </c>
    </row>
    <row r="1140" spans="1:6" ht="15">
      <c r="A1140">
        <v>2011</v>
      </c>
      <c r="B1140" t="s">
        <v>209</v>
      </c>
      <c r="C1140" t="s">
        <v>70</v>
      </c>
      <c r="D1140" t="s">
        <v>210</v>
      </c>
      <c r="E1140" t="s">
        <v>232</v>
      </c>
      <c r="F1140">
        <v>3446091.365</v>
      </c>
    </row>
    <row r="1141" spans="1:6" ht="15">
      <c r="A1141">
        <v>2012</v>
      </c>
      <c r="B1141" t="s">
        <v>209</v>
      </c>
      <c r="C1141" t="s">
        <v>70</v>
      </c>
      <c r="D1141" t="s">
        <v>210</v>
      </c>
      <c r="E1141" t="s">
        <v>232</v>
      </c>
      <c r="F1141">
        <v>3062497.926</v>
      </c>
    </row>
    <row r="1142" spans="1:6" ht="15">
      <c r="A1142">
        <v>2013</v>
      </c>
      <c r="B1142" t="s">
        <v>209</v>
      </c>
      <c r="C1142" t="s">
        <v>70</v>
      </c>
      <c r="D1142" t="s">
        <v>210</v>
      </c>
      <c r="E1142" t="s">
        <v>232</v>
      </c>
      <c r="F1142">
        <v>2904595.176</v>
      </c>
    </row>
    <row r="1143" spans="1:6" ht="15">
      <c r="A1143">
        <v>2014</v>
      </c>
      <c r="B1143" t="s">
        <v>209</v>
      </c>
      <c r="C1143" t="s">
        <v>70</v>
      </c>
      <c r="D1143" t="s">
        <v>210</v>
      </c>
      <c r="E1143" t="s">
        <v>232</v>
      </c>
      <c r="F1143">
        <v>2923473.816</v>
      </c>
    </row>
    <row r="1144" spans="1:6" ht="15">
      <c r="A1144">
        <v>2015</v>
      </c>
      <c r="B1144" t="s">
        <v>209</v>
      </c>
      <c r="C1144" t="s">
        <v>70</v>
      </c>
      <c r="D1144" t="s">
        <v>210</v>
      </c>
      <c r="E1144" t="s">
        <v>232</v>
      </c>
      <c r="F1144">
        <v>3012162.303</v>
      </c>
    </row>
    <row r="1145" spans="1:6" ht="15">
      <c r="A1145">
        <v>2016</v>
      </c>
      <c r="B1145" t="s">
        <v>209</v>
      </c>
      <c r="C1145" t="s">
        <v>70</v>
      </c>
      <c r="D1145" t="s">
        <v>210</v>
      </c>
      <c r="E1145" t="s">
        <v>232</v>
      </c>
      <c r="F1145">
        <v>3013208.499</v>
      </c>
    </row>
    <row r="1146" spans="1:6" ht="15">
      <c r="A1146">
        <v>2017</v>
      </c>
      <c r="B1146" t="s">
        <v>209</v>
      </c>
      <c r="C1146" t="s">
        <v>70</v>
      </c>
      <c r="D1146" t="s">
        <v>210</v>
      </c>
      <c r="E1146" t="s">
        <v>232</v>
      </c>
      <c r="F1146">
        <v>3105614.518</v>
      </c>
    </row>
    <row r="1147" spans="1:6" ht="15">
      <c r="A1147">
        <v>2018</v>
      </c>
      <c r="B1147" t="s">
        <v>209</v>
      </c>
      <c r="C1147" t="s">
        <v>70</v>
      </c>
      <c r="D1147" t="s">
        <v>210</v>
      </c>
      <c r="E1147" t="s">
        <v>232</v>
      </c>
      <c r="F1147">
        <v>3265284.629</v>
      </c>
    </row>
    <row r="1148" spans="1:6" ht="15">
      <c r="A1148">
        <v>2019</v>
      </c>
      <c r="B1148" t="s">
        <v>209</v>
      </c>
      <c r="C1148" t="s">
        <v>70</v>
      </c>
      <c r="D1148" t="s">
        <v>210</v>
      </c>
      <c r="E1148" t="s">
        <v>232</v>
      </c>
      <c r="F1148">
        <v>3379170.144</v>
      </c>
    </row>
    <row r="1149" spans="1:6" ht="15">
      <c r="A1149">
        <v>2020</v>
      </c>
      <c r="B1149" t="s">
        <v>209</v>
      </c>
      <c r="C1149" t="s">
        <v>70</v>
      </c>
      <c r="D1149" t="s">
        <v>210</v>
      </c>
      <c r="E1149" t="s">
        <v>232</v>
      </c>
      <c r="F1149">
        <v>3331401.05</v>
      </c>
    </row>
    <row r="1150" spans="1:6" ht="15">
      <c r="A1150">
        <v>2021</v>
      </c>
      <c r="B1150" t="s">
        <v>209</v>
      </c>
      <c r="C1150" t="s">
        <v>70</v>
      </c>
      <c r="D1150" t="s">
        <v>210</v>
      </c>
      <c r="E1150" t="s">
        <v>232</v>
      </c>
      <c r="F1150">
        <v>3481325.657</v>
      </c>
    </row>
    <row r="1151" spans="1:7" ht="15">
      <c r="A1151">
        <v>2022</v>
      </c>
      <c r="B1151" t="s">
        <v>209</v>
      </c>
      <c r="C1151" t="s">
        <v>70</v>
      </c>
      <c r="D1151" t="s">
        <v>210</v>
      </c>
      <c r="E1151" t="s">
        <v>232</v>
      </c>
      <c r="F1151">
        <v>3555541.699</v>
      </c>
      <c r="G1151" t="s">
        <v>211</v>
      </c>
    </row>
    <row r="1152" spans="1:7" ht="15">
      <c r="A1152">
        <v>2000</v>
      </c>
      <c r="B1152" t="s">
        <v>209</v>
      </c>
      <c r="C1152" t="s">
        <v>70</v>
      </c>
      <c r="D1152" t="s">
        <v>212</v>
      </c>
      <c r="E1152" t="s">
        <v>232</v>
      </c>
      <c r="F1152">
        <v>7.539</v>
      </c>
      <c r="G1152" t="s">
        <v>211</v>
      </c>
    </row>
    <row r="1153" spans="1:7" ht="15">
      <c r="A1153">
        <v>2001</v>
      </c>
      <c r="B1153" t="s">
        <v>209</v>
      </c>
      <c r="C1153" t="s">
        <v>70</v>
      </c>
      <c r="D1153" t="s">
        <v>212</v>
      </c>
      <c r="E1153" t="s">
        <v>232</v>
      </c>
      <c r="F1153">
        <v>7.68</v>
      </c>
      <c r="G1153" t="s">
        <v>211</v>
      </c>
    </row>
    <row r="1154" spans="1:7" ht="15">
      <c r="A1154">
        <v>2002</v>
      </c>
      <c r="B1154" t="s">
        <v>209</v>
      </c>
      <c r="C1154" t="s">
        <v>70</v>
      </c>
      <c r="D1154" t="s">
        <v>212</v>
      </c>
      <c r="E1154" t="s">
        <v>232</v>
      </c>
      <c r="F1154">
        <v>7.722</v>
      </c>
      <c r="G1154" t="s">
        <v>211</v>
      </c>
    </row>
    <row r="1155" spans="1:7" ht="15">
      <c r="A1155">
        <v>2003</v>
      </c>
      <c r="B1155" t="s">
        <v>209</v>
      </c>
      <c r="C1155" t="s">
        <v>70</v>
      </c>
      <c r="D1155" t="s">
        <v>212</v>
      </c>
      <c r="E1155" t="s">
        <v>232</v>
      </c>
      <c r="F1155">
        <v>7.951</v>
      </c>
      <c r="G1155" t="s">
        <v>211</v>
      </c>
    </row>
    <row r="1156" spans="1:7" ht="15">
      <c r="A1156">
        <v>2004</v>
      </c>
      <c r="B1156" t="s">
        <v>209</v>
      </c>
      <c r="C1156" t="s">
        <v>70</v>
      </c>
      <c r="D1156" t="s">
        <v>212</v>
      </c>
      <c r="E1156" t="s">
        <v>232</v>
      </c>
      <c r="F1156">
        <v>8.136</v>
      </c>
      <c r="G1156" t="s">
        <v>211</v>
      </c>
    </row>
    <row r="1157" spans="1:7" ht="15">
      <c r="A1157">
        <v>2005</v>
      </c>
      <c r="B1157" t="s">
        <v>209</v>
      </c>
      <c r="C1157" t="s">
        <v>70</v>
      </c>
      <c r="D1157" t="s">
        <v>212</v>
      </c>
      <c r="E1157" t="s">
        <v>232</v>
      </c>
      <c r="F1157" s="183">
        <v>8.443</v>
      </c>
      <c r="G1157" t="s">
        <v>211</v>
      </c>
    </row>
    <row r="1158" spans="1:7" ht="15">
      <c r="A1158">
        <v>2006</v>
      </c>
      <c r="B1158" t="s">
        <v>209</v>
      </c>
      <c r="C1158" t="s">
        <v>70</v>
      </c>
      <c r="D1158" t="s">
        <v>212</v>
      </c>
      <c r="E1158" t="s">
        <v>232</v>
      </c>
      <c r="F1158" s="183">
        <v>8.962</v>
      </c>
      <c r="G1158" t="s">
        <v>211</v>
      </c>
    </row>
    <row r="1159" spans="1:7" ht="15">
      <c r="A1159">
        <v>2007</v>
      </c>
      <c r="B1159" t="s">
        <v>209</v>
      </c>
      <c r="C1159" t="s">
        <v>70</v>
      </c>
      <c r="D1159" t="s">
        <v>212</v>
      </c>
      <c r="E1159" t="s">
        <v>232</v>
      </c>
      <c r="F1159" s="183">
        <v>9.487</v>
      </c>
      <c r="G1159" t="s">
        <v>211</v>
      </c>
    </row>
    <row r="1160" spans="1:6" ht="15">
      <c r="A1160">
        <v>2008</v>
      </c>
      <c r="B1160" t="s">
        <v>209</v>
      </c>
      <c r="C1160" t="s">
        <v>70</v>
      </c>
      <c r="D1160" t="s">
        <v>212</v>
      </c>
      <c r="E1160" t="s">
        <v>232</v>
      </c>
      <c r="F1160" s="183">
        <v>9.124</v>
      </c>
    </row>
    <row r="1161" spans="1:6" ht="15">
      <c r="A1161">
        <v>2009</v>
      </c>
      <c r="B1161" t="s">
        <v>209</v>
      </c>
      <c r="C1161" t="s">
        <v>70</v>
      </c>
      <c r="D1161" t="s">
        <v>212</v>
      </c>
      <c r="E1161" t="s">
        <v>232</v>
      </c>
      <c r="F1161" s="183">
        <v>7.681</v>
      </c>
    </row>
    <row r="1162" spans="1:6" ht="15">
      <c r="A1162">
        <v>2010</v>
      </c>
      <c r="B1162" t="s">
        <v>209</v>
      </c>
      <c r="C1162" t="s">
        <v>70</v>
      </c>
      <c r="D1162" t="s">
        <v>212</v>
      </c>
      <c r="E1162" t="s">
        <v>232</v>
      </c>
      <c r="F1162">
        <v>7.281</v>
      </c>
    </row>
    <row r="1163" spans="1:6" ht="15">
      <c r="A1163">
        <v>2011</v>
      </c>
      <c r="B1163" t="s">
        <v>209</v>
      </c>
      <c r="C1163" t="s">
        <v>70</v>
      </c>
      <c r="D1163" t="s">
        <v>212</v>
      </c>
      <c r="E1163" t="s">
        <v>232</v>
      </c>
      <c r="F1163">
        <v>7.827</v>
      </c>
    </row>
    <row r="1164" spans="1:6" ht="15">
      <c r="A1164">
        <v>2012</v>
      </c>
      <c r="B1164" t="s">
        <v>209</v>
      </c>
      <c r="C1164" t="s">
        <v>70</v>
      </c>
      <c r="D1164" t="s">
        <v>212</v>
      </c>
      <c r="E1164" t="s">
        <v>232</v>
      </c>
      <c r="F1164">
        <v>6.946</v>
      </c>
    </row>
    <row r="1165" spans="1:6" ht="15">
      <c r="A1165">
        <v>2013</v>
      </c>
      <c r="B1165" t="s">
        <v>209</v>
      </c>
      <c r="C1165" t="s">
        <v>70</v>
      </c>
      <c r="D1165" t="s">
        <v>212</v>
      </c>
      <c r="E1165" t="s">
        <v>232</v>
      </c>
      <c r="F1165">
        <v>6.572</v>
      </c>
    </row>
    <row r="1166" spans="1:6" ht="15">
      <c r="A1166">
        <v>2014</v>
      </c>
      <c r="B1166" t="s">
        <v>209</v>
      </c>
      <c r="C1166" t="s">
        <v>70</v>
      </c>
      <c r="D1166" t="s">
        <v>212</v>
      </c>
      <c r="E1166" t="s">
        <v>232</v>
      </c>
      <c r="F1166">
        <v>6.595</v>
      </c>
    </row>
    <row r="1167" spans="1:6" ht="15">
      <c r="A1167">
        <v>2015</v>
      </c>
      <c r="B1167" t="s">
        <v>209</v>
      </c>
      <c r="C1167" t="s">
        <v>70</v>
      </c>
      <c r="D1167" t="s">
        <v>212</v>
      </c>
      <c r="E1167" t="s">
        <v>232</v>
      </c>
      <c r="F1167">
        <v>6.781</v>
      </c>
    </row>
    <row r="1168" spans="1:6" ht="15">
      <c r="A1168">
        <v>2016</v>
      </c>
      <c r="B1168" t="s">
        <v>209</v>
      </c>
      <c r="C1168" t="s">
        <v>70</v>
      </c>
      <c r="D1168" t="s">
        <v>212</v>
      </c>
      <c r="E1168" t="s">
        <v>232</v>
      </c>
      <c r="F1168">
        <v>6.769</v>
      </c>
    </row>
    <row r="1169" spans="1:6" ht="15">
      <c r="A1169">
        <v>2017</v>
      </c>
      <c r="B1169" t="s">
        <v>209</v>
      </c>
      <c r="C1169" t="s">
        <v>70</v>
      </c>
      <c r="D1169" t="s">
        <v>212</v>
      </c>
      <c r="E1169" t="s">
        <v>232</v>
      </c>
      <c r="F1169">
        <v>6.965</v>
      </c>
    </row>
    <row r="1170" spans="1:6" ht="15">
      <c r="A1170">
        <v>2018</v>
      </c>
      <c r="B1170" t="s">
        <v>209</v>
      </c>
      <c r="C1170" t="s">
        <v>70</v>
      </c>
      <c r="D1170" t="s">
        <v>212</v>
      </c>
      <c r="E1170" t="s">
        <v>232</v>
      </c>
      <c r="F1170">
        <v>7.311</v>
      </c>
    </row>
    <row r="1171" spans="1:6" ht="15">
      <c r="A1171">
        <v>2019</v>
      </c>
      <c r="B1171" t="s">
        <v>209</v>
      </c>
      <c r="C1171" t="s">
        <v>70</v>
      </c>
      <c r="D1171" t="s">
        <v>212</v>
      </c>
      <c r="E1171" t="s">
        <v>232</v>
      </c>
      <c r="F1171">
        <v>7.559</v>
      </c>
    </row>
    <row r="1172" spans="1:6" ht="15">
      <c r="A1172">
        <v>2020</v>
      </c>
      <c r="B1172" t="s">
        <v>209</v>
      </c>
      <c r="C1172" t="s">
        <v>70</v>
      </c>
      <c r="D1172" t="s">
        <v>212</v>
      </c>
      <c r="E1172" t="s">
        <v>232</v>
      </c>
      <c r="F1172" s="184">
        <v>7.447</v>
      </c>
    </row>
    <row r="1173" spans="1:6" ht="15">
      <c r="A1173">
        <v>2021</v>
      </c>
      <c r="B1173" t="s">
        <v>209</v>
      </c>
      <c r="C1173" t="s">
        <v>70</v>
      </c>
      <c r="D1173" t="s">
        <v>212</v>
      </c>
      <c r="E1173" t="s">
        <v>232</v>
      </c>
      <c r="F1173" s="183">
        <v>7.79</v>
      </c>
    </row>
    <row r="1174" spans="1:7" ht="15">
      <c r="A1174">
        <v>2022</v>
      </c>
      <c r="B1174" t="s">
        <v>209</v>
      </c>
      <c r="C1174" t="s">
        <v>70</v>
      </c>
      <c r="D1174" t="s">
        <v>212</v>
      </c>
      <c r="E1174" t="s">
        <v>232</v>
      </c>
      <c r="F1174" s="183">
        <v>7.954</v>
      </c>
      <c r="G1174" t="s">
        <v>211</v>
      </c>
    </row>
    <row r="1175" spans="1:6" ht="15">
      <c r="A1175">
        <v>2000</v>
      </c>
      <c r="B1175" t="s">
        <v>209</v>
      </c>
      <c r="C1175" t="s">
        <v>69</v>
      </c>
      <c r="D1175" t="s">
        <v>213</v>
      </c>
      <c r="E1175" t="s">
        <v>232</v>
      </c>
      <c r="F1175" s="183"/>
    </row>
    <row r="1176" spans="1:6" ht="15">
      <c r="A1176">
        <v>2001</v>
      </c>
      <c r="B1176" t="s">
        <v>209</v>
      </c>
      <c r="C1176" t="s">
        <v>69</v>
      </c>
      <c r="D1176" t="s">
        <v>213</v>
      </c>
      <c r="E1176" t="s">
        <v>232</v>
      </c>
      <c r="F1176" s="183"/>
    </row>
    <row r="1177" spans="1:5" ht="15">
      <c r="A1177">
        <v>2002</v>
      </c>
      <c r="B1177" t="s">
        <v>209</v>
      </c>
      <c r="C1177" t="s">
        <v>69</v>
      </c>
      <c r="D1177" t="s">
        <v>213</v>
      </c>
      <c r="E1177" t="s">
        <v>232</v>
      </c>
    </row>
    <row r="1178" spans="1:5" ht="15">
      <c r="A1178">
        <v>2003</v>
      </c>
      <c r="B1178" t="s">
        <v>209</v>
      </c>
      <c r="C1178" t="s">
        <v>69</v>
      </c>
      <c r="D1178" t="s">
        <v>213</v>
      </c>
      <c r="E1178" t="s">
        <v>232</v>
      </c>
    </row>
    <row r="1179" spans="1:5" ht="15">
      <c r="A1179">
        <v>2004</v>
      </c>
      <c r="B1179" t="s">
        <v>209</v>
      </c>
      <c r="C1179" t="s">
        <v>69</v>
      </c>
      <c r="D1179" t="s">
        <v>213</v>
      </c>
      <c r="E1179" t="s">
        <v>232</v>
      </c>
    </row>
    <row r="1180" spans="1:5" ht="15">
      <c r="A1180">
        <v>2005</v>
      </c>
      <c r="B1180" t="s">
        <v>209</v>
      </c>
      <c r="C1180" t="s">
        <v>69</v>
      </c>
      <c r="D1180" t="s">
        <v>213</v>
      </c>
      <c r="E1180" t="s">
        <v>232</v>
      </c>
    </row>
    <row r="1181" spans="1:5" ht="15">
      <c r="A1181">
        <v>2006</v>
      </c>
      <c r="B1181" t="s">
        <v>209</v>
      </c>
      <c r="C1181" t="s">
        <v>69</v>
      </c>
      <c r="D1181" t="s">
        <v>213</v>
      </c>
      <c r="E1181" t="s">
        <v>232</v>
      </c>
    </row>
    <row r="1182" spans="1:5" ht="15">
      <c r="A1182">
        <v>2007</v>
      </c>
      <c r="B1182" t="s">
        <v>209</v>
      </c>
      <c r="C1182" t="s">
        <v>69</v>
      </c>
      <c r="D1182" t="s">
        <v>213</v>
      </c>
      <c r="E1182" t="s">
        <v>232</v>
      </c>
    </row>
    <row r="1183" spans="1:5" ht="15">
      <c r="A1183">
        <v>2008</v>
      </c>
      <c r="B1183" t="s">
        <v>209</v>
      </c>
      <c r="C1183" t="s">
        <v>69</v>
      </c>
      <c r="D1183" t="s">
        <v>213</v>
      </c>
      <c r="E1183" t="s">
        <v>232</v>
      </c>
    </row>
    <row r="1184" spans="1:5" ht="15">
      <c r="A1184">
        <v>2009</v>
      </c>
      <c r="B1184" t="s">
        <v>209</v>
      </c>
      <c r="C1184" t="s">
        <v>69</v>
      </c>
      <c r="D1184" t="s">
        <v>213</v>
      </c>
      <c r="E1184" t="s">
        <v>232</v>
      </c>
    </row>
    <row r="1185" spans="1:5" ht="15">
      <c r="A1185">
        <v>2010</v>
      </c>
      <c r="B1185" t="s">
        <v>209</v>
      </c>
      <c r="C1185" t="s">
        <v>69</v>
      </c>
      <c r="D1185" t="s">
        <v>213</v>
      </c>
      <c r="E1185" t="s">
        <v>232</v>
      </c>
    </row>
    <row r="1186" spans="1:5" ht="15">
      <c r="A1186">
        <v>2011</v>
      </c>
      <c r="B1186" t="s">
        <v>209</v>
      </c>
      <c r="C1186" t="s">
        <v>69</v>
      </c>
      <c r="D1186" t="s">
        <v>213</v>
      </c>
      <c r="E1186" t="s">
        <v>232</v>
      </c>
    </row>
    <row r="1187" spans="1:6" ht="15">
      <c r="A1187">
        <v>2012</v>
      </c>
      <c r="B1187" t="s">
        <v>209</v>
      </c>
      <c r="C1187" t="s">
        <v>69</v>
      </c>
      <c r="D1187" t="s">
        <v>213</v>
      </c>
      <c r="E1187" t="s">
        <v>232</v>
      </c>
      <c r="F1187" s="183"/>
    </row>
    <row r="1188" spans="1:6" ht="15">
      <c r="A1188">
        <v>2013</v>
      </c>
      <c r="B1188" t="s">
        <v>209</v>
      </c>
      <c r="C1188" t="s">
        <v>69</v>
      </c>
      <c r="D1188" t="s">
        <v>213</v>
      </c>
      <c r="E1188" t="s">
        <v>232</v>
      </c>
      <c r="F1188" s="183"/>
    </row>
    <row r="1189" spans="1:6" ht="15">
      <c r="A1189">
        <v>2014</v>
      </c>
      <c r="B1189" t="s">
        <v>209</v>
      </c>
      <c r="C1189" t="s">
        <v>69</v>
      </c>
      <c r="D1189" t="s">
        <v>213</v>
      </c>
      <c r="E1189" t="s">
        <v>232</v>
      </c>
      <c r="F1189" s="183"/>
    </row>
    <row r="1190" spans="1:6" ht="15">
      <c r="A1190">
        <v>2015</v>
      </c>
      <c r="B1190" t="s">
        <v>209</v>
      </c>
      <c r="C1190" t="s">
        <v>69</v>
      </c>
      <c r="D1190" t="s">
        <v>213</v>
      </c>
      <c r="E1190" t="s">
        <v>232</v>
      </c>
      <c r="F1190" s="183"/>
    </row>
    <row r="1191" spans="1:6" ht="15">
      <c r="A1191">
        <v>2016</v>
      </c>
      <c r="B1191" t="s">
        <v>209</v>
      </c>
      <c r="C1191" t="s">
        <v>69</v>
      </c>
      <c r="D1191" t="s">
        <v>213</v>
      </c>
      <c r="E1191" t="s">
        <v>232</v>
      </c>
      <c r="F1191" s="183"/>
    </row>
    <row r="1192" spans="1:5" ht="15">
      <c r="A1192">
        <v>2017</v>
      </c>
      <c r="B1192" t="s">
        <v>209</v>
      </c>
      <c r="C1192" t="s">
        <v>69</v>
      </c>
      <c r="D1192" t="s">
        <v>213</v>
      </c>
      <c r="E1192" t="s">
        <v>232</v>
      </c>
    </row>
    <row r="1193" spans="1:5" ht="15">
      <c r="A1193">
        <v>2018</v>
      </c>
      <c r="B1193" t="s">
        <v>209</v>
      </c>
      <c r="C1193" t="s">
        <v>69</v>
      </c>
      <c r="D1193" t="s">
        <v>213</v>
      </c>
      <c r="E1193" t="s">
        <v>232</v>
      </c>
    </row>
    <row r="1194" spans="1:5" ht="15">
      <c r="A1194">
        <v>2019</v>
      </c>
      <c r="B1194" t="s">
        <v>209</v>
      </c>
      <c r="C1194" t="s">
        <v>69</v>
      </c>
      <c r="D1194" t="s">
        <v>213</v>
      </c>
      <c r="E1194" t="s">
        <v>232</v>
      </c>
    </row>
    <row r="1195" spans="1:5" ht="15">
      <c r="A1195">
        <v>2020</v>
      </c>
      <c r="B1195" t="s">
        <v>209</v>
      </c>
      <c r="C1195" t="s">
        <v>69</v>
      </c>
      <c r="D1195" t="s">
        <v>213</v>
      </c>
      <c r="E1195" t="s">
        <v>232</v>
      </c>
    </row>
    <row r="1196" spans="1:5" ht="15">
      <c r="A1196">
        <v>2021</v>
      </c>
      <c r="B1196" t="s">
        <v>209</v>
      </c>
      <c r="C1196" t="s">
        <v>69</v>
      </c>
      <c r="D1196" t="s">
        <v>213</v>
      </c>
      <c r="E1196" t="s">
        <v>232</v>
      </c>
    </row>
    <row r="1197" spans="1:5" ht="15">
      <c r="A1197">
        <v>2022</v>
      </c>
      <c r="B1197" t="s">
        <v>209</v>
      </c>
      <c r="C1197" t="s">
        <v>69</v>
      </c>
      <c r="D1197" t="s">
        <v>213</v>
      </c>
      <c r="E1197" t="s">
        <v>232</v>
      </c>
    </row>
    <row r="1198" spans="1:7" ht="15">
      <c r="A1198">
        <v>2000</v>
      </c>
      <c r="B1198" t="s">
        <v>209</v>
      </c>
      <c r="C1198" t="s">
        <v>69</v>
      </c>
      <c r="D1198" t="s">
        <v>210</v>
      </c>
      <c r="E1198" t="s">
        <v>232</v>
      </c>
      <c r="F1198">
        <v>1753039.205</v>
      </c>
      <c r="G1198" t="s">
        <v>211</v>
      </c>
    </row>
    <row r="1199" spans="1:7" ht="15">
      <c r="A1199">
        <v>2001</v>
      </c>
      <c r="B1199" t="s">
        <v>209</v>
      </c>
      <c r="C1199" t="s">
        <v>69</v>
      </c>
      <c r="D1199" t="s">
        <v>210</v>
      </c>
      <c r="E1199" t="s">
        <v>232</v>
      </c>
      <c r="F1199">
        <v>1748726.482</v>
      </c>
      <c r="G1199" t="s">
        <v>211</v>
      </c>
    </row>
    <row r="1200" spans="1:7" ht="15">
      <c r="A1200">
        <v>2002</v>
      </c>
      <c r="B1200" t="s">
        <v>209</v>
      </c>
      <c r="C1200" t="s">
        <v>69</v>
      </c>
      <c r="D1200" t="s">
        <v>210</v>
      </c>
      <c r="E1200" t="s">
        <v>232</v>
      </c>
      <c r="F1200">
        <v>1800993.989</v>
      </c>
      <c r="G1200" t="s">
        <v>211</v>
      </c>
    </row>
    <row r="1201" spans="1:7" ht="15">
      <c r="A1201">
        <v>2003</v>
      </c>
      <c r="B1201" t="s">
        <v>209</v>
      </c>
      <c r="C1201" t="s">
        <v>69</v>
      </c>
      <c r="D1201" t="s">
        <v>210</v>
      </c>
      <c r="E1201" t="s">
        <v>232</v>
      </c>
      <c r="F1201">
        <v>1856272.374</v>
      </c>
      <c r="G1201" t="s">
        <v>211</v>
      </c>
    </row>
    <row r="1202" spans="1:7" ht="15">
      <c r="A1202">
        <v>2004</v>
      </c>
      <c r="B1202" t="s">
        <v>209</v>
      </c>
      <c r="C1202" t="s">
        <v>69</v>
      </c>
      <c r="D1202" t="s">
        <v>210</v>
      </c>
      <c r="E1202" t="s">
        <v>232</v>
      </c>
      <c r="F1202" s="184">
        <v>1870983.825</v>
      </c>
      <c r="G1202" t="s">
        <v>211</v>
      </c>
    </row>
    <row r="1203" spans="1:7" ht="15">
      <c r="A1203">
        <v>2005</v>
      </c>
      <c r="B1203" t="s">
        <v>209</v>
      </c>
      <c r="C1203" t="s">
        <v>69</v>
      </c>
      <c r="D1203" t="s">
        <v>210</v>
      </c>
      <c r="E1203" t="s">
        <v>232</v>
      </c>
      <c r="F1203" s="183">
        <v>1869942.844</v>
      </c>
      <c r="G1203" t="s">
        <v>211</v>
      </c>
    </row>
    <row r="1204" spans="1:7" ht="15">
      <c r="A1204">
        <v>2006</v>
      </c>
      <c r="B1204" t="s">
        <v>209</v>
      </c>
      <c r="C1204" t="s">
        <v>69</v>
      </c>
      <c r="D1204" t="s">
        <v>210</v>
      </c>
      <c r="E1204" t="s">
        <v>232</v>
      </c>
      <c r="F1204" s="183">
        <v>1892778.022</v>
      </c>
      <c r="G1204" t="s">
        <v>211</v>
      </c>
    </row>
    <row r="1205" spans="1:7" ht="15">
      <c r="A1205">
        <v>2007</v>
      </c>
      <c r="B1205" t="s">
        <v>209</v>
      </c>
      <c r="C1205" t="s">
        <v>69</v>
      </c>
      <c r="D1205" t="s">
        <v>210</v>
      </c>
      <c r="E1205" t="s">
        <v>232</v>
      </c>
      <c r="F1205" s="183">
        <v>1868602.776</v>
      </c>
      <c r="G1205" t="s">
        <v>211</v>
      </c>
    </row>
    <row r="1206" spans="1:6" ht="15">
      <c r="A1206">
        <v>2008</v>
      </c>
      <c r="B1206" t="s">
        <v>209</v>
      </c>
      <c r="C1206" t="s">
        <v>69</v>
      </c>
      <c r="D1206" t="s">
        <v>210</v>
      </c>
      <c r="E1206" t="s">
        <v>232</v>
      </c>
      <c r="F1206" s="183">
        <v>1859535.016</v>
      </c>
    </row>
    <row r="1207" spans="1:6" ht="15">
      <c r="A1207">
        <v>2009</v>
      </c>
      <c r="B1207" t="s">
        <v>209</v>
      </c>
      <c r="C1207" t="s">
        <v>69</v>
      </c>
      <c r="D1207" t="s">
        <v>210</v>
      </c>
      <c r="E1207" t="s">
        <v>232</v>
      </c>
      <c r="F1207">
        <v>1729571.705</v>
      </c>
    </row>
    <row r="1208" spans="1:6" ht="15">
      <c r="A1208">
        <v>2010</v>
      </c>
      <c r="B1208" t="s">
        <v>209</v>
      </c>
      <c r="C1208" t="s">
        <v>69</v>
      </c>
      <c r="D1208" t="s">
        <v>210</v>
      </c>
      <c r="E1208" t="s">
        <v>232</v>
      </c>
      <c r="F1208">
        <v>1747913.37</v>
      </c>
    </row>
    <row r="1209" spans="1:6" ht="15">
      <c r="A1209">
        <v>2011</v>
      </c>
      <c r="B1209" t="s">
        <v>209</v>
      </c>
      <c r="C1209" t="s">
        <v>69</v>
      </c>
      <c r="D1209" t="s">
        <v>210</v>
      </c>
      <c r="E1209" t="s">
        <v>232</v>
      </c>
      <c r="F1209">
        <v>1768053.247</v>
      </c>
    </row>
    <row r="1210" spans="1:6" ht="15">
      <c r="A1210">
        <v>2012</v>
      </c>
      <c r="B1210" t="s">
        <v>209</v>
      </c>
      <c r="C1210" t="s">
        <v>69</v>
      </c>
      <c r="D1210" t="s">
        <v>210</v>
      </c>
      <c r="E1210" t="s">
        <v>232</v>
      </c>
      <c r="F1210">
        <v>1759558.217</v>
      </c>
    </row>
    <row r="1211" spans="1:6" ht="15">
      <c r="A1211">
        <v>2013</v>
      </c>
      <c r="B1211" t="s">
        <v>209</v>
      </c>
      <c r="C1211" t="s">
        <v>69</v>
      </c>
      <c r="D1211" t="s">
        <v>210</v>
      </c>
      <c r="E1211" t="s">
        <v>232</v>
      </c>
      <c r="F1211">
        <v>1699785.757</v>
      </c>
    </row>
    <row r="1212" spans="1:7" ht="15">
      <c r="A1212">
        <v>2014</v>
      </c>
      <c r="B1212" t="s">
        <v>209</v>
      </c>
      <c r="C1212" t="s">
        <v>69</v>
      </c>
      <c r="D1212" t="s">
        <v>210</v>
      </c>
      <c r="E1212" t="s">
        <v>232</v>
      </c>
      <c r="F1212">
        <v>1659215.72</v>
      </c>
      <c r="G1212" t="s">
        <v>211</v>
      </c>
    </row>
    <row r="1213" spans="1:7" ht="15">
      <c r="A1213">
        <v>2015</v>
      </c>
      <c r="B1213" t="s">
        <v>209</v>
      </c>
      <c r="C1213" t="s">
        <v>69</v>
      </c>
      <c r="D1213" t="s">
        <v>210</v>
      </c>
      <c r="E1213" t="s">
        <v>232</v>
      </c>
      <c r="F1213">
        <v>1693387.578</v>
      </c>
      <c r="G1213" t="s">
        <v>211</v>
      </c>
    </row>
    <row r="1214" spans="1:7" ht="15">
      <c r="A1214">
        <v>2016</v>
      </c>
      <c r="B1214" t="s">
        <v>209</v>
      </c>
      <c r="C1214" t="s">
        <v>69</v>
      </c>
      <c r="D1214" t="s">
        <v>210</v>
      </c>
      <c r="E1214" t="s">
        <v>232</v>
      </c>
      <c r="F1214">
        <v>1657481.047</v>
      </c>
      <c r="G1214" t="s">
        <v>211</v>
      </c>
    </row>
    <row r="1215" spans="1:6" ht="15">
      <c r="A1215">
        <v>2017</v>
      </c>
      <c r="B1215" t="s">
        <v>209</v>
      </c>
      <c r="C1215" t="s">
        <v>69</v>
      </c>
      <c r="D1215" t="s">
        <v>210</v>
      </c>
      <c r="E1215" t="s">
        <v>232</v>
      </c>
      <c r="F1215">
        <v>1676748.765</v>
      </c>
    </row>
    <row r="1216" spans="1:6" ht="15">
      <c r="A1216">
        <v>2018</v>
      </c>
      <c r="B1216" t="s">
        <v>209</v>
      </c>
      <c r="C1216" t="s">
        <v>69</v>
      </c>
      <c r="D1216" t="s">
        <v>210</v>
      </c>
      <c r="E1216" t="s">
        <v>232</v>
      </c>
      <c r="F1216">
        <v>1654802.383</v>
      </c>
    </row>
    <row r="1217" spans="1:6" ht="15">
      <c r="A1217">
        <v>2019</v>
      </c>
      <c r="B1217" t="s">
        <v>209</v>
      </c>
      <c r="C1217" t="s">
        <v>69</v>
      </c>
      <c r="D1217" t="s">
        <v>210</v>
      </c>
      <c r="E1217" t="s">
        <v>232</v>
      </c>
      <c r="F1217" s="183">
        <v>1536370.375</v>
      </c>
    </row>
    <row r="1218" spans="1:6" ht="15">
      <c r="A1218">
        <v>2020</v>
      </c>
      <c r="B1218" t="s">
        <v>209</v>
      </c>
      <c r="C1218" t="s">
        <v>69</v>
      </c>
      <c r="D1218" t="s">
        <v>210</v>
      </c>
      <c r="E1218" t="s">
        <v>232</v>
      </c>
      <c r="F1218" s="183">
        <v>1323208.887</v>
      </c>
    </row>
    <row r="1219" spans="1:6" ht="15">
      <c r="A1219">
        <v>2021</v>
      </c>
      <c r="B1219" t="s">
        <v>209</v>
      </c>
      <c r="C1219" t="s">
        <v>69</v>
      </c>
      <c r="D1219" t="s">
        <v>210</v>
      </c>
      <c r="E1219" t="s">
        <v>232</v>
      </c>
      <c r="F1219" s="183">
        <v>1395907.883</v>
      </c>
    </row>
    <row r="1220" spans="1:7" ht="15">
      <c r="A1220">
        <v>2022</v>
      </c>
      <c r="B1220" t="s">
        <v>209</v>
      </c>
      <c r="C1220" t="s">
        <v>69</v>
      </c>
      <c r="D1220" t="s">
        <v>210</v>
      </c>
      <c r="E1220" t="s">
        <v>232</v>
      </c>
      <c r="F1220" s="183">
        <v>1387334.688</v>
      </c>
      <c r="G1220" t="s">
        <v>211</v>
      </c>
    </row>
    <row r="1221" spans="1:7" ht="15">
      <c r="A1221">
        <v>2000</v>
      </c>
      <c r="B1221" t="s">
        <v>209</v>
      </c>
      <c r="C1221" t="s">
        <v>69</v>
      </c>
      <c r="D1221" t="s">
        <v>212</v>
      </c>
      <c r="E1221" t="s">
        <v>232</v>
      </c>
      <c r="F1221" s="183">
        <v>4.087</v>
      </c>
      <c r="G1221" t="s">
        <v>211</v>
      </c>
    </row>
    <row r="1222" spans="1:7" ht="15">
      <c r="A1222">
        <v>2001</v>
      </c>
      <c r="B1222" t="s">
        <v>209</v>
      </c>
      <c r="C1222" t="s">
        <v>69</v>
      </c>
      <c r="D1222" t="s">
        <v>212</v>
      </c>
      <c r="E1222" t="s">
        <v>232</v>
      </c>
      <c r="F1222">
        <v>4.072</v>
      </c>
      <c r="G1222" t="s">
        <v>211</v>
      </c>
    </row>
    <row r="1223" spans="1:7" ht="15">
      <c r="A1223">
        <v>2002</v>
      </c>
      <c r="B1223" t="s">
        <v>209</v>
      </c>
      <c r="C1223" t="s">
        <v>69</v>
      </c>
      <c r="D1223" t="s">
        <v>212</v>
      </c>
      <c r="E1223" t="s">
        <v>232</v>
      </c>
      <c r="F1223">
        <v>4.184</v>
      </c>
      <c r="G1223" t="s">
        <v>211</v>
      </c>
    </row>
    <row r="1224" spans="1:7" ht="15">
      <c r="A1224">
        <v>2003</v>
      </c>
      <c r="B1224" t="s">
        <v>209</v>
      </c>
      <c r="C1224" t="s">
        <v>69</v>
      </c>
      <c r="D1224" t="s">
        <v>212</v>
      </c>
      <c r="E1224" t="s">
        <v>232</v>
      </c>
      <c r="F1224">
        <v>4.297</v>
      </c>
      <c r="G1224" t="s">
        <v>211</v>
      </c>
    </row>
    <row r="1225" spans="1:7" ht="15">
      <c r="A1225">
        <v>2004</v>
      </c>
      <c r="B1225" t="s">
        <v>209</v>
      </c>
      <c r="C1225" t="s">
        <v>69</v>
      </c>
      <c r="D1225" t="s">
        <v>212</v>
      </c>
      <c r="E1225" t="s">
        <v>232</v>
      </c>
      <c r="F1225">
        <v>4.315</v>
      </c>
      <c r="G1225" t="s">
        <v>211</v>
      </c>
    </row>
    <row r="1226" spans="1:7" ht="15">
      <c r="A1226">
        <v>2005</v>
      </c>
      <c r="B1226" t="s">
        <v>209</v>
      </c>
      <c r="C1226" t="s">
        <v>69</v>
      </c>
      <c r="D1226" t="s">
        <v>212</v>
      </c>
      <c r="E1226" t="s">
        <v>232</v>
      </c>
      <c r="F1226">
        <v>4.298</v>
      </c>
      <c r="G1226" t="s">
        <v>211</v>
      </c>
    </row>
    <row r="1227" spans="1:7" ht="15">
      <c r="A1227">
        <v>2006</v>
      </c>
      <c r="B1227" t="s">
        <v>209</v>
      </c>
      <c r="C1227" t="s">
        <v>69</v>
      </c>
      <c r="D1227" t="s">
        <v>212</v>
      </c>
      <c r="E1227" t="s">
        <v>232</v>
      </c>
      <c r="F1227">
        <v>4.336</v>
      </c>
      <c r="G1227" t="s">
        <v>211</v>
      </c>
    </row>
    <row r="1228" spans="1:7" ht="15">
      <c r="A1228">
        <v>2007</v>
      </c>
      <c r="B1228" t="s">
        <v>209</v>
      </c>
      <c r="C1228" t="s">
        <v>69</v>
      </c>
      <c r="D1228" t="s">
        <v>212</v>
      </c>
      <c r="E1228" t="s">
        <v>232</v>
      </c>
      <c r="F1228">
        <v>4.266</v>
      </c>
      <c r="G1228" t="s">
        <v>211</v>
      </c>
    </row>
    <row r="1229" spans="1:6" ht="15">
      <c r="A1229">
        <v>2008</v>
      </c>
      <c r="B1229" t="s">
        <v>209</v>
      </c>
      <c r="C1229" t="s">
        <v>69</v>
      </c>
      <c r="D1229" t="s">
        <v>212</v>
      </c>
      <c r="E1229" t="s">
        <v>232</v>
      </c>
      <c r="F1229">
        <v>4.232</v>
      </c>
    </row>
    <row r="1230" spans="1:6" ht="15">
      <c r="A1230">
        <v>2009</v>
      </c>
      <c r="B1230" t="s">
        <v>209</v>
      </c>
      <c r="C1230" t="s">
        <v>69</v>
      </c>
      <c r="D1230" t="s">
        <v>212</v>
      </c>
      <c r="E1230" t="s">
        <v>232</v>
      </c>
      <c r="F1230">
        <v>3.927</v>
      </c>
    </row>
    <row r="1231" spans="1:6" ht="15">
      <c r="A1231">
        <v>2010</v>
      </c>
      <c r="B1231" t="s">
        <v>209</v>
      </c>
      <c r="C1231" t="s">
        <v>69</v>
      </c>
      <c r="D1231" t="s">
        <v>212</v>
      </c>
      <c r="E1231" t="s">
        <v>232</v>
      </c>
      <c r="F1231">
        <v>3.963</v>
      </c>
    </row>
    <row r="1232" spans="1:6" ht="15">
      <c r="A1232">
        <v>2011</v>
      </c>
      <c r="B1232" t="s">
        <v>209</v>
      </c>
      <c r="C1232" t="s">
        <v>69</v>
      </c>
      <c r="D1232" t="s">
        <v>212</v>
      </c>
      <c r="E1232" t="s">
        <v>232</v>
      </c>
      <c r="F1232">
        <v>4.016</v>
      </c>
    </row>
    <row r="1233" spans="1:6" ht="15">
      <c r="A1233">
        <v>2012</v>
      </c>
      <c r="B1233" t="s">
        <v>209</v>
      </c>
      <c r="C1233" t="s">
        <v>69</v>
      </c>
      <c r="D1233" t="s">
        <v>212</v>
      </c>
      <c r="E1233" t="s">
        <v>232</v>
      </c>
      <c r="F1233" s="183">
        <v>3.991</v>
      </c>
    </row>
    <row r="1234" spans="1:6" ht="15">
      <c r="A1234">
        <v>2013</v>
      </c>
      <c r="B1234" t="s">
        <v>209</v>
      </c>
      <c r="C1234" t="s">
        <v>69</v>
      </c>
      <c r="D1234" t="s">
        <v>212</v>
      </c>
      <c r="E1234" t="s">
        <v>232</v>
      </c>
      <c r="F1234" s="183">
        <v>3.846</v>
      </c>
    </row>
    <row r="1235" spans="1:7" ht="15">
      <c r="A1235">
        <v>2014</v>
      </c>
      <c r="B1235" t="s">
        <v>209</v>
      </c>
      <c r="C1235" t="s">
        <v>69</v>
      </c>
      <c r="D1235" t="s">
        <v>212</v>
      </c>
      <c r="E1235" t="s">
        <v>232</v>
      </c>
      <c r="F1235">
        <v>3.743</v>
      </c>
      <c r="G1235" t="s">
        <v>211</v>
      </c>
    </row>
    <row r="1236" spans="1:7" ht="15">
      <c r="A1236">
        <v>2015</v>
      </c>
      <c r="B1236" t="s">
        <v>209</v>
      </c>
      <c r="C1236" t="s">
        <v>69</v>
      </c>
      <c r="D1236" t="s">
        <v>212</v>
      </c>
      <c r="E1236" t="s">
        <v>232</v>
      </c>
      <c r="F1236">
        <v>3.812</v>
      </c>
      <c r="G1236" t="s">
        <v>211</v>
      </c>
    </row>
    <row r="1237" spans="1:7" ht="15">
      <c r="A1237">
        <v>2016</v>
      </c>
      <c r="B1237" t="s">
        <v>209</v>
      </c>
      <c r="C1237" t="s">
        <v>69</v>
      </c>
      <c r="D1237" t="s">
        <v>212</v>
      </c>
      <c r="E1237" t="s">
        <v>232</v>
      </c>
      <c r="F1237">
        <v>3.723</v>
      </c>
      <c r="G1237" t="s">
        <v>211</v>
      </c>
    </row>
    <row r="1238" spans="1:6" ht="15">
      <c r="A1238">
        <v>2017</v>
      </c>
      <c r="B1238" t="s">
        <v>209</v>
      </c>
      <c r="C1238" t="s">
        <v>69</v>
      </c>
      <c r="D1238" t="s">
        <v>212</v>
      </c>
      <c r="E1238" t="s">
        <v>232</v>
      </c>
      <c r="F1238">
        <v>3.761</v>
      </c>
    </row>
    <row r="1239" spans="1:6" ht="15">
      <c r="A1239">
        <v>2018</v>
      </c>
      <c r="B1239" t="s">
        <v>209</v>
      </c>
      <c r="C1239" t="s">
        <v>69</v>
      </c>
      <c r="D1239" t="s">
        <v>212</v>
      </c>
      <c r="E1239" t="s">
        <v>232</v>
      </c>
      <c r="F1239">
        <v>3.705</v>
      </c>
    </row>
    <row r="1240" spans="1:6" ht="15">
      <c r="A1240">
        <v>2019</v>
      </c>
      <c r="B1240" t="s">
        <v>209</v>
      </c>
      <c r="C1240" t="s">
        <v>69</v>
      </c>
      <c r="D1240" t="s">
        <v>212</v>
      </c>
      <c r="E1240" t="s">
        <v>232</v>
      </c>
      <c r="F1240">
        <v>3.437</v>
      </c>
    </row>
    <row r="1241" spans="1:6" ht="15">
      <c r="A1241">
        <v>2020</v>
      </c>
      <c r="B1241" t="s">
        <v>209</v>
      </c>
      <c r="C1241" t="s">
        <v>69</v>
      </c>
      <c r="D1241" t="s">
        <v>212</v>
      </c>
      <c r="E1241" t="s">
        <v>232</v>
      </c>
      <c r="F1241">
        <v>2.958</v>
      </c>
    </row>
    <row r="1242" spans="1:6" ht="15">
      <c r="A1242">
        <v>2021</v>
      </c>
      <c r="B1242" t="s">
        <v>209</v>
      </c>
      <c r="C1242" t="s">
        <v>69</v>
      </c>
      <c r="D1242" t="s">
        <v>212</v>
      </c>
      <c r="E1242" t="s">
        <v>232</v>
      </c>
      <c r="F1242">
        <v>3.124</v>
      </c>
    </row>
    <row r="1243" spans="1:7" ht="15">
      <c r="A1243">
        <v>2022</v>
      </c>
      <c r="B1243" t="s">
        <v>209</v>
      </c>
      <c r="C1243" t="s">
        <v>69</v>
      </c>
      <c r="D1243" t="s">
        <v>212</v>
      </c>
      <c r="E1243" t="s">
        <v>232</v>
      </c>
      <c r="F1243">
        <v>3.103</v>
      </c>
      <c r="G1243" t="s">
        <v>211</v>
      </c>
    </row>
    <row r="1244" spans="1:5" ht="15">
      <c r="A1244">
        <v>2000</v>
      </c>
      <c r="B1244" t="s">
        <v>209</v>
      </c>
      <c r="C1244" t="s">
        <v>67</v>
      </c>
      <c r="D1244" t="s">
        <v>213</v>
      </c>
      <c r="E1244" t="s">
        <v>232</v>
      </c>
    </row>
    <row r="1245" spans="1:5" ht="15">
      <c r="A1245">
        <v>2001</v>
      </c>
      <c r="B1245" t="s">
        <v>209</v>
      </c>
      <c r="C1245" t="s">
        <v>67</v>
      </c>
      <c r="D1245" t="s">
        <v>213</v>
      </c>
      <c r="E1245" t="s">
        <v>232</v>
      </c>
    </row>
    <row r="1246" spans="1:5" ht="15">
      <c r="A1246">
        <v>2002</v>
      </c>
      <c r="B1246" t="s">
        <v>209</v>
      </c>
      <c r="C1246" t="s">
        <v>67</v>
      </c>
      <c r="D1246" t="s">
        <v>213</v>
      </c>
      <c r="E1246" t="s">
        <v>232</v>
      </c>
    </row>
    <row r="1247" spans="1:5" ht="15">
      <c r="A1247">
        <v>2003</v>
      </c>
      <c r="B1247" t="s">
        <v>209</v>
      </c>
      <c r="C1247" t="s">
        <v>67</v>
      </c>
      <c r="D1247" t="s">
        <v>213</v>
      </c>
      <c r="E1247" t="s">
        <v>232</v>
      </c>
    </row>
    <row r="1248" spans="1:5" ht="15">
      <c r="A1248">
        <v>2004</v>
      </c>
      <c r="B1248" t="s">
        <v>209</v>
      </c>
      <c r="C1248" t="s">
        <v>67</v>
      </c>
      <c r="D1248" t="s">
        <v>213</v>
      </c>
      <c r="E1248" t="s">
        <v>232</v>
      </c>
    </row>
    <row r="1249" spans="1:5" ht="15">
      <c r="A1249">
        <v>2005</v>
      </c>
      <c r="B1249" t="s">
        <v>209</v>
      </c>
      <c r="C1249" t="s">
        <v>67</v>
      </c>
      <c r="D1249" t="s">
        <v>213</v>
      </c>
      <c r="E1249" t="s">
        <v>232</v>
      </c>
    </row>
    <row r="1250" spans="1:5" ht="15">
      <c r="A1250">
        <v>2006</v>
      </c>
      <c r="B1250" t="s">
        <v>209</v>
      </c>
      <c r="C1250" t="s">
        <v>67</v>
      </c>
      <c r="D1250" t="s">
        <v>213</v>
      </c>
      <c r="E1250" t="s">
        <v>232</v>
      </c>
    </row>
    <row r="1251" spans="1:5" ht="15">
      <c r="A1251">
        <v>2007</v>
      </c>
      <c r="B1251" t="s">
        <v>209</v>
      </c>
      <c r="C1251" t="s">
        <v>67</v>
      </c>
      <c r="D1251" t="s">
        <v>213</v>
      </c>
      <c r="E1251" t="s">
        <v>232</v>
      </c>
    </row>
    <row r="1252" spans="1:5" ht="15">
      <c r="A1252">
        <v>2008</v>
      </c>
      <c r="B1252" t="s">
        <v>209</v>
      </c>
      <c r="C1252" t="s">
        <v>67</v>
      </c>
      <c r="D1252" t="s">
        <v>213</v>
      </c>
      <c r="E1252" t="s">
        <v>232</v>
      </c>
    </row>
    <row r="1253" spans="1:5" ht="15">
      <c r="A1253">
        <v>2009</v>
      </c>
      <c r="B1253" t="s">
        <v>209</v>
      </c>
      <c r="C1253" t="s">
        <v>67</v>
      </c>
      <c r="D1253" t="s">
        <v>213</v>
      </c>
      <c r="E1253" t="s">
        <v>232</v>
      </c>
    </row>
    <row r="1254" spans="1:5" ht="15">
      <c r="A1254">
        <v>2010</v>
      </c>
      <c r="B1254" t="s">
        <v>209</v>
      </c>
      <c r="C1254" t="s">
        <v>67</v>
      </c>
      <c r="D1254" t="s">
        <v>213</v>
      </c>
      <c r="E1254" t="s">
        <v>232</v>
      </c>
    </row>
    <row r="1255" spans="1:5" ht="15">
      <c r="A1255">
        <v>2011</v>
      </c>
      <c r="B1255" t="s">
        <v>209</v>
      </c>
      <c r="C1255" t="s">
        <v>67</v>
      </c>
      <c r="D1255" t="s">
        <v>213</v>
      </c>
      <c r="E1255" t="s">
        <v>232</v>
      </c>
    </row>
    <row r="1256" spans="1:5" ht="15">
      <c r="A1256">
        <v>2012</v>
      </c>
      <c r="B1256" t="s">
        <v>209</v>
      </c>
      <c r="C1256" t="s">
        <v>67</v>
      </c>
      <c r="D1256" t="s">
        <v>213</v>
      </c>
      <c r="E1256" t="s">
        <v>232</v>
      </c>
    </row>
    <row r="1257" spans="1:5" ht="15">
      <c r="A1257">
        <v>2013</v>
      </c>
      <c r="B1257" t="s">
        <v>209</v>
      </c>
      <c r="C1257" t="s">
        <v>67</v>
      </c>
      <c r="D1257" t="s">
        <v>213</v>
      </c>
      <c r="E1257" t="s">
        <v>232</v>
      </c>
    </row>
    <row r="1258" spans="1:5" ht="15">
      <c r="A1258">
        <v>2014</v>
      </c>
      <c r="B1258" t="s">
        <v>209</v>
      </c>
      <c r="C1258" t="s">
        <v>67</v>
      </c>
      <c r="D1258" t="s">
        <v>213</v>
      </c>
      <c r="E1258" t="s">
        <v>232</v>
      </c>
    </row>
    <row r="1259" spans="1:5" ht="15">
      <c r="A1259">
        <v>2015</v>
      </c>
      <c r="B1259" t="s">
        <v>209</v>
      </c>
      <c r="C1259" t="s">
        <v>67</v>
      </c>
      <c r="D1259" t="s">
        <v>213</v>
      </c>
      <c r="E1259" t="s">
        <v>232</v>
      </c>
    </row>
    <row r="1260" spans="1:5" ht="15">
      <c r="A1260">
        <v>2016</v>
      </c>
      <c r="B1260" t="s">
        <v>209</v>
      </c>
      <c r="C1260" t="s">
        <v>67</v>
      </c>
      <c r="D1260" t="s">
        <v>213</v>
      </c>
      <c r="E1260" t="s">
        <v>232</v>
      </c>
    </row>
    <row r="1261" spans="1:5" ht="15">
      <c r="A1261">
        <v>2017</v>
      </c>
      <c r="B1261" t="s">
        <v>209</v>
      </c>
      <c r="C1261" t="s">
        <v>67</v>
      </c>
      <c r="D1261" t="s">
        <v>213</v>
      </c>
      <c r="E1261" t="s">
        <v>232</v>
      </c>
    </row>
    <row r="1262" spans="1:6" ht="15">
      <c r="A1262">
        <v>2018</v>
      </c>
      <c r="B1262" t="s">
        <v>209</v>
      </c>
      <c r="C1262" t="s">
        <v>67</v>
      </c>
      <c r="D1262" t="s">
        <v>213</v>
      </c>
      <c r="E1262" t="s">
        <v>232</v>
      </c>
      <c r="F1262" s="183"/>
    </row>
    <row r="1263" spans="1:6" ht="15">
      <c r="A1263">
        <v>2019</v>
      </c>
      <c r="B1263" t="s">
        <v>209</v>
      </c>
      <c r="C1263" t="s">
        <v>67</v>
      </c>
      <c r="D1263" t="s">
        <v>213</v>
      </c>
      <c r="E1263" t="s">
        <v>232</v>
      </c>
      <c r="F1263" s="183"/>
    </row>
    <row r="1264" spans="1:6" ht="15">
      <c r="A1264">
        <v>2020</v>
      </c>
      <c r="B1264" t="s">
        <v>209</v>
      </c>
      <c r="C1264" t="s">
        <v>67</v>
      </c>
      <c r="D1264" t="s">
        <v>213</v>
      </c>
      <c r="E1264" t="s">
        <v>232</v>
      </c>
      <c r="F1264" s="183"/>
    </row>
    <row r="1265" spans="1:6" ht="15">
      <c r="A1265">
        <v>2021</v>
      </c>
      <c r="B1265" t="s">
        <v>209</v>
      </c>
      <c r="C1265" t="s">
        <v>67</v>
      </c>
      <c r="D1265" t="s">
        <v>213</v>
      </c>
      <c r="E1265" t="s">
        <v>232</v>
      </c>
      <c r="F1265" s="183"/>
    </row>
    <row r="1266" spans="1:6" ht="15">
      <c r="A1266">
        <v>2022</v>
      </c>
      <c r="B1266" t="s">
        <v>209</v>
      </c>
      <c r="C1266" t="s">
        <v>67</v>
      </c>
      <c r="D1266" t="s">
        <v>213</v>
      </c>
      <c r="E1266" t="s">
        <v>232</v>
      </c>
      <c r="F1266" s="183"/>
    </row>
    <row r="1267" spans="1:7" ht="15">
      <c r="A1267">
        <v>2000</v>
      </c>
      <c r="B1267" t="s">
        <v>209</v>
      </c>
      <c r="C1267" t="s">
        <v>67</v>
      </c>
      <c r="D1267" t="s">
        <v>210</v>
      </c>
      <c r="E1267" t="s">
        <v>232</v>
      </c>
      <c r="F1267">
        <v>32972</v>
      </c>
      <c r="G1267" t="s">
        <v>211</v>
      </c>
    </row>
    <row r="1268" spans="1:7" ht="15">
      <c r="A1268">
        <v>2001</v>
      </c>
      <c r="B1268" t="s">
        <v>209</v>
      </c>
      <c r="C1268" t="s">
        <v>67</v>
      </c>
      <c r="D1268" t="s">
        <v>210</v>
      </c>
      <c r="E1268" t="s">
        <v>232</v>
      </c>
      <c r="F1268">
        <v>31235</v>
      </c>
      <c r="G1268" t="s">
        <v>211</v>
      </c>
    </row>
    <row r="1269" spans="1:7" ht="15">
      <c r="A1269">
        <v>2002</v>
      </c>
      <c r="B1269" t="s">
        <v>209</v>
      </c>
      <c r="C1269" t="s">
        <v>67</v>
      </c>
      <c r="D1269" t="s">
        <v>210</v>
      </c>
      <c r="E1269" t="s">
        <v>232</v>
      </c>
      <c r="F1269">
        <v>36382</v>
      </c>
      <c r="G1269" t="s">
        <v>211</v>
      </c>
    </row>
    <row r="1270" spans="1:7" ht="15">
      <c r="A1270">
        <v>2003</v>
      </c>
      <c r="B1270" t="s">
        <v>209</v>
      </c>
      <c r="C1270" t="s">
        <v>67</v>
      </c>
      <c r="D1270" t="s">
        <v>210</v>
      </c>
      <c r="E1270" t="s">
        <v>232</v>
      </c>
      <c r="F1270">
        <v>41114</v>
      </c>
      <c r="G1270" t="s">
        <v>211</v>
      </c>
    </row>
    <row r="1271" spans="1:6" ht="15">
      <c r="A1271">
        <v>2004</v>
      </c>
      <c r="B1271" t="s">
        <v>209</v>
      </c>
      <c r="C1271" t="s">
        <v>67</v>
      </c>
      <c r="D1271" t="s">
        <v>210</v>
      </c>
      <c r="E1271" t="s">
        <v>232</v>
      </c>
      <c r="F1271">
        <v>48360.821</v>
      </c>
    </row>
    <row r="1272" spans="1:6" ht="15">
      <c r="A1272">
        <v>2005</v>
      </c>
      <c r="B1272" t="s">
        <v>209</v>
      </c>
      <c r="C1272" t="s">
        <v>67</v>
      </c>
      <c r="D1272" t="s">
        <v>210</v>
      </c>
      <c r="E1272" t="s">
        <v>232</v>
      </c>
      <c r="F1272">
        <v>42141.964</v>
      </c>
    </row>
    <row r="1273" spans="1:6" ht="15">
      <c r="A1273">
        <v>2006</v>
      </c>
      <c r="B1273" t="s">
        <v>209</v>
      </c>
      <c r="C1273" t="s">
        <v>67</v>
      </c>
      <c r="D1273" t="s">
        <v>210</v>
      </c>
      <c r="E1273" t="s">
        <v>232</v>
      </c>
      <c r="F1273">
        <v>43075.089</v>
      </c>
    </row>
    <row r="1274" spans="1:6" ht="15">
      <c r="A1274">
        <v>2007</v>
      </c>
      <c r="B1274" t="s">
        <v>209</v>
      </c>
      <c r="C1274" t="s">
        <v>67</v>
      </c>
      <c r="D1274" t="s">
        <v>210</v>
      </c>
      <c r="E1274" t="s">
        <v>232</v>
      </c>
      <c r="F1274">
        <v>48179.372</v>
      </c>
    </row>
    <row r="1275" spans="1:6" ht="15">
      <c r="A1275">
        <v>2008</v>
      </c>
      <c r="B1275" t="s">
        <v>209</v>
      </c>
      <c r="C1275" t="s">
        <v>67</v>
      </c>
      <c r="D1275" t="s">
        <v>210</v>
      </c>
      <c r="E1275" t="s">
        <v>232</v>
      </c>
      <c r="F1275">
        <v>50141.942</v>
      </c>
    </row>
    <row r="1276" spans="1:6" ht="15">
      <c r="A1276">
        <v>2009</v>
      </c>
      <c r="B1276" t="s">
        <v>209</v>
      </c>
      <c r="C1276" t="s">
        <v>67</v>
      </c>
      <c r="D1276" t="s">
        <v>210</v>
      </c>
      <c r="E1276" t="s">
        <v>232</v>
      </c>
      <c r="F1276">
        <v>43333.955</v>
      </c>
    </row>
    <row r="1277" spans="1:6" ht="15">
      <c r="A1277">
        <v>2010</v>
      </c>
      <c r="B1277" t="s">
        <v>209</v>
      </c>
      <c r="C1277" t="s">
        <v>67</v>
      </c>
      <c r="D1277" t="s">
        <v>210</v>
      </c>
      <c r="E1277" t="s">
        <v>232</v>
      </c>
      <c r="F1277" s="183">
        <v>48233.316</v>
      </c>
    </row>
    <row r="1278" spans="1:6" ht="15">
      <c r="A1278">
        <v>2011</v>
      </c>
      <c r="B1278" t="s">
        <v>209</v>
      </c>
      <c r="C1278" t="s">
        <v>67</v>
      </c>
      <c r="D1278" t="s">
        <v>210</v>
      </c>
      <c r="E1278" t="s">
        <v>232</v>
      </c>
      <c r="F1278" s="183">
        <v>49503.419</v>
      </c>
    </row>
    <row r="1279" spans="1:6" ht="15">
      <c r="A1279">
        <v>2012</v>
      </c>
      <c r="B1279" t="s">
        <v>209</v>
      </c>
      <c r="C1279" t="s">
        <v>67</v>
      </c>
      <c r="D1279" t="s">
        <v>210</v>
      </c>
      <c r="E1279" t="s">
        <v>232</v>
      </c>
      <c r="F1279" s="183">
        <v>46528.002</v>
      </c>
    </row>
    <row r="1280" spans="1:6" ht="15">
      <c r="A1280">
        <v>2013</v>
      </c>
      <c r="B1280" t="s">
        <v>209</v>
      </c>
      <c r="C1280" t="s">
        <v>67</v>
      </c>
      <c r="D1280" t="s">
        <v>210</v>
      </c>
      <c r="E1280" t="s">
        <v>232</v>
      </c>
      <c r="F1280" s="183">
        <v>51491.182</v>
      </c>
    </row>
    <row r="1281" spans="1:6" ht="15">
      <c r="A1281">
        <v>2014</v>
      </c>
      <c r="B1281" t="s">
        <v>209</v>
      </c>
      <c r="C1281" t="s">
        <v>67</v>
      </c>
      <c r="D1281" t="s">
        <v>210</v>
      </c>
      <c r="E1281" t="s">
        <v>232</v>
      </c>
      <c r="F1281" s="183">
        <v>52707.635</v>
      </c>
    </row>
    <row r="1282" spans="1:6" ht="15">
      <c r="A1282">
        <v>2015</v>
      </c>
      <c r="B1282" t="s">
        <v>209</v>
      </c>
      <c r="C1282" t="s">
        <v>67</v>
      </c>
      <c r="D1282" t="s">
        <v>210</v>
      </c>
      <c r="E1282" t="s">
        <v>232</v>
      </c>
      <c r="F1282">
        <v>52392.521</v>
      </c>
    </row>
    <row r="1283" spans="1:6" ht="15">
      <c r="A1283">
        <v>2016</v>
      </c>
      <c r="B1283" t="s">
        <v>209</v>
      </c>
      <c r="C1283" t="s">
        <v>67</v>
      </c>
      <c r="D1283" t="s">
        <v>210</v>
      </c>
      <c r="E1283" t="s">
        <v>232</v>
      </c>
      <c r="F1283">
        <v>55202.616</v>
      </c>
    </row>
    <row r="1284" spans="1:6" ht="15">
      <c r="A1284">
        <v>2017</v>
      </c>
      <c r="B1284" t="s">
        <v>209</v>
      </c>
      <c r="C1284" t="s">
        <v>67</v>
      </c>
      <c r="D1284" t="s">
        <v>210</v>
      </c>
      <c r="E1284" t="s">
        <v>232</v>
      </c>
      <c r="F1284">
        <v>59433.997</v>
      </c>
    </row>
    <row r="1285" spans="1:6" ht="15">
      <c r="A1285">
        <v>2018</v>
      </c>
      <c r="B1285" t="s">
        <v>209</v>
      </c>
      <c r="C1285" t="s">
        <v>67</v>
      </c>
      <c r="D1285" t="s">
        <v>210</v>
      </c>
      <c r="E1285" t="s">
        <v>232</v>
      </c>
      <c r="F1285">
        <v>66098.565</v>
      </c>
    </row>
    <row r="1286" spans="1:6" ht="15">
      <c r="A1286">
        <v>2019</v>
      </c>
      <c r="B1286" t="s">
        <v>209</v>
      </c>
      <c r="C1286" t="s">
        <v>67</v>
      </c>
      <c r="D1286" t="s">
        <v>210</v>
      </c>
      <c r="E1286" t="s">
        <v>232</v>
      </c>
      <c r="F1286">
        <v>72931.935</v>
      </c>
    </row>
    <row r="1287" spans="1:6" ht="15">
      <c r="A1287">
        <v>2020</v>
      </c>
      <c r="B1287" t="s">
        <v>209</v>
      </c>
      <c r="C1287" t="s">
        <v>67</v>
      </c>
      <c r="D1287" t="s">
        <v>210</v>
      </c>
      <c r="E1287" t="s">
        <v>232</v>
      </c>
      <c r="F1287">
        <v>68235.367</v>
      </c>
    </row>
    <row r="1288" spans="1:6" ht="15">
      <c r="A1288">
        <v>2021</v>
      </c>
      <c r="B1288" t="s">
        <v>209</v>
      </c>
      <c r="C1288" t="s">
        <v>67</v>
      </c>
      <c r="D1288" t="s">
        <v>210</v>
      </c>
      <c r="E1288" t="s">
        <v>232</v>
      </c>
      <c r="F1288">
        <v>71868.212</v>
      </c>
    </row>
    <row r="1289" spans="1:6" ht="15">
      <c r="A1289">
        <v>2022</v>
      </c>
      <c r="B1289" t="s">
        <v>209</v>
      </c>
      <c r="C1289" t="s">
        <v>67</v>
      </c>
      <c r="D1289" t="s">
        <v>210</v>
      </c>
      <c r="E1289" t="s">
        <v>232</v>
      </c>
      <c r="F1289">
        <v>83905.966</v>
      </c>
    </row>
    <row r="1290" spans="1:7" ht="15">
      <c r="A1290">
        <v>2000</v>
      </c>
      <c r="B1290" t="s">
        <v>209</v>
      </c>
      <c r="C1290" t="s">
        <v>67</v>
      </c>
      <c r="D1290" t="s">
        <v>212</v>
      </c>
      <c r="E1290" t="s">
        <v>232</v>
      </c>
      <c r="F1290">
        <v>0.077</v>
      </c>
      <c r="G1290" t="s">
        <v>211</v>
      </c>
    </row>
    <row r="1291" spans="1:7" ht="15">
      <c r="A1291">
        <v>2001</v>
      </c>
      <c r="B1291" t="s">
        <v>209</v>
      </c>
      <c r="C1291" t="s">
        <v>67</v>
      </c>
      <c r="D1291" t="s">
        <v>212</v>
      </c>
      <c r="E1291" t="s">
        <v>232</v>
      </c>
      <c r="F1291">
        <v>0.073</v>
      </c>
      <c r="G1291" t="s">
        <v>211</v>
      </c>
    </row>
    <row r="1292" spans="1:7" ht="15">
      <c r="A1292">
        <v>2002</v>
      </c>
      <c r="B1292" t="s">
        <v>209</v>
      </c>
      <c r="C1292" t="s">
        <v>67</v>
      </c>
      <c r="D1292" t="s">
        <v>212</v>
      </c>
      <c r="E1292" t="s">
        <v>232</v>
      </c>
      <c r="F1292" s="183">
        <v>0.085</v>
      </c>
      <c r="G1292" t="s">
        <v>211</v>
      </c>
    </row>
    <row r="1293" spans="1:7" ht="15">
      <c r="A1293">
        <v>2003</v>
      </c>
      <c r="B1293" t="s">
        <v>209</v>
      </c>
      <c r="C1293" t="s">
        <v>67</v>
      </c>
      <c r="D1293" t="s">
        <v>212</v>
      </c>
      <c r="E1293" t="s">
        <v>232</v>
      </c>
      <c r="F1293" s="183">
        <v>0.095</v>
      </c>
      <c r="G1293" t="s">
        <v>211</v>
      </c>
    </row>
    <row r="1294" spans="1:6" ht="15">
      <c r="A1294">
        <v>2004</v>
      </c>
      <c r="B1294" t="s">
        <v>209</v>
      </c>
      <c r="C1294" t="s">
        <v>67</v>
      </c>
      <c r="D1294" t="s">
        <v>212</v>
      </c>
      <c r="E1294" t="s">
        <v>232</v>
      </c>
      <c r="F1294" s="183">
        <v>0.112</v>
      </c>
    </row>
    <row r="1295" spans="1:6" ht="15">
      <c r="A1295">
        <v>2005</v>
      </c>
      <c r="B1295" t="s">
        <v>209</v>
      </c>
      <c r="C1295" t="s">
        <v>67</v>
      </c>
      <c r="D1295" t="s">
        <v>212</v>
      </c>
      <c r="E1295" t="s">
        <v>232</v>
      </c>
      <c r="F1295" s="183">
        <v>0.097</v>
      </c>
    </row>
    <row r="1296" spans="1:6" ht="15">
      <c r="A1296">
        <v>2006</v>
      </c>
      <c r="B1296" t="s">
        <v>209</v>
      </c>
      <c r="C1296" t="s">
        <v>67</v>
      </c>
      <c r="D1296" t="s">
        <v>212</v>
      </c>
      <c r="E1296" t="s">
        <v>232</v>
      </c>
      <c r="F1296" s="183">
        <v>0.099</v>
      </c>
    </row>
    <row r="1297" spans="1:6" ht="15">
      <c r="A1297">
        <v>2007</v>
      </c>
      <c r="B1297" t="s">
        <v>209</v>
      </c>
      <c r="C1297" t="s">
        <v>67</v>
      </c>
      <c r="D1297" t="s">
        <v>212</v>
      </c>
      <c r="E1297" t="s">
        <v>232</v>
      </c>
      <c r="F1297">
        <v>0.11</v>
      </c>
    </row>
    <row r="1298" spans="1:6" ht="15">
      <c r="A1298">
        <v>2008</v>
      </c>
      <c r="B1298" t="s">
        <v>209</v>
      </c>
      <c r="C1298" t="s">
        <v>67</v>
      </c>
      <c r="D1298" t="s">
        <v>212</v>
      </c>
      <c r="E1298" t="s">
        <v>232</v>
      </c>
      <c r="F1298">
        <v>0.114</v>
      </c>
    </row>
    <row r="1299" spans="1:6" ht="15">
      <c r="A1299">
        <v>2009</v>
      </c>
      <c r="B1299" t="s">
        <v>209</v>
      </c>
      <c r="C1299" t="s">
        <v>67</v>
      </c>
      <c r="D1299" t="s">
        <v>212</v>
      </c>
      <c r="E1299" t="s">
        <v>232</v>
      </c>
      <c r="F1299">
        <v>0.098</v>
      </c>
    </row>
    <row r="1300" spans="1:6" ht="15">
      <c r="A1300">
        <v>2010</v>
      </c>
      <c r="B1300" t="s">
        <v>209</v>
      </c>
      <c r="C1300" t="s">
        <v>67</v>
      </c>
      <c r="D1300" t="s">
        <v>212</v>
      </c>
      <c r="E1300" t="s">
        <v>232</v>
      </c>
      <c r="F1300">
        <v>0.109</v>
      </c>
    </row>
    <row r="1301" spans="1:6" ht="15">
      <c r="A1301">
        <v>2011</v>
      </c>
      <c r="B1301" t="s">
        <v>209</v>
      </c>
      <c r="C1301" t="s">
        <v>67</v>
      </c>
      <c r="D1301" t="s">
        <v>212</v>
      </c>
      <c r="E1301" t="s">
        <v>232</v>
      </c>
      <c r="F1301">
        <v>0.112</v>
      </c>
    </row>
    <row r="1302" spans="1:6" ht="15">
      <c r="A1302">
        <v>2012</v>
      </c>
      <c r="B1302" t="s">
        <v>209</v>
      </c>
      <c r="C1302" t="s">
        <v>67</v>
      </c>
      <c r="D1302" t="s">
        <v>212</v>
      </c>
      <c r="E1302" t="s">
        <v>232</v>
      </c>
      <c r="F1302">
        <v>0.106</v>
      </c>
    </row>
    <row r="1303" spans="1:6" ht="15">
      <c r="A1303">
        <v>2013</v>
      </c>
      <c r="B1303" t="s">
        <v>209</v>
      </c>
      <c r="C1303" t="s">
        <v>67</v>
      </c>
      <c r="D1303" t="s">
        <v>212</v>
      </c>
      <c r="E1303" t="s">
        <v>232</v>
      </c>
      <c r="F1303">
        <v>0.117</v>
      </c>
    </row>
    <row r="1304" spans="1:6" ht="15">
      <c r="A1304">
        <v>2014</v>
      </c>
      <c r="B1304" t="s">
        <v>209</v>
      </c>
      <c r="C1304" t="s">
        <v>67</v>
      </c>
      <c r="D1304" t="s">
        <v>212</v>
      </c>
      <c r="E1304" t="s">
        <v>232</v>
      </c>
      <c r="F1304">
        <v>0.119</v>
      </c>
    </row>
    <row r="1305" spans="1:6" ht="15">
      <c r="A1305">
        <v>2015</v>
      </c>
      <c r="B1305" t="s">
        <v>209</v>
      </c>
      <c r="C1305" t="s">
        <v>67</v>
      </c>
      <c r="D1305" t="s">
        <v>212</v>
      </c>
      <c r="E1305" t="s">
        <v>232</v>
      </c>
      <c r="F1305">
        <v>0.118</v>
      </c>
    </row>
    <row r="1306" spans="1:6" ht="15">
      <c r="A1306">
        <v>2016</v>
      </c>
      <c r="B1306" t="s">
        <v>209</v>
      </c>
      <c r="C1306" t="s">
        <v>67</v>
      </c>
      <c r="D1306" t="s">
        <v>212</v>
      </c>
      <c r="E1306" t="s">
        <v>232</v>
      </c>
      <c r="F1306">
        <v>0.124</v>
      </c>
    </row>
    <row r="1307" spans="1:6" ht="15">
      <c r="A1307">
        <v>2017</v>
      </c>
      <c r="B1307" t="s">
        <v>209</v>
      </c>
      <c r="C1307" t="s">
        <v>67</v>
      </c>
      <c r="D1307" t="s">
        <v>212</v>
      </c>
      <c r="E1307" t="s">
        <v>232</v>
      </c>
      <c r="F1307" s="183">
        <v>0.133</v>
      </c>
    </row>
    <row r="1308" spans="1:6" ht="15">
      <c r="A1308">
        <v>2018</v>
      </c>
      <c r="B1308" t="s">
        <v>209</v>
      </c>
      <c r="C1308" t="s">
        <v>67</v>
      </c>
      <c r="D1308" t="s">
        <v>212</v>
      </c>
      <c r="E1308" t="s">
        <v>232</v>
      </c>
      <c r="F1308" s="183">
        <v>0.148</v>
      </c>
    </row>
    <row r="1309" spans="1:6" ht="15">
      <c r="A1309">
        <v>2019</v>
      </c>
      <c r="B1309" t="s">
        <v>209</v>
      </c>
      <c r="C1309" t="s">
        <v>67</v>
      </c>
      <c r="D1309" t="s">
        <v>212</v>
      </c>
      <c r="E1309" t="s">
        <v>232</v>
      </c>
      <c r="F1309" s="183">
        <v>0.163</v>
      </c>
    </row>
    <row r="1310" spans="1:6" ht="15">
      <c r="A1310">
        <v>2020</v>
      </c>
      <c r="B1310" t="s">
        <v>209</v>
      </c>
      <c r="C1310" t="s">
        <v>67</v>
      </c>
      <c r="D1310" t="s">
        <v>212</v>
      </c>
      <c r="E1310" t="s">
        <v>232</v>
      </c>
      <c r="F1310" s="183">
        <v>0.153</v>
      </c>
    </row>
    <row r="1311" spans="1:6" ht="15">
      <c r="A1311">
        <v>2021</v>
      </c>
      <c r="B1311" t="s">
        <v>209</v>
      </c>
      <c r="C1311" t="s">
        <v>67</v>
      </c>
      <c r="D1311" t="s">
        <v>212</v>
      </c>
      <c r="E1311" t="s">
        <v>232</v>
      </c>
      <c r="F1311" s="183">
        <v>0.161</v>
      </c>
    </row>
    <row r="1312" spans="1:6" ht="15">
      <c r="A1312">
        <v>2022</v>
      </c>
      <c r="B1312" t="s">
        <v>209</v>
      </c>
      <c r="C1312" t="s">
        <v>67</v>
      </c>
      <c r="D1312" t="s">
        <v>212</v>
      </c>
      <c r="E1312" t="s">
        <v>232</v>
      </c>
      <c r="F1312">
        <v>0.188</v>
      </c>
    </row>
    <row r="1313" spans="1:5" ht="15">
      <c r="A1313">
        <v>2000</v>
      </c>
      <c r="B1313" t="s">
        <v>209</v>
      </c>
      <c r="C1313" t="s">
        <v>59</v>
      </c>
      <c r="D1313" t="s">
        <v>213</v>
      </c>
      <c r="E1313" t="s">
        <v>232</v>
      </c>
    </row>
    <row r="1314" spans="1:5" ht="15">
      <c r="A1314">
        <v>2001</v>
      </c>
      <c r="B1314" t="s">
        <v>209</v>
      </c>
      <c r="C1314" t="s">
        <v>59</v>
      </c>
      <c r="D1314" t="s">
        <v>213</v>
      </c>
      <c r="E1314" t="s">
        <v>232</v>
      </c>
    </row>
    <row r="1315" spans="1:5" ht="15">
      <c r="A1315">
        <v>2002</v>
      </c>
      <c r="B1315" t="s">
        <v>209</v>
      </c>
      <c r="C1315" t="s">
        <v>59</v>
      </c>
      <c r="D1315" t="s">
        <v>213</v>
      </c>
      <c r="E1315" t="s">
        <v>232</v>
      </c>
    </row>
    <row r="1316" spans="1:5" ht="15">
      <c r="A1316">
        <v>2003</v>
      </c>
      <c r="B1316" t="s">
        <v>209</v>
      </c>
      <c r="C1316" t="s">
        <v>59</v>
      </c>
      <c r="D1316" t="s">
        <v>213</v>
      </c>
      <c r="E1316" t="s">
        <v>232</v>
      </c>
    </row>
    <row r="1317" spans="1:5" ht="15">
      <c r="A1317">
        <v>2004</v>
      </c>
      <c r="B1317" t="s">
        <v>209</v>
      </c>
      <c r="C1317" t="s">
        <v>59</v>
      </c>
      <c r="D1317" t="s">
        <v>213</v>
      </c>
      <c r="E1317" t="s">
        <v>232</v>
      </c>
    </row>
    <row r="1318" spans="1:5" ht="15">
      <c r="A1318">
        <v>2005</v>
      </c>
      <c r="B1318" t="s">
        <v>209</v>
      </c>
      <c r="C1318" t="s">
        <v>59</v>
      </c>
      <c r="D1318" t="s">
        <v>213</v>
      </c>
      <c r="E1318" t="s">
        <v>232</v>
      </c>
    </row>
    <row r="1319" spans="1:5" ht="15">
      <c r="A1319">
        <v>2006</v>
      </c>
      <c r="B1319" t="s">
        <v>209</v>
      </c>
      <c r="C1319" t="s">
        <v>59</v>
      </c>
      <c r="D1319" t="s">
        <v>213</v>
      </c>
      <c r="E1319" t="s">
        <v>232</v>
      </c>
    </row>
    <row r="1320" spans="1:5" ht="15">
      <c r="A1320">
        <v>2007</v>
      </c>
      <c r="B1320" t="s">
        <v>209</v>
      </c>
      <c r="C1320" t="s">
        <v>59</v>
      </c>
      <c r="D1320" t="s">
        <v>213</v>
      </c>
      <c r="E1320" t="s">
        <v>232</v>
      </c>
    </row>
    <row r="1321" spans="1:5" ht="15">
      <c r="A1321">
        <v>2008</v>
      </c>
      <c r="B1321" t="s">
        <v>209</v>
      </c>
      <c r="C1321" t="s">
        <v>59</v>
      </c>
      <c r="D1321" t="s">
        <v>213</v>
      </c>
      <c r="E1321" t="s">
        <v>232</v>
      </c>
    </row>
    <row r="1322" spans="1:6" ht="15">
      <c r="A1322">
        <v>2009</v>
      </c>
      <c r="B1322" t="s">
        <v>209</v>
      </c>
      <c r="C1322" t="s">
        <v>59</v>
      </c>
      <c r="D1322" t="s">
        <v>213</v>
      </c>
      <c r="E1322" t="s">
        <v>232</v>
      </c>
      <c r="F1322" s="184"/>
    </row>
    <row r="1323" spans="1:6" ht="15">
      <c r="A1323">
        <v>2010</v>
      </c>
      <c r="B1323" t="s">
        <v>209</v>
      </c>
      <c r="C1323" t="s">
        <v>59</v>
      </c>
      <c r="D1323" t="s">
        <v>213</v>
      </c>
      <c r="E1323" t="s">
        <v>232</v>
      </c>
      <c r="F1323" s="183"/>
    </row>
    <row r="1324" spans="1:6" ht="15">
      <c r="A1324">
        <v>2011</v>
      </c>
      <c r="B1324" t="s">
        <v>209</v>
      </c>
      <c r="C1324" t="s">
        <v>59</v>
      </c>
      <c r="D1324" t="s">
        <v>213</v>
      </c>
      <c r="E1324" t="s">
        <v>232</v>
      </c>
      <c r="F1324" s="183"/>
    </row>
    <row r="1325" spans="1:6" ht="15">
      <c r="A1325">
        <v>2012</v>
      </c>
      <c r="B1325" t="s">
        <v>209</v>
      </c>
      <c r="C1325" t="s">
        <v>59</v>
      </c>
      <c r="D1325" t="s">
        <v>213</v>
      </c>
      <c r="E1325" t="s">
        <v>232</v>
      </c>
      <c r="F1325" s="183"/>
    </row>
    <row r="1326" spans="1:6" ht="15">
      <c r="A1326">
        <v>2013</v>
      </c>
      <c r="B1326" t="s">
        <v>209</v>
      </c>
      <c r="C1326" t="s">
        <v>59</v>
      </c>
      <c r="D1326" t="s">
        <v>213</v>
      </c>
      <c r="E1326" t="s">
        <v>232</v>
      </c>
      <c r="F1326" s="183"/>
    </row>
    <row r="1327" spans="1:5" ht="15">
      <c r="A1327">
        <v>2014</v>
      </c>
      <c r="B1327" t="s">
        <v>209</v>
      </c>
      <c r="C1327" t="s">
        <v>59</v>
      </c>
      <c r="D1327" t="s">
        <v>213</v>
      </c>
      <c r="E1327" t="s">
        <v>232</v>
      </c>
    </row>
    <row r="1328" spans="1:5" ht="15">
      <c r="A1328">
        <v>2015</v>
      </c>
      <c r="B1328" t="s">
        <v>209</v>
      </c>
      <c r="C1328" t="s">
        <v>59</v>
      </c>
      <c r="D1328" t="s">
        <v>213</v>
      </c>
      <c r="E1328" t="s">
        <v>232</v>
      </c>
    </row>
    <row r="1329" spans="1:5" ht="15">
      <c r="A1329">
        <v>2016</v>
      </c>
      <c r="B1329" t="s">
        <v>209</v>
      </c>
      <c r="C1329" t="s">
        <v>59</v>
      </c>
      <c r="D1329" t="s">
        <v>213</v>
      </c>
      <c r="E1329" t="s">
        <v>232</v>
      </c>
    </row>
    <row r="1330" spans="1:5" ht="15">
      <c r="A1330">
        <v>2017</v>
      </c>
      <c r="B1330" t="s">
        <v>209</v>
      </c>
      <c r="C1330" t="s">
        <v>59</v>
      </c>
      <c r="D1330" t="s">
        <v>213</v>
      </c>
      <c r="E1330" t="s">
        <v>232</v>
      </c>
    </row>
    <row r="1331" spans="1:5" ht="15">
      <c r="A1331">
        <v>2018</v>
      </c>
      <c r="B1331" t="s">
        <v>209</v>
      </c>
      <c r="C1331" t="s">
        <v>59</v>
      </c>
      <c r="D1331" t="s">
        <v>213</v>
      </c>
      <c r="E1331" t="s">
        <v>232</v>
      </c>
    </row>
    <row r="1332" spans="1:5" ht="15">
      <c r="A1332">
        <v>2019</v>
      </c>
      <c r="B1332" t="s">
        <v>209</v>
      </c>
      <c r="C1332" t="s">
        <v>59</v>
      </c>
      <c r="D1332" t="s">
        <v>213</v>
      </c>
      <c r="E1332" t="s">
        <v>232</v>
      </c>
    </row>
    <row r="1333" spans="1:5" ht="15">
      <c r="A1333">
        <v>2020</v>
      </c>
      <c r="B1333" t="s">
        <v>209</v>
      </c>
      <c r="C1333" t="s">
        <v>59</v>
      </c>
      <c r="D1333" t="s">
        <v>213</v>
      </c>
      <c r="E1333" t="s">
        <v>232</v>
      </c>
    </row>
    <row r="1334" spans="1:5" ht="15">
      <c r="A1334">
        <v>2021</v>
      </c>
      <c r="B1334" t="s">
        <v>209</v>
      </c>
      <c r="C1334" t="s">
        <v>59</v>
      </c>
      <c r="D1334" t="s">
        <v>213</v>
      </c>
      <c r="E1334" t="s">
        <v>232</v>
      </c>
    </row>
    <row r="1335" spans="1:5" ht="15">
      <c r="A1335">
        <v>2022</v>
      </c>
      <c r="B1335" t="s">
        <v>209</v>
      </c>
      <c r="C1335" t="s">
        <v>59</v>
      </c>
      <c r="D1335" t="s">
        <v>213</v>
      </c>
      <c r="E1335" t="s">
        <v>232</v>
      </c>
    </row>
    <row r="1336" spans="1:6" ht="15">
      <c r="A1336">
        <v>2000</v>
      </c>
      <c r="B1336" t="s">
        <v>209</v>
      </c>
      <c r="C1336" t="s">
        <v>59</v>
      </c>
      <c r="D1336" t="s">
        <v>210</v>
      </c>
      <c r="E1336" t="s">
        <v>232</v>
      </c>
      <c r="F1336">
        <v>0.097</v>
      </c>
    </row>
    <row r="1337" spans="1:6" ht="15">
      <c r="A1337">
        <v>2001</v>
      </c>
      <c r="B1337" t="s">
        <v>209</v>
      </c>
      <c r="C1337" t="s">
        <v>59</v>
      </c>
      <c r="D1337" t="s">
        <v>210</v>
      </c>
      <c r="E1337" t="s">
        <v>232</v>
      </c>
      <c r="F1337">
        <v>0.28</v>
      </c>
    </row>
    <row r="1338" spans="1:6" ht="15">
      <c r="A1338">
        <v>2002</v>
      </c>
      <c r="B1338" t="s">
        <v>209</v>
      </c>
      <c r="C1338" t="s">
        <v>59</v>
      </c>
      <c r="D1338" t="s">
        <v>210</v>
      </c>
      <c r="E1338" t="s">
        <v>232</v>
      </c>
      <c r="F1338" s="183">
        <v>71.368</v>
      </c>
    </row>
    <row r="1339" spans="1:6" ht="15">
      <c r="A1339">
        <v>2003</v>
      </c>
      <c r="B1339" t="s">
        <v>209</v>
      </c>
      <c r="C1339" t="s">
        <v>59</v>
      </c>
      <c r="D1339" t="s">
        <v>210</v>
      </c>
      <c r="E1339" t="s">
        <v>232</v>
      </c>
      <c r="F1339" s="183">
        <v>132.672</v>
      </c>
    </row>
    <row r="1340" spans="1:6" ht="15">
      <c r="A1340">
        <v>2004</v>
      </c>
      <c r="B1340" t="s">
        <v>209</v>
      </c>
      <c r="C1340" t="s">
        <v>59</v>
      </c>
      <c r="D1340" t="s">
        <v>210</v>
      </c>
      <c r="E1340" t="s">
        <v>232</v>
      </c>
      <c r="F1340" s="183">
        <v>137.319</v>
      </c>
    </row>
    <row r="1341" spans="1:6" ht="15">
      <c r="A1341">
        <v>2005</v>
      </c>
      <c r="B1341" t="s">
        <v>209</v>
      </c>
      <c r="C1341" t="s">
        <v>59</v>
      </c>
      <c r="D1341" t="s">
        <v>210</v>
      </c>
      <c r="E1341" t="s">
        <v>232</v>
      </c>
      <c r="F1341" s="183">
        <v>155.407</v>
      </c>
    </row>
    <row r="1342" spans="1:6" ht="15">
      <c r="A1342">
        <v>2006</v>
      </c>
      <c r="B1342" t="s">
        <v>209</v>
      </c>
      <c r="C1342" t="s">
        <v>59</v>
      </c>
      <c r="D1342" t="s">
        <v>210</v>
      </c>
      <c r="E1342" t="s">
        <v>232</v>
      </c>
      <c r="F1342">
        <v>161.361</v>
      </c>
    </row>
    <row r="1343" spans="1:6" ht="15">
      <c r="A1343">
        <v>2007</v>
      </c>
      <c r="B1343" t="s">
        <v>209</v>
      </c>
      <c r="C1343" t="s">
        <v>59</v>
      </c>
      <c r="D1343" t="s">
        <v>210</v>
      </c>
      <c r="E1343" t="s">
        <v>232</v>
      </c>
      <c r="F1343">
        <v>116.118</v>
      </c>
    </row>
    <row r="1344" spans="1:6" ht="15">
      <c r="A1344">
        <v>2008</v>
      </c>
      <c r="B1344" t="s">
        <v>209</v>
      </c>
      <c r="C1344" t="s">
        <v>59</v>
      </c>
      <c r="D1344" t="s">
        <v>210</v>
      </c>
      <c r="E1344" t="s">
        <v>232</v>
      </c>
      <c r="F1344">
        <v>162.011</v>
      </c>
    </row>
    <row r="1345" spans="1:6" ht="15">
      <c r="A1345">
        <v>2009</v>
      </c>
      <c r="B1345" t="s">
        <v>209</v>
      </c>
      <c r="C1345" t="s">
        <v>59</v>
      </c>
      <c r="D1345" t="s">
        <v>210</v>
      </c>
      <c r="E1345" t="s">
        <v>232</v>
      </c>
      <c r="F1345">
        <v>604.048</v>
      </c>
    </row>
    <row r="1346" spans="1:6" ht="15">
      <c r="A1346">
        <v>2010</v>
      </c>
      <c r="B1346" t="s">
        <v>209</v>
      </c>
      <c r="C1346" t="s">
        <v>59</v>
      </c>
      <c r="D1346" t="s">
        <v>210</v>
      </c>
      <c r="E1346" t="s">
        <v>232</v>
      </c>
      <c r="F1346">
        <v>783.271</v>
      </c>
    </row>
    <row r="1347" spans="1:6" ht="15">
      <c r="A1347">
        <v>2011</v>
      </c>
      <c r="B1347" t="s">
        <v>209</v>
      </c>
      <c r="C1347" t="s">
        <v>59</v>
      </c>
      <c r="D1347" t="s">
        <v>210</v>
      </c>
      <c r="E1347" t="s">
        <v>232</v>
      </c>
      <c r="F1347">
        <v>788.734</v>
      </c>
    </row>
    <row r="1348" spans="1:6" ht="15">
      <c r="A1348">
        <v>2012</v>
      </c>
      <c r="B1348" t="s">
        <v>209</v>
      </c>
      <c r="C1348" t="s">
        <v>59</v>
      </c>
      <c r="D1348" t="s">
        <v>210</v>
      </c>
      <c r="E1348" t="s">
        <v>232</v>
      </c>
      <c r="F1348">
        <v>811.484</v>
      </c>
    </row>
    <row r="1349" spans="1:6" ht="15">
      <c r="A1349">
        <v>2013</v>
      </c>
      <c r="B1349" t="s">
        <v>209</v>
      </c>
      <c r="C1349" t="s">
        <v>59</v>
      </c>
      <c r="D1349" t="s">
        <v>210</v>
      </c>
      <c r="E1349" t="s">
        <v>232</v>
      </c>
      <c r="F1349">
        <v>880.38</v>
      </c>
    </row>
    <row r="1350" spans="1:6" ht="15">
      <c r="A1350">
        <v>2014</v>
      </c>
      <c r="B1350" t="s">
        <v>209</v>
      </c>
      <c r="C1350" t="s">
        <v>59</v>
      </c>
      <c r="D1350" t="s">
        <v>210</v>
      </c>
      <c r="E1350" t="s">
        <v>232</v>
      </c>
      <c r="F1350">
        <v>1146.213</v>
      </c>
    </row>
    <row r="1351" spans="1:6" ht="15">
      <c r="A1351">
        <v>2015</v>
      </c>
      <c r="B1351" t="s">
        <v>209</v>
      </c>
      <c r="C1351" t="s">
        <v>59</v>
      </c>
      <c r="D1351" t="s">
        <v>210</v>
      </c>
      <c r="E1351" t="s">
        <v>232</v>
      </c>
      <c r="F1351">
        <v>1168.436</v>
      </c>
    </row>
    <row r="1352" spans="1:6" ht="15">
      <c r="A1352">
        <v>2016</v>
      </c>
      <c r="B1352" t="s">
        <v>209</v>
      </c>
      <c r="C1352" t="s">
        <v>59</v>
      </c>
      <c r="D1352" t="s">
        <v>210</v>
      </c>
      <c r="E1352" t="s">
        <v>232</v>
      </c>
      <c r="F1352">
        <v>2511.36</v>
      </c>
    </row>
    <row r="1353" spans="1:6" ht="15">
      <c r="A1353">
        <v>2017</v>
      </c>
      <c r="B1353" t="s">
        <v>209</v>
      </c>
      <c r="C1353" t="s">
        <v>59</v>
      </c>
      <c r="D1353" t="s">
        <v>210</v>
      </c>
      <c r="E1353" t="s">
        <v>232</v>
      </c>
      <c r="F1353">
        <v>3924.196</v>
      </c>
    </row>
    <row r="1354" spans="1:6" ht="15">
      <c r="A1354">
        <v>2018</v>
      </c>
      <c r="B1354" t="s">
        <v>209</v>
      </c>
      <c r="C1354" t="s">
        <v>59</v>
      </c>
      <c r="D1354" t="s">
        <v>210</v>
      </c>
      <c r="E1354" t="s">
        <v>232</v>
      </c>
      <c r="F1354">
        <v>1386.506</v>
      </c>
    </row>
    <row r="1355" spans="1:6" ht="15">
      <c r="A1355">
        <v>2019</v>
      </c>
      <c r="B1355" t="s">
        <v>209</v>
      </c>
      <c r="C1355" t="s">
        <v>59</v>
      </c>
      <c r="D1355" t="s">
        <v>210</v>
      </c>
      <c r="E1355" t="s">
        <v>232</v>
      </c>
      <c r="F1355">
        <v>1325.28</v>
      </c>
    </row>
    <row r="1356" spans="1:6" ht="15">
      <c r="A1356">
        <v>2020</v>
      </c>
      <c r="B1356" t="s">
        <v>209</v>
      </c>
      <c r="C1356" t="s">
        <v>59</v>
      </c>
      <c r="D1356" t="s">
        <v>210</v>
      </c>
      <c r="E1356" t="s">
        <v>232</v>
      </c>
      <c r="F1356">
        <v>1604.897</v>
      </c>
    </row>
    <row r="1357" spans="1:6" ht="15">
      <c r="A1357">
        <v>2021</v>
      </c>
      <c r="B1357" t="s">
        <v>209</v>
      </c>
      <c r="C1357" t="s">
        <v>59</v>
      </c>
      <c r="D1357" t="s">
        <v>210</v>
      </c>
      <c r="E1357" t="s">
        <v>232</v>
      </c>
      <c r="F1357">
        <v>3082.327</v>
      </c>
    </row>
    <row r="1358" spans="1:6" ht="15">
      <c r="A1358">
        <v>2022</v>
      </c>
      <c r="B1358" t="s">
        <v>209</v>
      </c>
      <c r="C1358" t="s">
        <v>59</v>
      </c>
      <c r="D1358" t="s">
        <v>210</v>
      </c>
      <c r="E1358" t="s">
        <v>232</v>
      </c>
      <c r="F1358">
        <v>3729.33</v>
      </c>
    </row>
    <row r="1359" spans="1:6" ht="15">
      <c r="A1359">
        <v>2000</v>
      </c>
      <c r="B1359" t="s">
        <v>209</v>
      </c>
      <c r="C1359" t="s">
        <v>59</v>
      </c>
      <c r="D1359" t="s">
        <v>212</v>
      </c>
      <c r="E1359" t="s">
        <v>232</v>
      </c>
      <c r="F1359">
        <v>0</v>
      </c>
    </row>
    <row r="1360" spans="1:6" ht="15">
      <c r="A1360">
        <v>2001</v>
      </c>
      <c r="B1360" t="s">
        <v>209</v>
      </c>
      <c r="C1360" t="s">
        <v>59</v>
      </c>
      <c r="D1360" t="s">
        <v>212</v>
      </c>
      <c r="E1360" t="s">
        <v>232</v>
      </c>
      <c r="F1360">
        <v>0</v>
      </c>
    </row>
    <row r="1361" spans="1:6" ht="15">
      <c r="A1361">
        <v>2002</v>
      </c>
      <c r="B1361" t="s">
        <v>209</v>
      </c>
      <c r="C1361" t="s">
        <v>59</v>
      </c>
      <c r="D1361" t="s">
        <v>212</v>
      </c>
      <c r="E1361" t="s">
        <v>232</v>
      </c>
      <c r="F1361">
        <v>0</v>
      </c>
    </row>
    <row r="1362" spans="1:6" ht="15">
      <c r="A1362">
        <v>2003</v>
      </c>
      <c r="B1362" t="s">
        <v>209</v>
      </c>
      <c r="C1362" t="s">
        <v>59</v>
      </c>
      <c r="D1362" t="s">
        <v>212</v>
      </c>
      <c r="E1362" t="s">
        <v>232</v>
      </c>
      <c r="F1362">
        <v>0</v>
      </c>
    </row>
    <row r="1363" spans="1:6" ht="15">
      <c r="A1363">
        <v>2004</v>
      </c>
      <c r="B1363" t="s">
        <v>209</v>
      </c>
      <c r="C1363" t="s">
        <v>59</v>
      </c>
      <c r="D1363" t="s">
        <v>212</v>
      </c>
      <c r="E1363" t="s">
        <v>232</v>
      </c>
      <c r="F1363">
        <v>0</v>
      </c>
    </row>
    <row r="1364" spans="1:6" ht="15">
      <c r="A1364">
        <v>2005</v>
      </c>
      <c r="B1364" t="s">
        <v>209</v>
      </c>
      <c r="C1364" t="s">
        <v>59</v>
      </c>
      <c r="D1364" t="s">
        <v>212</v>
      </c>
      <c r="E1364" t="s">
        <v>232</v>
      </c>
      <c r="F1364">
        <v>0</v>
      </c>
    </row>
    <row r="1365" spans="1:6" ht="15">
      <c r="A1365">
        <v>2006</v>
      </c>
      <c r="B1365" t="s">
        <v>209</v>
      </c>
      <c r="C1365" t="s">
        <v>59</v>
      </c>
      <c r="D1365" t="s">
        <v>212</v>
      </c>
      <c r="E1365" t="s">
        <v>232</v>
      </c>
      <c r="F1365">
        <v>0</v>
      </c>
    </row>
    <row r="1366" spans="1:6" ht="15">
      <c r="A1366">
        <v>2007</v>
      </c>
      <c r="B1366" t="s">
        <v>209</v>
      </c>
      <c r="C1366" t="s">
        <v>59</v>
      </c>
      <c r="D1366" t="s">
        <v>212</v>
      </c>
      <c r="E1366" t="s">
        <v>232</v>
      </c>
      <c r="F1366">
        <v>0</v>
      </c>
    </row>
    <row r="1367" spans="1:6" ht="15">
      <c r="A1367">
        <v>2008</v>
      </c>
      <c r="B1367" t="s">
        <v>209</v>
      </c>
      <c r="C1367" t="s">
        <v>59</v>
      </c>
      <c r="D1367" t="s">
        <v>212</v>
      </c>
      <c r="E1367" t="s">
        <v>232</v>
      </c>
      <c r="F1367" s="183">
        <v>0</v>
      </c>
    </row>
    <row r="1368" spans="1:6" ht="15">
      <c r="A1368">
        <v>2009</v>
      </c>
      <c r="B1368" t="s">
        <v>209</v>
      </c>
      <c r="C1368" t="s">
        <v>59</v>
      </c>
      <c r="D1368" t="s">
        <v>212</v>
      </c>
      <c r="E1368" t="s">
        <v>232</v>
      </c>
      <c r="F1368" s="183">
        <v>0.001</v>
      </c>
    </row>
    <row r="1369" spans="1:6" ht="15">
      <c r="A1369">
        <v>2010</v>
      </c>
      <c r="B1369" t="s">
        <v>209</v>
      </c>
      <c r="C1369" t="s">
        <v>59</v>
      </c>
      <c r="D1369" t="s">
        <v>212</v>
      </c>
      <c r="E1369" t="s">
        <v>232</v>
      </c>
      <c r="F1369" s="183">
        <v>0.002</v>
      </c>
    </row>
    <row r="1370" spans="1:6" ht="15">
      <c r="A1370">
        <v>2011</v>
      </c>
      <c r="B1370" t="s">
        <v>209</v>
      </c>
      <c r="C1370" t="s">
        <v>59</v>
      </c>
      <c r="D1370" t="s">
        <v>212</v>
      </c>
      <c r="E1370" t="s">
        <v>232</v>
      </c>
      <c r="F1370" s="183">
        <v>0.002</v>
      </c>
    </row>
    <row r="1371" spans="1:6" ht="15">
      <c r="A1371">
        <v>2012</v>
      </c>
      <c r="B1371" t="s">
        <v>209</v>
      </c>
      <c r="C1371" t="s">
        <v>59</v>
      </c>
      <c r="D1371" t="s">
        <v>212</v>
      </c>
      <c r="E1371" t="s">
        <v>232</v>
      </c>
      <c r="F1371" s="183">
        <v>0.002</v>
      </c>
    </row>
    <row r="1372" spans="1:6" ht="15">
      <c r="A1372">
        <v>2013</v>
      </c>
      <c r="B1372" t="s">
        <v>209</v>
      </c>
      <c r="C1372" t="s">
        <v>59</v>
      </c>
      <c r="D1372" t="s">
        <v>212</v>
      </c>
      <c r="E1372" t="s">
        <v>232</v>
      </c>
      <c r="F1372">
        <v>0.002</v>
      </c>
    </row>
    <row r="1373" spans="1:6" ht="15">
      <c r="A1373">
        <v>2014</v>
      </c>
      <c r="B1373" t="s">
        <v>209</v>
      </c>
      <c r="C1373" t="s">
        <v>59</v>
      </c>
      <c r="D1373" t="s">
        <v>212</v>
      </c>
      <c r="E1373" t="s">
        <v>232</v>
      </c>
      <c r="F1373">
        <v>0.003</v>
      </c>
    </row>
    <row r="1374" spans="1:6" ht="15">
      <c r="A1374">
        <v>2015</v>
      </c>
      <c r="B1374" t="s">
        <v>209</v>
      </c>
      <c r="C1374" t="s">
        <v>59</v>
      </c>
      <c r="D1374" t="s">
        <v>212</v>
      </c>
      <c r="E1374" t="s">
        <v>232</v>
      </c>
      <c r="F1374">
        <v>0.003</v>
      </c>
    </row>
    <row r="1375" spans="1:6" ht="15">
      <c r="A1375">
        <v>2016</v>
      </c>
      <c r="B1375" t="s">
        <v>209</v>
      </c>
      <c r="C1375" t="s">
        <v>59</v>
      </c>
      <c r="D1375" t="s">
        <v>212</v>
      </c>
      <c r="E1375" t="s">
        <v>232</v>
      </c>
      <c r="F1375">
        <v>0.006</v>
      </c>
    </row>
    <row r="1376" spans="1:6" ht="15">
      <c r="A1376">
        <v>2017</v>
      </c>
      <c r="B1376" t="s">
        <v>209</v>
      </c>
      <c r="C1376" t="s">
        <v>59</v>
      </c>
      <c r="D1376" t="s">
        <v>212</v>
      </c>
      <c r="E1376" t="s">
        <v>232</v>
      </c>
      <c r="F1376">
        <v>0.009</v>
      </c>
    </row>
    <row r="1377" spans="1:6" ht="15">
      <c r="A1377">
        <v>2018</v>
      </c>
      <c r="B1377" t="s">
        <v>209</v>
      </c>
      <c r="C1377" t="s">
        <v>59</v>
      </c>
      <c r="D1377" t="s">
        <v>212</v>
      </c>
      <c r="E1377" t="s">
        <v>232</v>
      </c>
      <c r="F1377">
        <v>0.003</v>
      </c>
    </row>
    <row r="1378" spans="1:6" ht="15">
      <c r="A1378">
        <v>2019</v>
      </c>
      <c r="B1378" t="s">
        <v>209</v>
      </c>
      <c r="C1378" t="s">
        <v>59</v>
      </c>
      <c r="D1378" t="s">
        <v>212</v>
      </c>
      <c r="E1378" t="s">
        <v>232</v>
      </c>
      <c r="F1378">
        <v>0.003</v>
      </c>
    </row>
    <row r="1379" spans="1:6" ht="15">
      <c r="A1379">
        <v>2020</v>
      </c>
      <c r="B1379" t="s">
        <v>209</v>
      </c>
      <c r="C1379" t="s">
        <v>59</v>
      </c>
      <c r="D1379" t="s">
        <v>212</v>
      </c>
      <c r="E1379" t="s">
        <v>232</v>
      </c>
      <c r="F1379">
        <v>0.004</v>
      </c>
    </row>
    <row r="1380" spans="1:6" ht="15">
      <c r="A1380">
        <v>2021</v>
      </c>
      <c r="B1380" t="s">
        <v>209</v>
      </c>
      <c r="C1380" t="s">
        <v>59</v>
      </c>
      <c r="D1380" t="s">
        <v>212</v>
      </c>
      <c r="E1380" t="s">
        <v>232</v>
      </c>
      <c r="F1380">
        <v>0.007</v>
      </c>
    </row>
    <row r="1381" spans="1:6" ht="15">
      <c r="A1381">
        <v>2022</v>
      </c>
      <c r="B1381" t="s">
        <v>209</v>
      </c>
      <c r="C1381" t="s">
        <v>59</v>
      </c>
      <c r="D1381" t="s">
        <v>212</v>
      </c>
      <c r="E1381" t="s">
        <v>232</v>
      </c>
      <c r="F1381">
        <v>0.008</v>
      </c>
    </row>
    <row r="1382" spans="1:6" ht="15">
      <c r="A1382">
        <v>2000</v>
      </c>
      <c r="B1382" t="s">
        <v>209</v>
      </c>
      <c r="C1382" t="s">
        <v>74</v>
      </c>
      <c r="D1382" t="s">
        <v>213</v>
      </c>
      <c r="E1382" t="s">
        <v>232</v>
      </c>
      <c r="F1382" s="183">
        <v>100</v>
      </c>
    </row>
    <row r="1383" spans="1:7" ht="15">
      <c r="A1383">
        <v>2001</v>
      </c>
      <c r="B1383" t="s">
        <v>209</v>
      </c>
      <c r="C1383" t="s">
        <v>74</v>
      </c>
      <c r="D1383" t="s">
        <v>213</v>
      </c>
      <c r="E1383" t="s">
        <v>232</v>
      </c>
      <c r="F1383" s="183">
        <v>100.354</v>
      </c>
      <c r="G1383" t="s">
        <v>211</v>
      </c>
    </row>
    <row r="1384" spans="1:7" ht="15">
      <c r="A1384">
        <v>2002</v>
      </c>
      <c r="B1384" t="s">
        <v>209</v>
      </c>
      <c r="C1384" t="s">
        <v>74</v>
      </c>
      <c r="D1384" t="s">
        <v>213</v>
      </c>
      <c r="E1384" t="s">
        <v>232</v>
      </c>
      <c r="F1384" s="183">
        <v>101.624</v>
      </c>
      <c r="G1384" t="s">
        <v>211</v>
      </c>
    </row>
    <row r="1385" spans="1:7" ht="15">
      <c r="A1385">
        <v>2003</v>
      </c>
      <c r="B1385" t="s">
        <v>209</v>
      </c>
      <c r="C1385" t="s">
        <v>74</v>
      </c>
      <c r="D1385" t="s">
        <v>213</v>
      </c>
      <c r="E1385" t="s">
        <v>232</v>
      </c>
      <c r="F1385" s="183">
        <v>102.707</v>
      </c>
      <c r="G1385" t="s">
        <v>211</v>
      </c>
    </row>
    <row r="1386" spans="1:7" ht="15">
      <c r="A1386">
        <v>2004</v>
      </c>
      <c r="B1386" t="s">
        <v>209</v>
      </c>
      <c r="C1386" t="s">
        <v>74</v>
      </c>
      <c r="D1386" t="s">
        <v>213</v>
      </c>
      <c r="E1386" t="s">
        <v>232</v>
      </c>
      <c r="F1386" s="183">
        <v>107.484</v>
      </c>
      <c r="G1386" t="s">
        <v>211</v>
      </c>
    </row>
    <row r="1387" spans="1:7" ht="15">
      <c r="A1387">
        <v>2005</v>
      </c>
      <c r="B1387" t="s">
        <v>209</v>
      </c>
      <c r="C1387" t="s">
        <v>74</v>
      </c>
      <c r="D1387" t="s">
        <v>213</v>
      </c>
      <c r="E1387" t="s">
        <v>232</v>
      </c>
      <c r="F1387">
        <v>108.777</v>
      </c>
      <c r="G1387" t="s">
        <v>211</v>
      </c>
    </row>
    <row r="1388" spans="1:7" ht="15">
      <c r="A1388">
        <v>2006</v>
      </c>
      <c r="B1388" t="s">
        <v>209</v>
      </c>
      <c r="C1388" t="s">
        <v>74</v>
      </c>
      <c r="D1388" t="s">
        <v>213</v>
      </c>
      <c r="E1388" t="s">
        <v>232</v>
      </c>
      <c r="F1388">
        <v>111.568</v>
      </c>
      <c r="G1388" t="s">
        <v>211</v>
      </c>
    </row>
    <row r="1389" spans="1:7" ht="15">
      <c r="A1389">
        <v>2007</v>
      </c>
      <c r="B1389" t="s">
        <v>209</v>
      </c>
      <c r="C1389" t="s">
        <v>74</v>
      </c>
      <c r="D1389" t="s">
        <v>213</v>
      </c>
      <c r="E1389" t="s">
        <v>232</v>
      </c>
      <c r="F1389">
        <v>115.601</v>
      </c>
      <c r="G1389" t="s">
        <v>211</v>
      </c>
    </row>
    <row r="1390" spans="1:7" ht="15">
      <c r="A1390">
        <v>2008</v>
      </c>
      <c r="B1390" t="s">
        <v>209</v>
      </c>
      <c r="C1390" t="s">
        <v>74</v>
      </c>
      <c r="D1390" t="s">
        <v>213</v>
      </c>
      <c r="E1390" t="s">
        <v>232</v>
      </c>
      <c r="F1390">
        <v>113.865</v>
      </c>
      <c r="G1390" t="s">
        <v>211</v>
      </c>
    </row>
    <row r="1391" spans="1:7" ht="15">
      <c r="A1391">
        <v>2009</v>
      </c>
      <c r="B1391" t="s">
        <v>209</v>
      </c>
      <c r="C1391" t="s">
        <v>74</v>
      </c>
      <c r="D1391" t="s">
        <v>213</v>
      </c>
      <c r="E1391" t="s">
        <v>232</v>
      </c>
      <c r="F1391">
        <v>100.521</v>
      </c>
      <c r="G1391" t="s">
        <v>211</v>
      </c>
    </row>
    <row r="1392" spans="1:7" ht="15">
      <c r="A1392">
        <v>2010</v>
      </c>
      <c r="B1392" t="s">
        <v>209</v>
      </c>
      <c r="C1392" t="s">
        <v>74</v>
      </c>
      <c r="D1392" t="s">
        <v>213</v>
      </c>
      <c r="E1392" t="s">
        <v>232</v>
      </c>
      <c r="F1392">
        <v>99.36</v>
      </c>
      <c r="G1392" t="s">
        <v>211</v>
      </c>
    </row>
    <row r="1393" spans="1:7" ht="15">
      <c r="A1393">
        <v>2011</v>
      </c>
      <c r="B1393" t="s">
        <v>209</v>
      </c>
      <c r="C1393" t="s">
        <v>74</v>
      </c>
      <c r="D1393" t="s">
        <v>213</v>
      </c>
      <c r="E1393" t="s">
        <v>232</v>
      </c>
      <c r="F1393">
        <v>104.281</v>
      </c>
      <c r="G1393" t="s">
        <v>211</v>
      </c>
    </row>
    <row r="1394" spans="1:7" ht="15">
      <c r="A1394">
        <v>2012</v>
      </c>
      <c r="B1394" t="s">
        <v>209</v>
      </c>
      <c r="C1394" t="s">
        <v>74</v>
      </c>
      <c r="D1394" t="s">
        <v>213</v>
      </c>
      <c r="E1394" t="s">
        <v>232</v>
      </c>
      <c r="F1394">
        <v>97.572</v>
      </c>
      <c r="G1394" t="s">
        <v>211</v>
      </c>
    </row>
    <row r="1395" spans="1:7" ht="15">
      <c r="A1395">
        <v>2013</v>
      </c>
      <c r="B1395" t="s">
        <v>209</v>
      </c>
      <c r="C1395" t="s">
        <v>74</v>
      </c>
      <c r="D1395" t="s">
        <v>213</v>
      </c>
      <c r="E1395" t="s">
        <v>232</v>
      </c>
      <c r="F1395">
        <v>95.903</v>
      </c>
      <c r="G1395" t="s">
        <v>211</v>
      </c>
    </row>
    <row r="1396" spans="1:7" ht="15">
      <c r="A1396">
        <v>2014</v>
      </c>
      <c r="B1396" t="s">
        <v>209</v>
      </c>
      <c r="C1396" t="s">
        <v>74</v>
      </c>
      <c r="D1396" t="s">
        <v>213</v>
      </c>
      <c r="E1396" t="s">
        <v>232</v>
      </c>
      <c r="F1396">
        <v>96.938</v>
      </c>
      <c r="G1396" t="s">
        <v>211</v>
      </c>
    </row>
    <row r="1397" spans="1:7" ht="15">
      <c r="A1397">
        <v>2015</v>
      </c>
      <c r="B1397" t="s">
        <v>209</v>
      </c>
      <c r="C1397" t="s">
        <v>74</v>
      </c>
      <c r="D1397" t="s">
        <v>213</v>
      </c>
      <c r="E1397" t="s">
        <v>232</v>
      </c>
      <c r="F1397" s="183">
        <v>97.312</v>
      </c>
      <c r="G1397" t="s">
        <v>211</v>
      </c>
    </row>
    <row r="1398" spans="1:7" ht="15">
      <c r="A1398">
        <v>2016</v>
      </c>
      <c r="B1398" t="s">
        <v>209</v>
      </c>
      <c r="C1398" t="s">
        <v>74</v>
      </c>
      <c r="D1398" t="s">
        <v>213</v>
      </c>
      <c r="E1398" t="s">
        <v>232</v>
      </c>
      <c r="F1398" s="183">
        <v>97.358</v>
      </c>
      <c r="G1398" t="s">
        <v>211</v>
      </c>
    </row>
    <row r="1399" spans="1:7" ht="15">
      <c r="A1399">
        <v>2017</v>
      </c>
      <c r="B1399" t="s">
        <v>209</v>
      </c>
      <c r="C1399" t="s">
        <v>74</v>
      </c>
      <c r="D1399" t="s">
        <v>213</v>
      </c>
      <c r="E1399" t="s">
        <v>232</v>
      </c>
      <c r="F1399" s="183">
        <v>99.992</v>
      </c>
      <c r="G1399" t="s">
        <v>211</v>
      </c>
    </row>
    <row r="1400" spans="1:7" ht="15">
      <c r="A1400">
        <v>2018</v>
      </c>
      <c r="B1400" t="s">
        <v>209</v>
      </c>
      <c r="C1400" t="s">
        <v>74</v>
      </c>
      <c r="D1400" t="s">
        <v>213</v>
      </c>
      <c r="E1400" t="s">
        <v>232</v>
      </c>
      <c r="F1400" s="183">
        <v>101.508</v>
      </c>
      <c r="G1400" t="s">
        <v>211</v>
      </c>
    </row>
    <row r="1401" spans="1:7" ht="15">
      <c r="A1401">
        <v>2019</v>
      </c>
      <c r="B1401" t="s">
        <v>209</v>
      </c>
      <c r="C1401" t="s">
        <v>74</v>
      </c>
      <c r="D1401" t="s">
        <v>213</v>
      </c>
      <c r="E1401" t="s">
        <v>232</v>
      </c>
      <c r="F1401" s="183">
        <v>101.944</v>
      </c>
      <c r="G1401" t="s">
        <v>211</v>
      </c>
    </row>
    <row r="1402" spans="1:7" ht="15">
      <c r="A1402">
        <v>2020</v>
      </c>
      <c r="B1402" t="s">
        <v>209</v>
      </c>
      <c r="C1402" t="s">
        <v>74</v>
      </c>
      <c r="D1402" t="s">
        <v>213</v>
      </c>
      <c r="E1402" t="s">
        <v>232</v>
      </c>
      <c r="F1402">
        <v>97.742</v>
      </c>
      <c r="G1402" t="s">
        <v>211</v>
      </c>
    </row>
    <row r="1403" spans="1:7" ht="15">
      <c r="A1403">
        <v>2021</v>
      </c>
      <c r="B1403" t="s">
        <v>209</v>
      </c>
      <c r="C1403" t="s">
        <v>74</v>
      </c>
      <c r="D1403" t="s">
        <v>213</v>
      </c>
      <c r="E1403" t="s">
        <v>232</v>
      </c>
      <c r="F1403">
        <v>102.057</v>
      </c>
      <c r="G1403" t="s">
        <v>211</v>
      </c>
    </row>
    <row r="1404" spans="1:7" ht="15">
      <c r="A1404">
        <v>2022</v>
      </c>
      <c r="B1404" t="s">
        <v>209</v>
      </c>
      <c r="C1404" t="s">
        <v>74</v>
      </c>
      <c r="D1404" t="s">
        <v>213</v>
      </c>
      <c r="E1404" t="s">
        <v>232</v>
      </c>
      <c r="F1404">
        <v>101.581</v>
      </c>
      <c r="G1404" t="s">
        <v>211</v>
      </c>
    </row>
    <row r="1405" spans="1:7" ht="15">
      <c r="A1405">
        <v>2000</v>
      </c>
      <c r="B1405" t="s">
        <v>209</v>
      </c>
      <c r="C1405" t="s">
        <v>74</v>
      </c>
      <c r="D1405" t="s">
        <v>210</v>
      </c>
      <c r="E1405" t="s">
        <v>232</v>
      </c>
      <c r="F1405">
        <v>7032832.838</v>
      </c>
      <c r="G1405" t="s">
        <v>211</v>
      </c>
    </row>
    <row r="1406" spans="1:7" ht="15">
      <c r="A1406">
        <v>2001</v>
      </c>
      <c r="B1406" t="s">
        <v>209</v>
      </c>
      <c r="C1406" t="s">
        <v>74</v>
      </c>
      <c r="D1406" t="s">
        <v>210</v>
      </c>
      <c r="E1406" t="s">
        <v>232</v>
      </c>
      <c r="F1406">
        <v>7057726.985</v>
      </c>
      <c r="G1406" t="s">
        <v>211</v>
      </c>
    </row>
    <row r="1407" spans="1:7" ht="15">
      <c r="A1407">
        <v>2002</v>
      </c>
      <c r="B1407" t="s">
        <v>209</v>
      </c>
      <c r="C1407" t="s">
        <v>74</v>
      </c>
      <c r="D1407" t="s">
        <v>210</v>
      </c>
      <c r="E1407" t="s">
        <v>232</v>
      </c>
      <c r="F1407">
        <v>7147061.19</v>
      </c>
      <c r="G1407" t="s">
        <v>211</v>
      </c>
    </row>
    <row r="1408" spans="1:7" ht="15">
      <c r="A1408">
        <v>2003</v>
      </c>
      <c r="B1408" t="s">
        <v>209</v>
      </c>
      <c r="C1408" t="s">
        <v>74</v>
      </c>
      <c r="D1408" t="s">
        <v>210</v>
      </c>
      <c r="E1408" t="s">
        <v>232</v>
      </c>
      <c r="F1408">
        <v>7223197.51</v>
      </c>
      <c r="G1408" t="s">
        <v>211</v>
      </c>
    </row>
    <row r="1409" spans="1:7" ht="15">
      <c r="A1409">
        <v>2004</v>
      </c>
      <c r="B1409" t="s">
        <v>209</v>
      </c>
      <c r="C1409" t="s">
        <v>74</v>
      </c>
      <c r="D1409" t="s">
        <v>210</v>
      </c>
      <c r="E1409" t="s">
        <v>232</v>
      </c>
      <c r="F1409">
        <v>7559166.66</v>
      </c>
      <c r="G1409" t="s">
        <v>211</v>
      </c>
    </row>
    <row r="1410" spans="1:7" ht="15">
      <c r="A1410">
        <v>2005</v>
      </c>
      <c r="B1410" t="s">
        <v>209</v>
      </c>
      <c r="C1410" t="s">
        <v>74</v>
      </c>
      <c r="D1410" t="s">
        <v>210</v>
      </c>
      <c r="E1410" t="s">
        <v>232</v>
      </c>
      <c r="F1410">
        <v>7650070.245</v>
      </c>
      <c r="G1410" t="s">
        <v>211</v>
      </c>
    </row>
    <row r="1411" spans="1:7" ht="15">
      <c r="A1411">
        <v>2006</v>
      </c>
      <c r="B1411" t="s">
        <v>209</v>
      </c>
      <c r="C1411" t="s">
        <v>74</v>
      </c>
      <c r="D1411" t="s">
        <v>210</v>
      </c>
      <c r="E1411" t="s">
        <v>232</v>
      </c>
      <c r="F1411">
        <v>7846406.278</v>
      </c>
      <c r="G1411" t="s">
        <v>211</v>
      </c>
    </row>
    <row r="1412" spans="1:7" ht="15">
      <c r="A1412">
        <v>2007</v>
      </c>
      <c r="B1412" t="s">
        <v>209</v>
      </c>
      <c r="C1412" t="s">
        <v>74</v>
      </c>
      <c r="D1412" t="s">
        <v>210</v>
      </c>
      <c r="E1412" t="s">
        <v>232</v>
      </c>
      <c r="F1412" s="183">
        <v>8130015.949</v>
      </c>
      <c r="G1412" t="s">
        <v>211</v>
      </c>
    </row>
    <row r="1413" spans="1:6" ht="15">
      <c r="A1413">
        <v>2008</v>
      </c>
      <c r="B1413" t="s">
        <v>209</v>
      </c>
      <c r="C1413" t="s">
        <v>74</v>
      </c>
      <c r="D1413" t="s">
        <v>210</v>
      </c>
      <c r="E1413" t="s">
        <v>232</v>
      </c>
      <c r="F1413" s="183">
        <v>8007902.73</v>
      </c>
    </row>
    <row r="1414" spans="1:7" ht="15">
      <c r="A1414">
        <v>2009</v>
      </c>
      <c r="B1414" t="s">
        <v>209</v>
      </c>
      <c r="C1414" t="s">
        <v>74</v>
      </c>
      <c r="D1414" t="s">
        <v>210</v>
      </c>
      <c r="E1414" t="s">
        <v>232</v>
      </c>
      <c r="F1414" s="183">
        <v>7069455.432</v>
      </c>
      <c r="G1414" t="s">
        <v>211</v>
      </c>
    </row>
    <row r="1415" spans="1:7" ht="15">
      <c r="A1415">
        <v>2010</v>
      </c>
      <c r="B1415" t="s">
        <v>209</v>
      </c>
      <c r="C1415" t="s">
        <v>74</v>
      </c>
      <c r="D1415" t="s">
        <v>210</v>
      </c>
      <c r="E1415" t="s">
        <v>232</v>
      </c>
      <c r="F1415" s="183">
        <v>6987851.232</v>
      </c>
      <c r="G1415" t="s">
        <v>211</v>
      </c>
    </row>
    <row r="1416" spans="1:7" ht="15">
      <c r="A1416">
        <v>2011</v>
      </c>
      <c r="B1416" t="s">
        <v>209</v>
      </c>
      <c r="C1416" t="s">
        <v>74</v>
      </c>
      <c r="D1416" t="s">
        <v>210</v>
      </c>
      <c r="E1416" t="s">
        <v>232</v>
      </c>
      <c r="F1416" s="183">
        <v>7333887.119</v>
      </c>
      <c r="G1416" t="s">
        <v>211</v>
      </c>
    </row>
    <row r="1417" spans="1:7" ht="15">
      <c r="A1417">
        <v>2012</v>
      </c>
      <c r="B1417" t="s">
        <v>209</v>
      </c>
      <c r="C1417" t="s">
        <v>74</v>
      </c>
      <c r="D1417" t="s">
        <v>210</v>
      </c>
      <c r="E1417" t="s">
        <v>232</v>
      </c>
      <c r="F1417">
        <v>6862108.407</v>
      </c>
      <c r="G1417" t="s">
        <v>211</v>
      </c>
    </row>
    <row r="1418" spans="1:7" ht="15">
      <c r="A1418">
        <v>2013</v>
      </c>
      <c r="B1418" t="s">
        <v>209</v>
      </c>
      <c r="C1418" t="s">
        <v>74</v>
      </c>
      <c r="D1418" t="s">
        <v>210</v>
      </c>
      <c r="E1418" t="s">
        <v>232</v>
      </c>
      <c r="F1418">
        <v>6744679.401</v>
      </c>
      <c r="G1418" t="s">
        <v>211</v>
      </c>
    </row>
    <row r="1419" spans="1:7" ht="15">
      <c r="A1419">
        <v>2014</v>
      </c>
      <c r="B1419" t="s">
        <v>209</v>
      </c>
      <c r="C1419" t="s">
        <v>74</v>
      </c>
      <c r="D1419" t="s">
        <v>210</v>
      </c>
      <c r="E1419" t="s">
        <v>232</v>
      </c>
      <c r="F1419">
        <v>6817478.936</v>
      </c>
      <c r="G1419" t="s">
        <v>211</v>
      </c>
    </row>
    <row r="1420" spans="1:7" ht="15">
      <c r="A1420">
        <v>2015</v>
      </c>
      <c r="B1420" t="s">
        <v>209</v>
      </c>
      <c r="C1420" t="s">
        <v>74</v>
      </c>
      <c r="D1420" t="s">
        <v>210</v>
      </c>
      <c r="E1420" t="s">
        <v>232</v>
      </c>
      <c r="F1420">
        <v>6843819.753</v>
      </c>
      <c r="G1420" t="s">
        <v>211</v>
      </c>
    </row>
    <row r="1421" spans="1:7" ht="15">
      <c r="A1421">
        <v>2016</v>
      </c>
      <c r="B1421" t="s">
        <v>209</v>
      </c>
      <c r="C1421" t="s">
        <v>74</v>
      </c>
      <c r="D1421" t="s">
        <v>210</v>
      </c>
      <c r="E1421" t="s">
        <v>232</v>
      </c>
      <c r="F1421">
        <v>6846996.741</v>
      </c>
      <c r="G1421" t="s">
        <v>211</v>
      </c>
    </row>
    <row r="1422" spans="1:7" ht="15">
      <c r="A1422">
        <v>2017</v>
      </c>
      <c r="B1422" t="s">
        <v>209</v>
      </c>
      <c r="C1422" t="s">
        <v>74</v>
      </c>
      <c r="D1422" t="s">
        <v>210</v>
      </c>
      <c r="E1422" t="s">
        <v>232</v>
      </c>
      <c r="F1422">
        <v>7032254.531</v>
      </c>
      <c r="G1422" t="s">
        <v>211</v>
      </c>
    </row>
    <row r="1423" spans="1:7" ht="15">
      <c r="A1423">
        <v>2018</v>
      </c>
      <c r="B1423" t="s">
        <v>209</v>
      </c>
      <c r="C1423" t="s">
        <v>74</v>
      </c>
      <c r="D1423" t="s">
        <v>210</v>
      </c>
      <c r="E1423" t="s">
        <v>232</v>
      </c>
      <c r="F1423">
        <v>7138855.066</v>
      </c>
      <c r="G1423" t="s">
        <v>211</v>
      </c>
    </row>
    <row r="1424" spans="1:7" ht="15">
      <c r="A1424">
        <v>2019</v>
      </c>
      <c r="B1424" t="s">
        <v>209</v>
      </c>
      <c r="C1424" t="s">
        <v>74</v>
      </c>
      <c r="D1424" t="s">
        <v>210</v>
      </c>
      <c r="E1424" t="s">
        <v>232</v>
      </c>
      <c r="F1424">
        <v>7169558.586</v>
      </c>
      <c r="G1424" t="s">
        <v>211</v>
      </c>
    </row>
    <row r="1425" spans="1:6" ht="15">
      <c r="A1425">
        <v>2020</v>
      </c>
      <c r="B1425" t="s">
        <v>209</v>
      </c>
      <c r="C1425" t="s">
        <v>74</v>
      </c>
      <c r="D1425" t="s">
        <v>210</v>
      </c>
      <c r="E1425" t="s">
        <v>232</v>
      </c>
      <c r="F1425">
        <v>6874038.734</v>
      </c>
    </row>
    <row r="1426" spans="1:6" ht="15">
      <c r="A1426">
        <v>2021</v>
      </c>
      <c r="B1426" t="s">
        <v>209</v>
      </c>
      <c r="C1426" t="s">
        <v>74</v>
      </c>
      <c r="D1426" t="s">
        <v>210</v>
      </c>
      <c r="E1426" t="s">
        <v>232</v>
      </c>
      <c r="F1426">
        <v>7177478.236</v>
      </c>
    </row>
    <row r="1427" spans="1:7" ht="15">
      <c r="A1427">
        <v>2022</v>
      </c>
      <c r="B1427" t="s">
        <v>209</v>
      </c>
      <c r="C1427" t="s">
        <v>74</v>
      </c>
      <c r="D1427" t="s">
        <v>210</v>
      </c>
      <c r="E1427" t="s">
        <v>232</v>
      </c>
      <c r="F1427" s="183">
        <v>7144007.928</v>
      </c>
      <c r="G1427" t="s">
        <v>211</v>
      </c>
    </row>
    <row r="1428" spans="1:7" ht="15">
      <c r="A1428">
        <v>2000</v>
      </c>
      <c r="B1428" t="s">
        <v>209</v>
      </c>
      <c r="C1428" t="s">
        <v>74</v>
      </c>
      <c r="D1428" t="s">
        <v>212</v>
      </c>
      <c r="E1428" t="s">
        <v>232</v>
      </c>
      <c r="F1428" s="183">
        <v>16.396</v>
      </c>
      <c r="G1428" t="s">
        <v>211</v>
      </c>
    </row>
    <row r="1429" spans="1:7" ht="15">
      <c r="A1429">
        <v>2001</v>
      </c>
      <c r="B1429" t="s">
        <v>209</v>
      </c>
      <c r="C1429" t="s">
        <v>74</v>
      </c>
      <c r="D1429" t="s">
        <v>212</v>
      </c>
      <c r="E1429" t="s">
        <v>232</v>
      </c>
      <c r="F1429" s="183">
        <v>16.433</v>
      </c>
      <c r="G1429" t="s">
        <v>211</v>
      </c>
    </row>
    <row r="1430" spans="1:7" ht="15">
      <c r="A1430">
        <v>2002</v>
      </c>
      <c r="B1430" t="s">
        <v>209</v>
      </c>
      <c r="C1430" t="s">
        <v>74</v>
      </c>
      <c r="D1430" t="s">
        <v>212</v>
      </c>
      <c r="E1430" t="s">
        <v>232</v>
      </c>
      <c r="F1430" s="183">
        <v>16.603</v>
      </c>
      <c r="G1430" t="s">
        <v>211</v>
      </c>
    </row>
    <row r="1431" spans="1:7" ht="15">
      <c r="A1431">
        <v>2003</v>
      </c>
      <c r="B1431" t="s">
        <v>209</v>
      </c>
      <c r="C1431" t="s">
        <v>74</v>
      </c>
      <c r="D1431" t="s">
        <v>212</v>
      </c>
      <c r="E1431" t="s">
        <v>232</v>
      </c>
      <c r="F1431" s="183">
        <v>16.721</v>
      </c>
      <c r="G1431" t="s">
        <v>211</v>
      </c>
    </row>
    <row r="1432" spans="1:7" ht="15">
      <c r="A1432">
        <v>2004</v>
      </c>
      <c r="B1432" t="s">
        <v>209</v>
      </c>
      <c r="C1432" t="s">
        <v>74</v>
      </c>
      <c r="D1432" t="s">
        <v>212</v>
      </c>
      <c r="E1432" t="s">
        <v>232</v>
      </c>
      <c r="F1432">
        <v>17.434</v>
      </c>
      <c r="G1432" t="s">
        <v>211</v>
      </c>
    </row>
    <row r="1433" spans="1:7" ht="15">
      <c r="A1433">
        <v>2005</v>
      </c>
      <c r="B1433" t="s">
        <v>209</v>
      </c>
      <c r="C1433" t="s">
        <v>74</v>
      </c>
      <c r="D1433" t="s">
        <v>212</v>
      </c>
      <c r="E1433" t="s">
        <v>232</v>
      </c>
      <c r="F1433">
        <v>17.582</v>
      </c>
      <c r="G1433" t="s">
        <v>211</v>
      </c>
    </row>
    <row r="1434" spans="1:7" ht="15">
      <c r="A1434">
        <v>2006</v>
      </c>
      <c r="B1434" t="s">
        <v>209</v>
      </c>
      <c r="C1434" t="s">
        <v>74</v>
      </c>
      <c r="D1434" t="s">
        <v>212</v>
      </c>
      <c r="E1434" t="s">
        <v>232</v>
      </c>
      <c r="F1434">
        <v>17.975</v>
      </c>
      <c r="G1434" t="s">
        <v>211</v>
      </c>
    </row>
    <row r="1435" spans="1:7" ht="15">
      <c r="A1435">
        <v>2007</v>
      </c>
      <c r="B1435" t="s">
        <v>209</v>
      </c>
      <c r="C1435" t="s">
        <v>74</v>
      </c>
      <c r="D1435" t="s">
        <v>212</v>
      </c>
      <c r="E1435" t="s">
        <v>232</v>
      </c>
      <c r="F1435">
        <v>18.562</v>
      </c>
      <c r="G1435" t="s">
        <v>211</v>
      </c>
    </row>
    <row r="1436" spans="1:6" ht="15">
      <c r="A1436">
        <v>2008</v>
      </c>
      <c r="B1436" t="s">
        <v>209</v>
      </c>
      <c r="C1436" t="s">
        <v>74</v>
      </c>
      <c r="D1436" t="s">
        <v>212</v>
      </c>
      <c r="E1436" t="s">
        <v>232</v>
      </c>
      <c r="F1436">
        <v>18.225</v>
      </c>
    </row>
    <row r="1437" spans="1:7" ht="15">
      <c r="A1437">
        <v>2009</v>
      </c>
      <c r="B1437" t="s">
        <v>209</v>
      </c>
      <c r="C1437" t="s">
        <v>74</v>
      </c>
      <c r="D1437" t="s">
        <v>212</v>
      </c>
      <c r="E1437" t="s">
        <v>232</v>
      </c>
      <c r="F1437">
        <v>16.051</v>
      </c>
      <c r="G1437" t="s">
        <v>211</v>
      </c>
    </row>
    <row r="1438" spans="1:7" ht="15">
      <c r="A1438">
        <v>2010</v>
      </c>
      <c r="B1438" t="s">
        <v>209</v>
      </c>
      <c r="C1438" t="s">
        <v>74</v>
      </c>
      <c r="D1438" t="s">
        <v>212</v>
      </c>
      <c r="E1438" t="s">
        <v>232</v>
      </c>
      <c r="F1438">
        <v>15.844</v>
      </c>
      <c r="G1438" t="s">
        <v>211</v>
      </c>
    </row>
    <row r="1439" spans="1:7" ht="15">
      <c r="A1439">
        <v>2011</v>
      </c>
      <c r="B1439" t="s">
        <v>209</v>
      </c>
      <c r="C1439" t="s">
        <v>74</v>
      </c>
      <c r="D1439" t="s">
        <v>212</v>
      </c>
      <c r="E1439" t="s">
        <v>232</v>
      </c>
      <c r="F1439">
        <v>16.658</v>
      </c>
      <c r="G1439" t="s">
        <v>211</v>
      </c>
    </row>
    <row r="1440" spans="1:7" ht="15">
      <c r="A1440">
        <v>2012</v>
      </c>
      <c r="B1440" t="s">
        <v>209</v>
      </c>
      <c r="C1440" t="s">
        <v>74</v>
      </c>
      <c r="D1440" t="s">
        <v>212</v>
      </c>
      <c r="E1440" t="s">
        <v>232</v>
      </c>
      <c r="F1440">
        <v>15.564</v>
      </c>
      <c r="G1440" t="s">
        <v>211</v>
      </c>
    </row>
    <row r="1441" spans="1:7" ht="15">
      <c r="A1441">
        <v>2013</v>
      </c>
      <c r="B1441" t="s">
        <v>209</v>
      </c>
      <c r="C1441" t="s">
        <v>74</v>
      </c>
      <c r="D1441" t="s">
        <v>212</v>
      </c>
      <c r="E1441" t="s">
        <v>232</v>
      </c>
      <c r="F1441">
        <v>15.261</v>
      </c>
      <c r="G1441" t="s">
        <v>211</v>
      </c>
    </row>
    <row r="1442" spans="1:7" ht="15">
      <c r="A1442">
        <v>2014</v>
      </c>
      <c r="B1442" t="s">
        <v>209</v>
      </c>
      <c r="C1442" t="s">
        <v>74</v>
      </c>
      <c r="D1442" t="s">
        <v>212</v>
      </c>
      <c r="E1442" t="s">
        <v>232</v>
      </c>
      <c r="F1442">
        <v>15.38</v>
      </c>
      <c r="G1442" t="s">
        <v>211</v>
      </c>
    </row>
    <row r="1443" spans="1:7" ht="15">
      <c r="A1443">
        <v>2015</v>
      </c>
      <c r="B1443" t="s">
        <v>209</v>
      </c>
      <c r="C1443" t="s">
        <v>74</v>
      </c>
      <c r="D1443" t="s">
        <v>212</v>
      </c>
      <c r="E1443" t="s">
        <v>232</v>
      </c>
      <c r="F1443" s="183">
        <v>15.406</v>
      </c>
      <c r="G1443" t="s">
        <v>211</v>
      </c>
    </row>
    <row r="1444" spans="1:7" ht="15">
      <c r="A1444">
        <v>2016</v>
      </c>
      <c r="B1444" t="s">
        <v>209</v>
      </c>
      <c r="C1444" t="s">
        <v>74</v>
      </c>
      <c r="D1444" t="s">
        <v>212</v>
      </c>
      <c r="E1444" t="s">
        <v>232</v>
      </c>
      <c r="F1444" s="183">
        <v>15.381</v>
      </c>
      <c r="G1444" t="s">
        <v>211</v>
      </c>
    </row>
    <row r="1445" spans="1:7" ht="15">
      <c r="A1445">
        <v>2017</v>
      </c>
      <c r="B1445" t="s">
        <v>209</v>
      </c>
      <c r="C1445" t="s">
        <v>74</v>
      </c>
      <c r="D1445" t="s">
        <v>212</v>
      </c>
      <c r="E1445" t="s">
        <v>232</v>
      </c>
      <c r="F1445">
        <v>15.772</v>
      </c>
      <c r="G1445" t="s">
        <v>211</v>
      </c>
    </row>
    <row r="1446" spans="1:7" ht="15">
      <c r="A1446">
        <v>2018</v>
      </c>
      <c r="B1446" t="s">
        <v>209</v>
      </c>
      <c r="C1446" t="s">
        <v>74</v>
      </c>
      <c r="D1446" t="s">
        <v>212</v>
      </c>
      <c r="E1446" t="s">
        <v>232</v>
      </c>
      <c r="F1446">
        <v>15.983</v>
      </c>
      <c r="G1446" t="s">
        <v>211</v>
      </c>
    </row>
    <row r="1447" spans="1:7" ht="15">
      <c r="A1447">
        <v>2019</v>
      </c>
      <c r="B1447" t="s">
        <v>209</v>
      </c>
      <c r="C1447" t="s">
        <v>74</v>
      </c>
      <c r="D1447" t="s">
        <v>212</v>
      </c>
      <c r="E1447" t="s">
        <v>232</v>
      </c>
      <c r="F1447">
        <v>16.038</v>
      </c>
      <c r="G1447" t="s">
        <v>211</v>
      </c>
    </row>
    <row r="1448" spans="1:6" ht="15">
      <c r="A1448">
        <v>2020</v>
      </c>
      <c r="B1448" t="s">
        <v>209</v>
      </c>
      <c r="C1448" t="s">
        <v>74</v>
      </c>
      <c r="D1448" t="s">
        <v>212</v>
      </c>
      <c r="E1448" t="s">
        <v>232</v>
      </c>
      <c r="F1448">
        <v>15.366</v>
      </c>
    </row>
    <row r="1449" spans="1:6" ht="15">
      <c r="A1449">
        <v>2021</v>
      </c>
      <c r="B1449" t="s">
        <v>209</v>
      </c>
      <c r="C1449" t="s">
        <v>74</v>
      </c>
      <c r="D1449" t="s">
        <v>212</v>
      </c>
      <c r="E1449" t="s">
        <v>232</v>
      </c>
      <c r="F1449">
        <v>16.06</v>
      </c>
    </row>
    <row r="1450" spans="1:7" ht="15">
      <c r="A1450">
        <v>2022</v>
      </c>
      <c r="B1450" t="s">
        <v>209</v>
      </c>
      <c r="C1450" t="s">
        <v>74</v>
      </c>
      <c r="D1450" t="s">
        <v>212</v>
      </c>
      <c r="E1450" t="s">
        <v>232</v>
      </c>
      <c r="F1450">
        <v>15.981</v>
      </c>
      <c r="G1450" t="s">
        <v>211</v>
      </c>
    </row>
    <row r="1451" spans="1:5" ht="15">
      <c r="A1451">
        <v>2000</v>
      </c>
      <c r="B1451" t="s">
        <v>209</v>
      </c>
      <c r="C1451" t="s">
        <v>73</v>
      </c>
      <c r="D1451" t="s">
        <v>213</v>
      </c>
      <c r="E1451" t="s">
        <v>62</v>
      </c>
    </row>
    <row r="1452" spans="1:5" ht="15">
      <c r="A1452">
        <v>2001</v>
      </c>
      <c r="B1452" t="s">
        <v>209</v>
      </c>
      <c r="C1452" t="s">
        <v>73</v>
      </c>
      <c r="D1452" t="s">
        <v>213</v>
      </c>
      <c r="E1452" t="s">
        <v>62</v>
      </c>
    </row>
    <row r="1453" spans="1:5" ht="15">
      <c r="A1453">
        <v>2002</v>
      </c>
      <c r="B1453" t="s">
        <v>209</v>
      </c>
      <c r="C1453" t="s">
        <v>73</v>
      </c>
      <c r="D1453" t="s">
        <v>213</v>
      </c>
      <c r="E1453" t="s">
        <v>62</v>
      </c>
    </row>
    <row r="1454" spans="1:5" ht="15">
      <c r="A1454">
        <v>2003</v>
      </c>
      <c r="B1454" t="s">
        <v>209</v>
      </c>
      <c r="C1454" t="s">
        <v>73</v>
      </c>
      <c r="D1454" t="s">
        <v>213</v>
      </c>
      <c r="E1454" t="s">
        <v>62</v>
      </c>
    </row>
    <row r="1455" spans="1:5" ht="15">
      <c r="A1455">
        <v>2004</v>
      </c>
      <c r="B1455" t="s">
        <v>209</v>
      </c>
      <c r="C1455" t="s">
        <v>73</v>
      </c>
      <c r="D1455" t="s">
        <v>213</v>
      </c>
      <c r="E1455" t="s">
        <v>62</v>
      </c>
    </row>
    <row r="1456" spans="1:5" ht="15">
      <c r="A1456">
        <v>2005</v>
      </c>
      <c r="B1456" t="s">
        <v>209</v>
      </c>
      <c r="C1456" t="s">
        <v>73</v>
      </c>
      <c r="D1456" t="s">
        <v>213</v>
      </c>
      <c r="E1456" t="s">
        <v>62</v>
      </c>
    </row>
    <row r="1457" spans="1:5" ht="15">
      <c r="A1457">
        <v>2006</v>
      </c>
      <c r="B1457" t="s">
        <v>209</v>
      </c>
      <c r="C1457" t="s">
        <v>73</v>
      </c>
      <c r="D1457" t="s">
        <v>213</v>
      </c>
      <c r="E1457" t="s">
        <v>62</v>
      </c>
    </row>
    <row r="1458" spans="1:5" ht="15">
      <c r="A1458">
        <v>2007</v>
      </c>
      <c r="B1458" t="s">
        <v>209</v>
      </c>
      <c r="C1458" t="s">
        <v>73</v>
      </c>
      <c r="D1458" t="s">
        <v>213</v>
      </c>
      <c r="E1458" t="s">
        <v>62</v>
      </c>
    </row>
    <row r="1459" spans="1:5" ht="15">
      <c r="A1459">
        <v>2008</v>
      </c>
      <c r="B1459" t="s">
        <v>209</v>
      </c>
      <c r="C1459" t="s">
        <v>73</v>
      </c>
      <c r="D1459" t="s">
        <v>213</v>
      </c>
      <c r="E1459" t="s">
        <v>62</v>
      </c>
    </row>
    <row r="1460" spans="1:5" ht="15">
      <c r="A1460">
        <v>2009</v>
      </c>
      <c r="B1460" t="s">
        <v>209</v>
      </c>
      <c r="C1460" t="s">
        <v>73</v>
      </c>
      <c r="D1460" t="s">
        <v>213</v>
      </c>
      <c r="E1460" t="s">
        <v>62</v>
      </c>
    </row>
    <row r="1461" spans="1:5" ht="15">
      <c r="A1461">
        <v>2010</v>
      </c>
      <c r="B1461" t="s">
        <v>209</v>
      </c>
      <c r="C1461" t="s">
        <v>73</v>
      </c>
      <c r="D1461" t="s">
        <v>213</v>
      </c>
      <c r="E1461" t="s">
        <v>62</v>
      </c>
    </row>
    <row r="1462" spans="1:5" ht="15">
      <c r="A1462">
        <v>2011</v>
      </c>
      <c r="B1462" t="s">
        <v>209</v>
      </c>
      <c r="C1462" t="s">
        <v>73</v>
      </c>
      <c r="D1462" t="s">
        <v>213</v>
      </c>
      <c r="E1462" t="s">
        <v>62</v>
      </c>
    </row>
    <row r="1463" spans="1:5" ht="15">
      <c r="A1463">
        <v>2012</v>
      </c>
      <c r="B1463" t="s">
        <v>209</v>
      </c>
      <c r="C1463" t="s">
        <v>73</v>
      </c>
      <c r="D1463" t="s">
        <v>213</v>
      </c>
      <c r="E1463" t="s">
        <v>62</v>
      </c>
    </row>
    <row r="1464" spans="1:5" ht="15">
      <c r="A1464">
        <v>2013</v>
      </c>
      <c r="B1464" t="s">
        <v>209</v>
      </c>
      <c r="C1464" t="s">
        <v>73</v>
      </c>
      <c r="D1464" t="s">
        <v>213</v>
      </c>
      <c r="E1464" t="s">
        <v>62</v>
      </c>
    </row>
    <row r="1465" spans="1:5" ht="15">
      <c r="A1465">
        <v>2014</v>
      </c>
      <c r="B1465" t="s">
        <v>209</v>
      </c>
      <c r="C1465" t="s">
        <v>73</v>
      </c>
      <c r="D1465" t="s">
        <v>213</v>
      </c>
      <c r="E1465" t="s">
        <v>62</v>
      </c>
    </row>
    <row r="1466" spans="1:5" ht="15">
      <c r="A1466">
        <v>2015</v>
      </c>
      <c r="B1466" t="s">
        <v>209</v>
      </c>
      <c r="C1466" t="s">
        <v>73</v>
      </c>
      <c r="D1466" t="s">
        <v>213</v>
      </c>
      <c r="E1466" t="s">
        <v>62</v>
      </c>
    </row>
    <row r="1467" spans="1:5" ht="15">
      <c r="A1467">
        <v>2016</v>
      </c>
      <c r="B1467" t="s">
        <v>209</v>
      </c>
      <c r="C1467" t="s">
        <v>73</v>
      </c>
      <c r="D1467" t="s">
        <v>213</v>
      </c>
      <c r="E1467" t="s">
        <v>62</v>
      </c>
    </row>
    <row r="1468" spans="1:5" ht="15">
      <c r="A1468">
        <v>2017</v>
      </c>
      <c r="B1468" t="s">
        <v>209</v>
      </c>
      <c r="C1468" t="s">
        <v>73</v>
      </c>
      <c r="D1468" t="s">
        <v>213</v>
      </c>
      <c r="E1468" t="s">
        <v>62</v>
      </c>
    </row>
    <row r="1469" spans="1:5" ht="15">
      <c r="A1469">
        <v>2018</v>
      </c>
      <c r="B1469" t="s">
        <v>209</v>
      </c>
      <c r="C1469" t="s">
        <v>73</v>
      </c>
      <c r="D1469" t="s">
        <v>213</v>
      </c>
      <c r="E1469" t="s">
        <v>62</v>
      </c>
    </row>
    <row r="1470" spans="1:5" ht="15">
      <c r="A1470">
        <v>2019</v>
      </c>
      <c r="B1470" t="s">
        <v>209</v>
      </c>
      <c r="C1470" t="s">
        <v>73</v>
      </c>
      <c r="D1470" t="s">
        <v>213</v>
      </c>
      <c r="E1470" t="s">
        <v>62</v>
      </c>
    </row>
    <row r="1471" spans="1:5" ht="15">
      <c r="A1471">
        <v>2020</v>
      </c>
      <c r="B1471" t="s">
        <v>209</v>
      </c>
      <c r="C1471" t="s">
        <v>73</v>
      </c>
      <c r="D1471" t="s">
        <v>213</v>
      </c>
      <c r="E1471" t="s">
        <v>62</v>
      </c>
    </row>
    <row r="1472" spans="1:6" ht="15">
      <c r="A1472">
        <v>2021</v>
      </c>
      <c r="B1472" t="s">
        <v>209</v>
      </c>
      <c r="C1472" t="s">
        <v>73</v>
      </c>
      <c r="D1472" t="s">
        <v>213</v>
      </c>
      <c r="E1472" t="s">
        <v>62</v>
      </c>
      <c r="F1472" s="183"/>
    </row>
    <row r="1473" spans="1:6" ht="15">
      <c r="A1473">
        <v>2022</v>
      </c>
      <c r="B1473" t="s">
        <v>209</v>
      </c>
      <c r="C1473" t="s">
        <v>73</v>
      </c>
      <c r="D1473" t="s">
        <v>213</v>
      </c>
      <c r="E1473" t="s">
        <v>62</v>
      </c>
      <c r="F1473" s="183"/>
    </row>
    <row r="1474" spans="1:6" ht="15">
      <c r="A1474">
        <v>2000</v>
      </c>
      <c r="B1474" t="s">
        <v>209</v>
      </c>
      <c r="C1474" t="s">
        <v>73</v>
      </c>
      <c r="D1474" t="s">
        <v>210</v>
      </c>
      <c r="E1474" t="s">
        <v>62</v>
      </c>
      <c r="F1474" s="183">
        <v>124670.239</v>
      </c>
    </row>
    <row r="1475" spans="1:6" ht="15">
      <c r="A1475">
        <v>2001</v>
      </c>
      <c r="B1475" t="s">
        <v>209</v>
      </c>
      <c r="C1475" t="s">
        <v>73</v>
      </c>
      <c r="D1475" t="s">
        <v>210</v>
      </c>
      <c r="E1475" t="s">
        <v>62</v>
      </c>
      <c r="F1475" s="183">
        <v>120272.523</v>
      </c>
    </row>
    <row r="1476" spans="1:6" ht="15">
      <c r="A1476">
        <v>2002</v>
      </c>
      <c r="B1476" t="s">
        <v>209</v>
      </c>
      <c r="C1476" t="s">
        <v>73</v>
      </c>
      <c r="D1476" t="s">
        <v>210</v>
      </c>
      <c r="E1476" t="s">
        <v>62</v>
      </c>
      <c r="F1476" s="183">
        <v>125846.358</v>
      </c>
    </row>
    <row r="1477" spans="1:6" ht="15">
      <c r="A1477">
        <v>2003</v>
      </c>
      <c r="B1477" t="s">
        <v>209</v>
      </c>
      <c r="C1477" t="s">
        <v>73</v>
      </c>
      <c r="D1477" t="s">
        <v>210</v>
      </c>
      <c r="E1477" t="s">
        <v>62</v>
      </c>
      <c r="F1477">
        <v>129918.512</v>
      </c>
    </row>
    <row r="1478" spans="1:6" ht="15">
      <c r="A1478">
        <v>2004</v>
      </c>
      <c r="B1478" t="s">
        <v>209</v>
      </c>
      <c r="C1478" t="s">
        <v>73</v>
      </c>
      <c r="D1478" t="s">
        <v>210</v>
      </c>
      <c r="E1478" t="s">
        <v>62</v>
      </c>
      <c r="F1478">
        <v>127866.86</v>
      </c>
    </row>
    <row r="1479" spans="1:6" ht="15">
      <c r="A1479">
        <v>2005</v>
      </c>
      <c r="B1479" t="s">
        <v>209</v>
      </c>
      <c r="C1479" t="s">
        <v>73</v>
      </c>
      <c r="D1479" t="s">
        <v>210</v>
      </c>
      <c r="E1479" t="s">
        <v>62</v>
      </c>
      <c r="F1479">
        <v>142229.895</v>
      </c>
    </row>
    <row r="1480" spans="1:6" ht="15">
      <c r="A1480">
        <v>2006</v>
      </c>
      <c r="B1480" t="s">
        <v>209</v>
      </c>
      <c r="C1480" t="s">
        <v>73</v>
      </c>
      <c r="D1480" t="s">
        <v>210</v>
      </c>
      <c r="E1480" t="s">
        <v>62</v>
      </c>
      <c r="F1480">
        <v>148443.103</v>
      </c>
    </row>
    <row r="1481" spans="1:6" ht="15">
      <c r="A1481">
        <v>2007</v>
      </c>
      <c r="B1481" t="s">
        <v>209</v>
      </c>
      <c r="C1481" t="s">
        <v>73</v>
      </c>
      <c r="D1481" t="s">
        <v>210</v>
      </c>
      <c r="E1481" t="s">
        <v>62</v>
      </c>
      <c r="F1481">
        <v>137871.264</v>
      </c>
    </row>
    <row r="1482" spans="1:6" ht="15">
      <c r="A1482">
        <v>2008</v>
      </c>
      <c r="B1482" t="s">
        <v>209</v>
      </c>
      <c r="C1482" t="s">
        <v>73</v>
      </c>
      <c r="D1482" t="s">
        <v>210</v>
      </c>
      <c r="E1482" t="s">
        <v>62</v>
      </c>
      <c r="F1482">
        <v>147961.282</v>
      </c>
    </row>
    <row r="1483" spans="1:6" ht="15">
      <c r="A1483">
        <v>2009</v>
      </c>
      <c r="B1483" t="s">
        <v>209</v>
      </c>
      <c r="C1483" t="s">
        <v>73</v>
      </c>
      <c r="D1483" t="s">
        <v>210</v>
      </c>
      <c r="E1483" t="s">
        <v>62</v>
      </c>
      <c r="F1483">
        <v>144618.547</v>
      </c>
    </row>
    <row r="1484" spans="1:6" ht="15">
      <c r="A1484">
        <v>2010</v>
      </c>
      <c r="B1484" t="s">
        <v>209</v>
      </c>
      <c r="C1484" t="s">
        <v>73</v>
      </c>
      <c r="D1484" t="s">
        <v>210</v>
      </c>
      <c r="E1484" t="s">
        <v>62</v>
      </c>
      <c r="F1484">
        <v>160273.609</v>
      </c>
    </row>
    <row r="1485" spans="1:6" ht="15">
      <c r="A1485">
        <v>2011</v>
      </c>
      <c r="B1485" t="s">
        <v>209</v>
      </c>
      <c r="C1485" t="s">
        <v>73</v>
      </c>
      <c r="D1485" t="s">
        <v>210</v>
      </c>
      <c r="E1485" t="s">
        <v>62</v>
      </c>
      <c r="F1485">
        <v>161582.595</v>
      </c>
    </row>
    <row r="1486" spans="1:6" ht="15">
      <c r="A1486">
        <v>2012</v>
      </c>
      <c r="B1486" t="s">
        <v>209</v>
      </c>
      <c r="C1486" t="s">
        <v>73</v>
      </c>
      <c r="D1486" t="s">
        <v>210</v>
      </c>
      <c r="E1486" t="s">
        <v>62</v>
      </c>
      <c r="F1486">
        <v>166124.389</v>
      </c>
    </row>
    <row r="1487" spans="1:6" ht="15">
      <c r="A1487">
        <v>2013</v>
      </c>
      <c r="B1487" t="s">
        <v>209</v>
      </c>
      <c r="C1487" t="s">
        <v>73</v>
      </c>
      <c r="D1487" t="s">
        <v>210</v>
      </c>
      <c r="E1487" t="s">
        <v>62</v>
      </c>
      <c r="F1487" s="183">
        <v>184717.957</v>
      </c>
    </row>
    <row r="1488" spans="1:6" ht="15">
      <c r="A1488">
        <v>2014</v>
      </c>
      <c r="B1488" t="s">
        <v>209</v>
      </c>
      <c r="C1488" t="s">
        <v>73</v>
      </c>
      <c r="D1488" t="s">
        <v>210</v>
      </c>
      <c r="E1488" t="s">
        <v>62</v>
      </c>
      <c r="F1488" s="183">
        <v>192178.381</v>
      </c>
    </row>
    <row r="1489" spans="1:6" ht="15">
      <c r="A1489">
        <v>2015</v>
      </c>
      <c r="B1489" t="s">
        <v>209</v>
      </c>
      <c r="C1489" t="s">
        <v>73</v>
      </c>
      <c r="D1489" t="s">
        <v>210</v>
      </c>
      <c r="E1489" t="s">
        <v>62</v>
      </c>
      <c r="F1489" s="183">
        <v>201992.081</v>
      </c>
    </row>
    <row r="1490" spans="1:6" ht="15">
      <c r="A1490">
        <v>2016</v>
      </c>
      <c r="B1490" t="s">
        <v>209</v>
      </c>
      <c r="C1490" t="s">
        <v>73</v>
      </c>
      <c r="D1490" t="s">
        <v>210</v>
      </c>
      <c r="E1490" t="s">
        <v>62</v>
      </c>
      <c r="F1490" s="183">
        <v>203232.774</v>
      </c>
    </row>
    <row r="1491" spans="1:6" ht="15">
      <c r="A1491">
        <v>2017</v>
      </c>
      <c r="B1491" t="s">
        <v>209</v>
      </c>
      <c r="C1491" t="s">
        <v>73</v>
      </c>
      <c r="D1491" t="s">
        <v>210</v>
      </c>
      <c r="E1491" t="s">
        <v>62</v>
      </c>
      <c r="F1491" s="183">
        <v>199837.937</v>
      </c>
    </row>
    <row r="1492" spans="1:6" ht="15">
      <c r="A1492">
        <v>2018</v>
      </c>
      <c r="B1492" t="s">
        <v>209</v>
      </c>
      <c r="C1492" t="s">
        <v>73</v>
      </c>
      <c r="D1492" t="s">
        <v>210</v>
      </c>
      <c r="E1492" t="s">
        <v>62</v>
      </c>
      <c r="F1492">
        <v>195644.016</v>
      </c>
    </row>
    <row r="1493" spans="1:6" ht="15">
      <c r="A1493">
        <v>2019</v>
      </c>
      <c r="B1493" t="s">
        <v>209</v>
      </c>
      <c r="C1493" t="s">
        <v>73</v>
      </c>
      <c r="D1493" t="s">
        <v>210</v>
      </c>
      <c r="E1493" t="s">
        <v>62</v>
      </c>
      <c r="F1493">
        <v>215149.713</v>
      </c>
    </row>
    <row r="1494" spans="1:6" ht="15">
      <c r="A1494">
        <v>2020</v>
      </c>
      <c r="B1494" t="s">
        <v>209</v>
      </c>
      <c r="C1494" t="s">
        <v>73</v>
      </c>
      <c r="D1494" t="s">
        <v>210</v>
      </c>
      <c r="E1494" t="s">
        <v>62</v>
      </c>
      <c r="F1494">
        <v>226893.828</v>
      </c>
    </row>
    <row r="1495" spans="1:6" ht="15">
      <c r="A1495">
        <v>2021</v>
      </c>
      <c r="B1495" t="s">
        <v>209</v>
      </c>
      <c r="C1495" t="s">
        <v>73</v>
      </c>
      <c r="D1495" t="s">
        <v>210</v>
      </c>
      <c r="E1495" t="s">
        <v>62</v>
      </c>
      <c r="F1495">
        <v>223422.595</v>
      </c>
    </row>
    <row r="1496" spans="1:6" ht="15">
      <c r="A1496">
        <v>2022</v>
      </c>
      <c r="B1496" t="s">
        <v>209</v>
      </c>
      <c r="C1496" t="s">
        <v>73</v>
      </c>
      <c r="D1496" t="s">
        <v>210</v>
      </c>
      <c r="E1496" t="s">
        <v>62</v>
      </c>
      <c r="F1496">
        <v>211123.588</v>
      </c>
    </row>
    <row r="1497" spans="1:6" ht="15">
      <c r="A1497">
        <v>2000</v>
      </c>
      <c r="B1497" t="s">
        <v>209</v>
      </c>
      <c r="C1497" t="s">
        <v>73</v>
      </c>
      <c r="D1497" t="s">
        <v>212</v>
      </c>
      <c r="E1497" t="s">
        <v>62</v>
      </c>
      <c r="F1497">
        <v>0.291</v>
      </c>
    </row>
    <row r="1498" spans="1:6" ht="15">
      <c r="A1498">
        <v>2001</v>
      </c>
      <c r="B1498" t="s">
        <v>209</v>
      </c>
      <c r="C1498" t="s">
        <v>73</v>
      </c>
      <c r="D1498" t="s">
        <v>212</v>
      </c>
      <c r="E1498" t="s">
        <v>62</v>
      </c>
      <c r="F1498">
        <v>0.28</v>
      </c>
    </row>
    <row r="1499" spans="1:6" ht="15">
      <c r="A1499">
        <v>2002</v>
      </c>
      <c r="B1499" t="s">
        <v>209</v>
      </c>
      <c r="C1499" t="s">
        <v>73</v>
      </c>
      <c r="D1499" t="s">
        <v>212</v>
      </c>
      <c r="E1499" t="s">
        <v>62</v>
      </c>
      <c r="F1499">
        <v>0.292</v>
      </c>
    </row>
    <row r="1500" spans="1:6" ht="15">
      <c r="A1500">
        <v>2003</v>
      </c>
      <c r="B1500" t="s">
        <v>209</v>
      </c>
      <c r="C1500" t="s">
        <v>73</v>
      </c>
      <c r="D1500" t="s">
        <v>212</v>
      </c>
      <c r="E1500" t="s">
        <v>62</v>
      </c>
      <c r="F1500">
        <v>0.301</v>
      </c>
    </row>
    <row r="1501" spans="1:6" ht="15">
      <c r="A1501">
        <v>2004</v>
      </c>
      <c r="B1501" t="s">
        <v>209</v>
      </c>
      <c r="C1501" t="s">
        <v>73</v>
      </c>
      <c r="D1501" t="s">
        <v>212</v>
      </c>
      <c r="E1501" t="s">
        <v>62</v>
      </c>
      <c r="F1501">
        <v>0.295</v>
      </c>
    </row>
    <row r="1502" spans="1:6" ht="15">
      <c r="A1502">
        <v>2005</v>
      </c>
      <c r="B1502" t="s">
        <v>209</v>
      </c>
      <c r="C1502" t="s">
        <v>73</v>
      </c>
      <c r="D1502" t="s">
        <v>212</v>
      </c>
      <c r="E1502" t="s">
        <v>62</v>
      </c>
      <c r="F1502" s="183">
        <v>0.327</v>
      </c>
    </row>
    <row r="1503" spans="1:6" ht="15">
      <c r="A1503">
        <v>2006</v>
      </c>
      <c r="B1503" t="s">
        <v>209</v>
      </c>
      <c r="C1503" t="s">
        <v>73</v>
      </c>
      <c r="D1503" t="s">
        <v>212</v>
      </c>
      <c r="E1503" t="s">
        <v>62</v>
      </c>
      <c r="F1503" s="183">
        <v>0.34</v>
      </c>
    </row>
    <row r="1504" spans="1:6" ht="15">
      <c r="A1504">
        <v>2007</v>
      </c>
      <c r="B1504" t="s">
        <v>209</v>
      </c>
      <c r="C1504" t="s">
        <v>73</v>
      </c>
      <c r="D1504" t="s">
        <v>212</v>
      </c>
      <c r="E1504" t="s">
        <v>62</v>
      </c>
      <c r="F1504" s="183">
        <v>0.315</v>
      </c>
    </row>
    <row r="1505" spans="1:6" ht="15">
      <c r="A1505">
        <v>2008</v>
      </c>
      <c r="B1505" t="s">
        <v>209</v>
      </c>
      <c r="C1505" t="s">
        <v>73</v>
      </c>
      <c r="D1505" t="s">
        <v>212</v>
      </c>
      <c r="E1505" t="s">
        <v>62</v>
      </c>
      <c r="F1505" s="183">
        <v>0.337</v>
      </c>
    </row>
    <row r="1506" spans="1:6" ht="15">
      <c r="A1506">
        <v>2009</v>
      </c>
      <c r="B1506" t="s">
        <v>209</v>
      </c>
      <c r="C1506" t="s">
        <v>73</v>
      </c>
      <c r="D1506" t="s">
        <v>212</v>
      </c>
      <c r="E1506" t="s">
        <v>62</v>
      </c>
      <c r="F1506" s="183">
        <v>0.328</v>
      </c>
    </row>
    <row r="1507" spans="1:6" ht="15">
      <c r="A1507">
        <v>2010</v>
      </c>
      <c r="B1507" t="s">
        <v>209</v>
      </c>
      <c r="C1507" t="s">
        <v>73</v>
      </c>
      <c r="D1507" t="s">
        <v>212</v>
      </c>
      <c r="E1507" t="s">
        <v>62</v>
      </c>
      <c r="F1507">
        <v>0.363</v>
      </c>
    </row>
    <row r="1508" spans="1:6" ht="15">
      <c r="A1508">
        <v>2011</v>
      </c>
      <c r="B1508" t="s">
        <v>209</v>
      </c>
      <c r="C1508" t="s">
        <v>73</v>
      </c>
      <c r="D1508" t="s">
        <v>212</v>
      </c>
      <c r="E1508" t="s">
        <v>62</v>
      </c>
      <c r="F1508">
        <v>0.367</v>
      </c>
    </row>
    <row r="1509" spans="1:6" ht="15">
      <c r="A1509">
        <v>2012</v>
      </c>
      <c r="B1509" t="s">
        <v>209</v>
      </c>
      <c r="C1509" t="s">
        <v>73</v>
      </c>
      <c r="D1509" t="s">
        <v>212</v>
      </c>
      <c r="E1509" t="s">
        <v>62</v>
      </c>
      <c r="F1509">
        <v>0.377</v>
      </c>
    </row>
    <row r="1510" spans="1:6" ht="15">
      <c r="A1510">
        <v>2013</v>
      </c>
      <c r="B1510" t="s">
        <v>209</v>
      </c>
      <c r="C1510" t="s">
        <v>73</v>
      </c>
      <c r="D1510" t="s">
        <v>212</v>
      </c>
      <c r="E1510" t="s">
        <v>62</v>
      </c>
      <c r="F1510">
        <v>0.418</v>
      </c>
    </row>
    <row r="1511" spans="1:6" ht="15">
      <c r="A1511">
        <v>2014</v>
      </c>
      <c r="B1511" t="s">
        <v>209</v>
      </c>
      <c r="C1511" t="s">
        <v>73</v>
      </c>
      <c r="D1511" t="s">
        <v>212</v>
      </c>
      <c r="E1511" t="s">
        <v>62</v>
      </c>
      <c r="F1511">
        <v>0.434</v>
      </c>
    </row>
    <row r="1512" spans="1:6" ht="15">
      <c r="A1512">
        <v>2015</v>
      </c>
      <c r="B1512" t="s">
        <v>209</v>
      </c>
      <c r="C1512" t="s">
        <v>73</v>
      </c>
      <c r="D1512" t="s">
        <v>212</v>
      </c>
      <c r="E1512" t="s">
        <v>62</v>
      </c>
      <c r="F1512">
        <v>0.455</v>
      </c>
    </row>
    <row r="1513" spans="1:6" ht="15">
      <c r="A1513">
        <v>2016</v>
      </c>
      <c r="B1513" t="s">
        <v>209</v>
      </c>
      <c r="C1513" t="s">
        <v>73</v>
      </c>
      <c r="D1513" t="s">
        <v>212</v>
      </c>
      <c r="E1513" t="s">
        <v>62</v>
      </c>
      <c r="F1513">
        <v>0.457</v>
      </c>
    </row>
    <row r="1514" spans="1:6" ht="15">
      <c r="A1514">
        <v>2017</v>
      </c>
      <c r="B1514" t="s">
        <v>209</v>
      </c>
      <c r="C1514" t="s">
        <v>73</v>
      </c>
      <c r="D1514" t="s">
        <v>212</v>
      </c>
      <c r="E1514" t="s">
        <v>62</v>
      </c>
      <c r="F1514">
        <v>0.448</v>
      </c>
    </row>
    <row r="1515" spans="1:6" ht="15">
      <c r="A1515">
        <v>2018</v>
      </c>
      <c r="B1515" t="s">
        <v>209</v>
      </c>
      <c r="C1515" t="s">
        <v>73</v>
      </c>
      <c r="D1515" t="s">
        <v>212</v>
      </c>
      <c r="E1515" t="s">
        <v>62</v>
      </c>
      <c r="F1515">
        <v>0.438</v>
      </c>
    </row>
    <row r="1516" spans="1:6" ht="15">
      <c r="A1516">
        <v>2019</v>
      </c>
      <c r="B1516" t="s">
        <v>209</v>
      </c>
      <c r="C1516" t="s">
        <v>73</v>
      </c>
      <c r="D1516" t="s">
        <v>212</v>
      </c>
      <c r="E1516" t="s">
        <v>62</v>
      </c>
      <c r="F1516">
        <v>0.481</v>
      </c>
    </row>
    <row r="1517" spans="1:6" ht="15">
      <c r="A1517">
        <v>2020</v>
      </c>
      <c r="B1517" t="s">
        <v>209</v>
      </c>
      <c r="C1517" t="s">
        <v>73</v>
      </c>
      <c r="D1517" t="s">
        <v>212</v>
      </c>
      <c r="E1517" t="s">
        <v>62</v>
      </c>
      <c r="F1517" s="183">
        <v>0.507</v>
      </c>
    </row>
    <row r="1518" spans="1:6" ht="15">
      <c r="A1518">
        <v>2021</v>
      </c>
      <c r="B1518" t="s">
        <v>209</v>
      </c>
      <c r="C1518" t="s">
        <v>73</v>
      </c>
      <c r="D1518" t="s">
        <v>212</v>
      </c>
      <c r="E1518" t="s">
        <v>62</v>
      </c>
      <c r="F1518" s="183">
        <v>0.5</v>
      </c>
    </row>
    <row r="1519" spans="1:6" ht="15">
      <c r="A1519">
        <v>2022</v>
      </c>
      <c r="B1519" t="s">
        <v>209</v>
      </c>
      <c r="C1519" t="s">
        <v>73</v>
      </c>
      <c r="D1519" t="s">
        <v>212</v>
      </c>
      <c r="E1519" t="s">
        <v>62</v>
      </c>
      <c r="F1519" s="183">
        <v>0.472</v>
      </c>
    </row>
    <row r="1520" spans="1:6" ht="15">
      <c r="A1520">
        <v>2000</v>
      </c>
      <c r="B1520" t="s">
        <v>209</v>
      </c>
      <c r="C1520" t="s">
        <v>72</v>
      </c>
      <c r="D1520" t="s">
        <v>213</v>
      </c>
      <c r="E1520" t="s">
        <v>62</v>
      </c>
      <c r="F1520" s="183"/>
    </row>
    <row r="1521" spans="1:6" ht="15">
      <c r="A1521">
        <v>2001</v>
      </c>
      <c r="B1521" t="s">
        <v>209</v>
      </c>
      <c r="C1521" t="s">
        <v>72</v>
      </c>
      <c r="D1521" t="s">
        <v>213</v>
      </c>
      <c r="E1521" t="s">
        <v>62</v>
      </c>
      <c r="F1521" s="183"/>
    </row>
    <row r="1522" spans="1:5" ht="15">
      <c r="A1522">
        <v>2002</v>
      </c>
      <c r="B1522" t="s">
        <v>209</v>
      </c>
      <c r="C1522" t="s">
        <v>72</v>
      </c>
      <c r="D1522" t="s">
        <v>213</v>
      </c>
      <c r="E1522" t="s">
        <v>62</v>
      </c>
    </row>
    <row r="1523" spans="1:5" ht="15">
      <c r="A1523">
        <v>2003</v>
      </c>
      <c r="B1523" t="s">
        <v>209</v>
      </c>
      <c r="C1523" t="s">
        <v>72</v>
      </c>
      <c r="D1523" t="s">
        <v>213</v>
      </c>
      <c r="E1523" t="s">
        <v>62</v>
      </c>
    </row>
    <row r="1524" spans="1:5" ht="15">
      <c r="A1524">
        <v>2004</v>
      </c>
      <c r="B1524" t="s">
        <v>209</v>
      </c>
      <c r="C1524" t="s">
        <v>72</v>
      </c>
      <c r="D1524" t="s">
        <v>213</v>
      </c>
      <c r="E1524" t="s">
        <v>62</v>
      </c>
    </row>
    <row r="1525" spans="1:5" ht="15">
      <c r="A1525">
        <v>2005</v>
      </c>
      <c r="B1525" t="s">
        <v>209</v>
      </c>
      <c r="C1525" t="s">
        <v>72</v>
      </c>
      <c r="D1525" t="s">
        <v>213</v>
      </c>
      <c r="E1525" t="s">
        <v>62</v>
      </c>
    </row>
    <row r="1526" spans="1:5" ht="15">
      <c r="A1526">
        <v>2006</v>
      </c>
      <c r="B1526" t="s">
        <v>209</v>
      </c>
      <c r="C1526" t="s">
        <v>72</v>
      </c>
      <c r="D1526" t="s">
        <v>213</v>
      </c>
      <c r="E1526" t="s">
        <v>62</v>
      </c>
    </row>
    <row r="1527" spans="1:5" ht="15">
      <c r="A1527">
        <v>2007</v>
      </c>
      <c r="B1527" t="s">
        <v>209</v>
      </c>
      <c r="C1527" t="s">
        <v>72</v>
      </c>
      <c r="D1527" t="s">
        <v>213</v>
      </c>
      <c r="E1527" t="s">
        <v>62</v>
      </c>
    </row>
    <row r="1528" spans="1:5" ht="15">
      <c r="A1528">
        <v>2008</v>
      </c>
      <c r="B1528" t="s">
        <v>209</v>
      </c>
      <c r="C1528" t="s">
        <v>72</v>
      </c>
      <c r="D1528" t="s">
        <v>213</v>
      </c>
      <c r="E1528" t="s">
        <v>62</v>
      </c>
    </row>
    <row r="1529" spans="1:5" ht="15">
      <c r="A1529">
        <v>2009</v>
      </c>
      <c r="B1529" t="s">
        <v>209</v>
      </c>
      <c r="C1529" t="s">
        <v>72</v>
      </c>
      <c r="D1529" t="s">
        <v>213</v>
      </c>
      <c r="E1529" t="s">
        <v>62</v>
      </c>
    </row>
    <row r="1530" spans="1:5" ht="15">
      <c r="A1530">
        <v>2010</v>
      </c>
      <c r="B1530" t="s">
        <v>209</v>
      </c>
      <c r="C1530" t="s">
        <v>72</v>
      </c>
      <c r="D1530" t="s">
        <v>213</v>
      </c>
      <c r="E1530" t="s">
        <v>62</v>
      </c>
    </row>
    <row r="1531" spans="1:5" ht="15">
      <c r="A1531">
        <v>2011</v>
      </c>
      <c r="B1531" t="s">
        <v>209</v>
      </c>
      <c r="C1531" t="s">
        <v>72</v>
      </c>
      <c r="D1531" t="s">
        <v>213</v>
      </c>
      <c r="E1531" t="s">
        <v>62</v>
      </c>
    </row>
    <row r="1532" spans="1:6" ht="15">
      <c r="A1532">
        <v>2012</v>
      </c>
      <c r="B1532" t="s">
        <v>209</v>
      </c>
      <c r="C1532" t="s">
        <v>72</v>
      </c>
      <c r="D1532" t="s">
        <v>213</v>
      </c>
      <c r="E1532" t="s">
        <v>62</v>
      </c>
      <c r="F1532" s="183"/>
    </row>
    <row r="1533" spans="1:6" ht="15">
      <c r="A1533">
        <v>2013</v>
      </c>
      <c r="B1533" t="s">
        <v>209</v>
      </c>
      <c r="C1533" t="s">
        <v>72</v>
      </c>
      <c r="D1533" t="s">
        <v>213</v>
      </c>
      <c r="E1533" t="s">
        <v>62</v>
      </c>
      <c r="F1533" s="183"/>
    </row>
    <row r="1534" spans="1:6" ht="15">
      <c r="A1534">
        <v>2014</v>
      </c>
      <c r="B1534" t="s">
        <v>209</v>
      </c>
      <c r="C1534" t="s">
        <v>72</v>
      </c>
      <c r="D1534" t="s">
        <v>213</v>
      </c>
      <c r="E1534" t="s">
        <v>62</v>
      </c>
      <c r="F1534" s="183"/>
    </row>
    <row r="1535" spans="1:6" ht="15">
      <c r="A1535">
        <v>2015</v>
      </c>
      <c r="B1535" t="s">
        <v>209</v>
      </c>
      <c r="C1535" t="s">
        <v>72</v>
      </c>
      <c r="D1535" t="s">
        <v>213</v>
      </c>
      <c r="E1535" t="s">
        <v>62</v>
      </c>
      <c r="F1535" s="183"/>
    </row>
    <row r="1536" spans="1:6" ht="15">
      <c r="A1536">
        <v>2016</v>
      </c>
      <c r="B1536" t="s">
        <v>209</v>
      </c>
      <c r="C1536" t="s">
        <v>72</v>
      </c>
      <c r="D1536" t="s">
        <v>213</v>
      </c>
      <c r="E1536" t="s">
        <v>62</v>
      </c>
      <c r="F1536" s="183"/>
    </row>
    <row r="1537" spans="1:5" ht="15">
      <c r="A1537">
        <v>2017</v>
      </c>
      <c r="B1537" t="s">
        <v>209</v>
      </c>
      <c r="C1537" t="s">
        <v>72</v>
      </c>
      <c r="D1537" t="s">
        <v>213</v>
      </c>
      <c r="E1537" t="s">
        <v>62</v>
      </c>
    </row>
    <row r="1538" spans="1:5" ht="15">
      <c r="A1538">
        <v>2018</v>
      </c>
      <c r="B1538" t="s">
        <v>209</v>
      </c>
      <c r="C1538" t="s">
        <v>72</v>
      </c>
      <c r="D1538" t="s">
        <v>213</v>
      </c>
      <c r="E1538" t="s">
        <v>62</v>
      </c>
    </row>
    <row r="1539" spans="1:5" ht="15">
      <c r="A1539">
        <v>2019</v>
      </c>
      <c r="B1539" t="s">
        <v>209</v>
      </c>
      <c r="C1539" t="s">
        <v>72</v>
      </c>
      <c r="D1539" t="s">
        <v>213</v>
      </c>
      <c r="E1539" t="s">
        <v>62</v>
      </c>
    </row>
    <row r="1540" spans="1:5" ht="15">
      <c r="A1540">
        <v>2020</v>
      </c>
      <c r="B1540" t="s">
        <v>209</v>
      </c>
      <c r="C1540" t="s">
        <v>72</v>
      </c>
      <c r="D1540" t="s">
        <v>213</v>
      </c>
      <c r="E1540" t="s">
        <v>62</v>
      </c>
    </row>
    <row r="1541" spans="1:5" ht="15">
      <c r="A1541">
        <v>2021</v>
      </c>
      <c r="B1541" t="s">
        <v>209</v>
      </c>
      <c r="C1541" t="s">
        <v>72</v>
      </c>
      <c r="D1541" t="s">
        <v>213</v>
      </c>
      <c r="E1541" t="s">
        <v>62</v>
      </c>
    </row>
    <row r="1542" spans="1:5" ht="15">
      <c r="A1542">
        <v>2022</v>
      </c>
      <c r="B1542" t="s">
        <v>209</v>
      </c>
      <c r="C1542" t="s">
        <v>72</v>
      </c>
      <c r="D1542" t="s">
        <v>213</v>
      </c>
      <c r="E1542" t="s">
        <v>62</v>
      </c>
    </row>
    <row r="1543" spans="1:6" ht="15">
      <c r="A1543">
        <v>2000</v>
      </c>
      <c r="B1543" t="s">
        <v>209</v>
      </c>
      <c r="C1543" t="s">
        <v>72</v>
      </c>
      <c r="D1543" t="s">
        <v>210</v>
      </c>
      <c r="E1543" t="s">
        <v>62</v>
      </c>
      <c r="F1543">
        <v>84913.946</v>
      </c>
    </row>
    <row r="1544" spans="1:6" ht="15">
      <c r="A1544">
        <v>2001</v>
      </c>
      <c r="B1544" t="s">
        <v>209</v>
      </c>
      <c r="C1544" t="s">
        <v>72</v>
      </c>
      <c r="D1544" t="s">
        <v>210</v>
      </c>
      <c r="E1544" t="s">
        <v>62</v>
      </c>
      <c r="F1544">
        <v>83596.85</v>
      </c>
    </row>
    <row r="1545" spans="1:6" ht="15">
      <c r="A1545">
        <v>2002</v>
      </c>
      <c r="B1545" t="s">
        <v>209</v>
      </c>
      <c r="C1545" t="s">
        <v>72</v>
      </c>
      <c r="D1545" t="s">
        <v>210</v>
      </c>
      <c r="E1545" t="s">
        <v>62</v>
      </c>
      <c r="F1545">
        <v>93760.066</v>
      </c>
    </row>
    <row r="1546" spans="1:6" ht="15">
      <c r="A1546">
        <v>2003</v>
      </c>
      <c r="B1546" t="s">
        <v>209</v>
      </c>
      <c r="C1546" t="s">
        <v>72</v>
      </c>
      <c r="D1546" t="s">
        <v>210</v>
      </c>
      <c r="E1546" t="s">
        <v>62</v>
      </c>
      <c r="F1546">
        <v>96901.952</v>
      </c>
    </row>
    <row r="1547" spans="1:6" ht="15">
      <c r="A1547">
        <v>2004</v>
      </c>
      <c r="B1547" t="s">
        <v>209</v>
      </c>
      <c r="C1547" t="s">
        <v>72</v>
      </c>
      <c r="D1547" t="s">
        <v>210</v>
      </c>
      <c r="E1547" t="s">
        <v>62</v>
      </c>
      <c r="F1547">
        <v>105990.823</v>
      </c>
    </row>
    <row r="1548" spans="1:6" ht="15">
      <c r="A1548">
        <v>2005</v>
      </c>
      <c r="B1548" t="s">
        <v>209</v>
      </c>
      <c r="C1548" t="s">
        <v>72</v>
      </c>
      <c r="D1548" t="s">
        <v>210</v>
      </c>
      <c r="E1548" t="s">
        <v>62</v>
      </c>
      <c r="F1548" s="183">
        <v>108157.291</v>
      </c>
    </row>
    <row r="1549" spans="1:6" ht="15">
      <c r="A1549">
        <v>2006</v>
      </c>
      <c r="B1549" t="s">
        <v>209</v>
      </c>
      <c r="C1549" t="s">
        <v>72</v>
      </c>
      <c r="D1549" t="s">
        <v>210</v>
      </c>
      <c r="E1549" t="s">
        <v>62</v>
      </c>
      <c r="F1549" s="183">
        <v>111460.225</v>
      </c>
    </row>
    <row r="1550" spans="1:6" ht="15">
      <c r="A1550">
        <v>2007</v>
      </c>
      <c r="B1550" t="s">
        <v>209</v>
      </c>
      <c r="C1550" t="s">
        <v>72</v>
      </c>
      <c r="D1550" t="s">
        <v>210</v>
      </c>
      <c r="E1550" t="s">
        <v>62</v>
      </c>
      <c r="F1550" s="183">
        <v>115313.528</v>
      </c>
    </row>
    <row r="1551" spans="1:6" ht="15">
      <c r="A1551">
        <v>2008</v>
      </c>
      <c r="B1551" t="s">
        <v>209</v>
      </c>
      <c r="C1551" t="s">
        <v>72</v>
      </c>
      <c r="D1551" t="s">
        <v>210</v>
      </c>
      <c r="E1551" t="s">
        <v>62</v>
      </c>
      <c r="F1551" s="183">
        <v>118640.368</v>
      </c>
    </row>
    <row r="1552" spans="1:6" ht="15">
      <c r="A1552">
        <v>2009</v>
      </c>
      <c r="B1552" t="s">
        <v>209</v>
      </c>
      <c r="C1552" t="s">
        <v>72</v>
      </c>
      <c r="D1552" t="s">
        <v>210</v>
      </c>
      <c r="E1552" t="s">
        <v>62</v>
      </c>
      <c r="F1552">
        <v>104879.078</v>
      </c>
    </row>
    <row r="1553" spans="1:6" ht="15">
      <c r="A1553">
        <v>2010</v>
      </c>
      <c r="B1553" t="s">
        <v>209</v>
      </c>
      <c r="C1553" t="s">
        <v>72</v>
      </c>
      <c r="D1553" t="s">
        <v>210</v>
      </c>
      <c r="E1553" t="s">
        <v>62</v>
      </c>
      <c r="F1553">
        <v>119889.249</v>
      </c>
    </row>
    <row r="1554" spans="1:6" ht="15">
      <c r="A1554">
        <v>2011</v>
      </c>
      <c r="B1554" t="s">
        <v>209</v>
      </c>
      <c r="C1554" t="s">
        <v>72</v>
      </c>
      <c r="D1554" t="s">
        <v>210</v>
      </c>
      <c r="E1554" t="s">
        <v>62</v>
      </c>
      <c r="F1554">
        <v>133381.084</v>
      </c>
    </row>
    <row r="1555" spans="1:6" ht="15">
      <c r="A1555">
        <v>2012</v>
      </c>
      <c r="B1555" t="s">
        <v>209</v>
      </c>
      <c r="C1555" t="s">
        <v>72</v>
      </c>
      <c r="D1555" t="s">
        <v>210</v>
      </c>
      <c r="E1555" t="s">
        <v>62</v>
      </c>
      <c r="F1555">
        <v>139136.12</v>
      </c>
    </row>
    <row r="1556" spans="1:6" ht="15">
      <c r="A1556">
        <v>2013</v>
      </c>
      <c r="B1556" t="s">
        <v>209</v>
      </c>
      <c r="C1556" t="s">
        <v>72</v>
      </c>
      <c r="D1556" t="s">
        <v>210</v>
      </c>
      <c r="E1556" t="s">
        <v>62</v>
      </c>
      <c r="F1556">
        <v>134641.566</v>
      </c>
    </row>
    <row r="1557" spans="1:6" ht="15">
      <c r="A1557">
        <v>2014</v>
      </c>
      <c r="B1557" t="s">
        <v>209</v>
      </c>
      <c r="C1557" t="s">
        <v>72</v>
      </c>
      <c r="D1557" t="s">
        <v>210</v>
      </c>
      <c r="E1557" t="s">
        <v>62</v>
      </c>
      <c r="F1557">
        <v>134018.654</v>
      </c>
    </row>
    <row r="1558" spans="1:6" ht="15">
      <c r="A1558">
        <v>2015</v>
      </c>
      <c r="B1558" t="s">
        <v>209</v>
      </c>
      <c r="C1558" t="s">
        <v>72</v>
      </c>
      <c r="D1558" t="s">
        <v>210</v>
      </c>
      <c r="E1558" t="s">
        <v>62</v>
      </c>
      <c r="F1558">
        <v>122059.714</v>
      </c>
    </row>
    <row r="1559" spans="1:6" ht="15">
      <c r="A1559">
        <v>2016</v>
      </c>
      <c r="B1559" t="s">
        <v>209</v>
      </c>
      <c r="C1559" t="s">
        <v>72</v>
      </c>
      <c r="D1559" t="s">
        <v>210</v>
      </c>
      <c r="E1559" t="s">
        <v>62</v>
      </c>
      <c r="F1559">
        <v>123863.045</v>
      </c>
    </row>
    <row r="1560" spans="1:6" ht="15">
      <c r="A1560">
        <v>2017</v>
      </c>
      <c r="B1560" t="s">
        <v>209</v>
      </c>
      <c r="C1560" t="s">
        <v>72</v>
      </c>
      <c r="D1560" t="s">
        <v>210</v>
      </c>
      <c r="E1560" t="s">
        <v>62</v>
      </c>
      <c r="F1560">
        <v>130545.119</v>
      </c>
    </row>
    <row r="1561" spans="1:6" ht="15">
      <c r="A1561">
        <v>2018</v>
      </c>
      <c r="B1561" t="s">
        <v>209</v>
      </c>
      <c r="C1561" t="s">
        <v>72</v>
      </c>
      <c r="D1561" t="s">
        <v>210</v>
      </c>
      <c r="E1561" t="s">
        <v>62</v>
      </c>
      <c r="F1561">
        <v>127725.142</v>
      </c>
    </row>
    <row r="1562" spans="1:6" ht="15">
      <c r="A1562">
        <v>2019</v>
      </c>
      <c r="B1562" t="s">
        <v>209</v>
      </c>
      <c r="C1562" t="s">
        <v>72</v>
      </c>
      <c r="D1562" t="s">
        <v>210</v>
      </c>
      <c r="E1562" t="s">
        <v>62</v>
      </c>
      <c r="F1562">
        <v>129973.854</v>
      </c>
    </row>
    <row r="1563" spans="1:6" ht="15">
      <c r="A1563">
        <v>2020</v>
      </c>
      <c r="B1563" t="s">
        <v>209</v>
      </c>
      <c r="C1563" t="s">
        <v>72</v>
      </c>
      <c r="D1563" t="s">
        <v>210</v>
      </c>
      <c r="E1563" t="s">
        <v>62</v>
      </c>
      <c r="F1563" s="183">
        <v>120869.625</v>
      </c>
    </row>
    <row r="1564" spans="1:6" ht="15">
      <c r="A1564">
        <v>2021</v>
      </c>
      <c r="B1564" t="s">
        <v>209</v>
      </c>
      <c r="C1564" t="s">
        <v>72</v>
      </c>
      <c r="D1564" t="s">
        <v>210</v>
      </c>
      <c r="E1564" t="s">
        <v>62</v>
      </c>
      <c r="F1564">
        <v>132771.758</v>
      </c>
    </row>
    <row r="1565" spans="1:6" ht="15">
      <c r="A1565">
        <v>2022</v>
      </c>
      <c r="B1565" t="s">
        <v>209</v>
      </c>
      <c r="C1565" t="s">
        <v>72</v>
      </c>
      <c r="D1565" t="s">
        <v>210</v>
      </c>
      <c r="E1565" t="s">
        <v>62</v>
      </c>
      <c r="F1565">
        <v>114987.323</v>
      </c>
    </row>
    <row r="1566" spans="1:6" ht="15">
      <c r="A1566">
        <v>2000</v>
      </c>
      <c r="B1566" t="s">
        <v>209</v>
      </c>
      <c r="C1566" t="s">
        <v>72</v>
      </c>
      <c r="D1566" t="s">
        <v>212</v>
      </c>
      <c r="E1566" t="s">
        <v>62</v>
      </c>
      <c r="F1566">
        <v>0.198</v>
      </c>
    </row>
    <row r="1567" spans="1:6" ht="15">
      <c r="A1567">
        <v>2001</v>
      </c>
      <c r="B1567" t="s">
        <v>209</v>
      </c>
      <c r="C1567" t="s">
        <v>72</v>
      </c>
      <c r="D1567" t="s">
        <v>212</v>
      </c>
      <c r="E1567" t="s">
        <v>62</v>
      </c>
      <c r="F1567">
        <v>0.195</v>
      </c>
    </row>
    <row r="1568" spans="1:6" ht="15">
      <c r="A1568">
        <v>2002</v>
      </c>
      <c r="B1568" t="s">
        <v>209</v>
      </c>
      <c r="C1568" t="s">
        <v>72</v>
      </c>
      <c r="D1568" t="s">
        <v>212</v>
      </c>
      <c r="E1568" t="s">
        <v>62</v>
      </c>
      <c r="F1568">
        <v>0.218</v>
      </c>
    </row>
    <row r="1569" spans="1:6" ht="15">
      <c r="A1569">
        <v>2003</v>
      </c>
      <c r="B1569" t="s">
        <v>209</v>
      </c>
      <c r="C1569" t="s">
        <v>72</v>
      </c>
      <c r="D1569" t="s">
        <v>212</v>
      </c>
      <c r="E1569" t="s">
        <v>62</v>
      </c>
      <c r="F1569">
        <v>0.224</v>
      </c>
    </row>
    <row r="1570" spans="1:6" ht="15">
      <c r="A1570">
        <v>2004</v>
      </c>
      <c r="B1570" t="s">
        <v>209</v>
      </c>
      <c r="C1570" t="s">
        <v>72</v>
      </c>
      <c r="D1570" t="s">
        <v>212</v>
      </c>
      <c r="E1570" t="s">
        <v>62</v>
      </c>
      <c r="F1570">
        <v>0.244</v>
      </c>
    </row>
    <row r="1571" spans="1:6" ht="15">
      <c r="A1571">
        <v>2005</v>
      </c>
      <c r="B1571" t="s">
        <v>209</v>
      </c>
      <c r="C1571" t="s">
        <v>72</v>
      </c>
      <c r="D1571" t="s">
        <v>212</v>
      </c>
      <c r="E1571" t="s">
        <v>62</v>
      </c>
      <c r="F1571">
        <v>0.249</v>
      </c>
    </row>
    <row r="1572" spans="1:6" ht="15">
      <c r="A1572">
        <v>2006</v>
      </c>
      <c r="B1572" t="s">
        <v>209</v>
      </c>
      <c r="C1572" t="s">
        <v>72</v>
      </c>
      <c r="D1572" t="s">
        <v>212</v>
      </c>
      <c r="E1572" t="s">
        <v>62</v>
      </c>
      <c r="F1572">
        <v>0.255</v>
      </c>
    </row>
    <row r="1573" spans="1:6" ht="15">
      <c r="A1573">
        <v>2007</v>
      </c>
      <c r="B1573" t="s">
        <v>209</v>
      </c>
      <c r="C1573" t="s">
        <v>72</v>
      </c>
      <c r="D1573" t="s">
        <v>212</v>
      </c>
      <c r="E1573" t="s">
        <v>62</v>
      </c>
      <c r="F1573">
        <v>0.263</v>
      </c>
    </row>
    <row r="1574" spans="1:6" ht="15">
      <c r="A1574">
        <v>2008</v>
      </c>
      <c r="B1574" t="s">
        <v>209</v>
      </c>
      <c r="C1574" t="s">
        <v>72</v>
      </c>
      <c r="D1574" t="s">
        <v>212</v>
      </c>
      <c r="E1574" t="s">
        <v>62</v>
      </c>
      <c r="F1574">
        <v>0.27</v>
      </c>
    </row>
    <row r="1575" spans="1:6" ht="15">
      <c r="A1575">
        <v>2009</v>
      </c>
      <c r="B1575" t="s">
        <v>209</v>
      </c>
      <c r="C1575" t="s">
        <v>72</v>
      </c>
      <c r="D1575" t="s">
        <v>212</v>
      </c>
      <c r="E1575" t="s">
        <v>62</v>
      </c>
      <c r="F1575">
        <v>0.238</v>
      </c>
    </row>
    <row r="1576" spans="1:6" ht="15">
      <c r="A1576">
        <v>2010</v>
      </c>
      <c r="B1576" t="s">
        <v>209</v>
      </c>
      <c r="C1576" t="s">
        <v>72</v>
      </c>
      <c r="D1576" t="s">
        <v>212</v>
      </c>
      <c r="E1576" t="s">
        <v>62</v>
      </c>
      <c r="F1576">
        <v>0.272</v>
      </c>
    </row>
    <row r="1577" spans="1:6" ht="15">
      <c r="A1577">
        <v>2011</v>
      </c>
      <c r="B1577" t="s">
        <v>209</v>
      </c>
      <c r="C1577" t="s">
        <v>72</v>
      </c>
      <c r="D1577" t="s">
        <v>212</v>
      </c>
      <c r="E1577" t="s">
        <v>62</v>
      </c>
      <c r="F1577" s="183">
        <v>0.303</v>
      </c>
    </row>
    <row r="1578" spans="1:6" ht="15">
      <c r="A1578">
        <v>2012</v>
      </c>
      <c r="B1578" t="s">
        <v>209</v>
      </c>
      <c r="C1578" t="s">
        <v>72</v>
      </c>
      <c r="D1578" t="s">
        <v>212</v>
      </c>
      <c r="E1578" t="s">
        <v>62</v>
      </c>
      <c r="F1578" s="183">
        <v>0.316</v>
      </c>
    </row>
    <row r="1579" spans="1:6" ht="15">
      <c r="A1579">
        <v>2013</v>
      </c>
      <c r="B1579" t="s">
        <v>209</v>
      </c>
      <c r="C1579" t="s">
        <v>72</v>
      </c>
      <c r="D1579" t="s">
        <v>212</v>
      </c>
      <c r="E1579" t="s">
        <v>62</v>
      </c>
      <c r="F1579" s="183">
        <v>0.305</v>
      </c>
    </row>
    <row r="1580" spans="1:6" ht="15">
      <c r="A1580">
        <v>2014</v>
      </c>
      <c r="B1580" t="s">
        <v>209</v>
      </c>
      <c r="C1580" t="s">
        <v>72</v>
      </c>
      <c r="D1580" t="s">
        <v>212</v>
      </c>
      <c r="E1580" t="s">
        <v>62</v>
      </c>
      <c r="F1580" s="183">
        <v>0.302</v>
      </c>
    </row>
    <row r="1581" spans="1:6" ht="15">
      <c r="A1581">
        <v>2015</v>
      </c>
      <c r="B1581" t="s">
        <v>209</v>
      </c>
      <c r="C1581" t="s">
        <v>72</v>
      </c>
      <c r="D1581" t="s">
        <v>212</v>
      </c>
      <c r="E1581" t="s">
        <v>62</v>
      </c>
      <c r="F1581" s="183">
        <v>0.275</v>
      </c>
    </row>
    <row r="1582" spans="1:6" ht="15">
      <c r="A1582">
        <v>2016</v>
      </c>
      <c r="B1582" t="s">
        <v>209</v>
      </c>
      <c r="C1582" t="s">
        <v>72</v>
      </c>
      <c r="D1582" t="s">
        <v>212</v>
      </c>
      <c r="E1582" t="s">
        <v>62</v>
      </c>
      <c r="F1582">
        <v>0.278</v>
      </c>
    </row>
    <row r="1583" spans="1:6" ht="15">
      <c r="A1583">
        <v>2017</v>
      </c>
      <c r="B1583" t="s">
        <v>209</v>
      </c>
      <c r="C1583" t="s">
        <v>72</v>
      </c>
      <c r="D1583" t="s">
        <v>212</v>
      </c>
      <c r="E1583" t="s">
        <v>62</v>
      </c>
      <c r="F1583">
        <v>0.293</v>
      </c>
    </row>
    <row r="1584" spans="1:6" ht="15">
      <c r="A1584">
        <v>2018</v>
      </c>
      <c r="B1584" t="s">
        <v>209</v>
      </c>
      <c r="C1584" t="s">
        <v>72</v>
      </c>
      <c r="D1584" t="s">
        <v>212</v>
      </c>
      <c r="E1584" t="s">
        <v>62</v>
      </c>
      <c r="F1584">
        <v>0.286</v>
      </c>
    </row>
    <row r="1585" spans="1:6" ht="15">
      <c r="A1585">
        <v>2019</v>
      </c>
      <c r="B1585" t="s">
        <v>209</v>
      </c>
      <c r="C1585" t="s">
        <v>72</v>
      </c>
      <c r="D1585" t="s">
        <v>212</v>
      </c>
      <c r="E1585" t="s">
        <v>62</v>
      </c>
      <c r="F1585">
        <v>0.291</v>
      </c>
    </row>
    <row r="1586" spans="1:6" ht="15">
      <c r="A1586">
        <v>2020</v>
      </c>
      <c r="B1586" t="s">
        <v>209</v>
      </c>
      <c r="C1586" t="s">
        <v>72</v>
      </c>
      <c r="D1586" t="s">
        <v>212</v>
      </c>
      <c r="E1586" t="s">
        <v>62</v>
      </c>
      <c r="F1586">
        <v>0.27</v>
      </c>
    </row>
    <row r="1587" spans="1:6" ht="15">
      <c r="A1587">
        <v>2021</v>
      </c>
      <c r="B1587" t="s">
        <v>209</v>
      </c>
      <c r="C1587" t="s">
        <v>72</v>
      </c>
      <c r="D1587" t="s">
        <v>212</v>
      </c>
      <c r="E1587" t="s">
        <v>62</v>
      </c>
      <c r="F1587">
        <v>0.297</v>
      </c>
    </row>
    <row r="1588" spans="1:6" ht="15">
      <c r="A1588">
        <v>2022</v>
      </c>
      <c r="B1588" t="s">
        <v>209</v>
      </c>
      <c r="C1588" t="s">
        <v>72</v>
      </c>
      <c r="D1588" t="s">
        <v>212</v>
      </c>
      <c r="E1588" t="s">
        <v>62</v>
      </c>
      <c r="F1588">
        <v>0.257</v>
      </c>
    </row>
    <row r="1589" spans="1:5" ht="15">
      <c r="A1589">
        <v>2000</v>
      </c>
      <c r="B1589" t="s">
        <v>209</v>
      </c>
      <c r="C1589" t="s">
        <v>70</v>
      </c>
      <c r="D1589" t="s">
        <v>213</v>
      </c>
      <c r="E1589" t="s">
        <v>62</v>
      </c>
    </row>
    <row r="1590" spans="1:5" ht="15">
      <c r="A1590">
        <v>2001</v>
      </c>
      <c r="B1590" t="s">
        <v>209</v>
      </c>
      <c r="C1590" t="s">
        <v>70</v>
      </c>
      <c r="D1590" t="s">
        <v>213</v>
      </c>
      <c r="E1590" t="s">
        <v>62</v>
      </c>
    </row>
    <row r="1591" spans="1:5" ht="15">
      <c r="A1591">
        <v>2002</v>
      </c>
      <c r="B1591" t="s">
        <v>209</v>
      </c>
      <c r="C1591" t="s">
        <v>70</v>
      </c>
      <c r="D1591" t="s">
        <v>213</v>
      </c>
      <c r="E1591" t="s">
        <v>62</v>
      </c>
    </row>
    <row r="1592" spans="1:6" ht="15">
      <c r="A1592">
        <v>2003</v>
      </c>
      <c r="B1592" t="s">
        <v>209</v>
      </c>
      <c r="C1592" t="s">
        <v>70</v>
      </c>
      <c r="D1592" t="s">
        <v>213</v>
      </c>
      <c r="E1592" t="s">
        <v>62</v>
      </c>
      <c r="F1592" s="183"/>
    </row>
    <row r="1593" spans="1:6" ht="15">
      <c r="A1593">
        <v>2004</v>
      </c>
      <c r="B1593" t="s">
        <v>209</v>
      </c>
      <c r="C1593" t="s">
        <v>70</v>
      </c>
      <c r="D1593" t="s">
        <v>213</v>
      </c>
      <c r="E1593" t="s">
        <v>62</v>
      </c>
      <c r="F1593" s="183"/>
    </row>
    <row r="1594" spans="1:6" ht="15">
      <c r="A1594">
        <v>2005</v>
      </c>
      <c r="B1594" t="s">
        <v>209</v>
      </c>
      <c r="C1594" t="s">
        <v>70</v>
      </c>
      <c r="D1594" t="s">
        <v>213</v>
      </c>
      <c r="E1594" t="s">
        <v>62</v>
      </c>
      <c r="F1594" s="183"/>
    </row>
    <row r="1595" spans="1:6" ht="15">
      <c r="A1595">
        <v>2006</v>
      </c>
      <c r="B1595" t="s">
        <v>209</v>
      </c>
      <c r="C1595" t="s">
        <v>70</v>
      </c>
      <c r="D1595" t="s">
        <v>213</v>
      </c>
      <c r="E1595" t="s">
        <v>62</v>
      </c>
      <c r="F1595" s="183"/>
    </row>
    <row r="1596" spans="1:6" ht="15">
      <c r="A1596">
        <v>2007</v>
      </c>
      <c r="B1596" t="s">
        <v>209</v>
      </c>
      <c r="C1596" t="s">
        <v>70</v>
      </c>
      <c r="D1596" t="s">
        <v>213</v>
      </c>
      <c r="E1596" t="s">
        <v>62</v>
      </c>
      <c r="F1596" s="183"/>
    </row>
    <row r="1597" spans="1:5" ht="15">
      <c r="A1597">
        <v>2008</v>
      </c>
      <c r="B1597" t="s">
        <v>209</v>
      </c>
      <c r="C1597" t="s">
        <v>70</v>
      </c>
      <c r="D1597" t="s">
        <v>213</v>
      </c>
      <c r="E1597" t="s">
        <v>62</v>
      </c>
    </row>
    <row r="1598" spans="1:5" ht="15">
      <c r="A1598">
        <v>2009</v>
      </c>
      <c r="B1598" t="s">
        <v>209</v>
      </c>
      <c r="C1598" t="s">
        <v>70</v>
      </c>
      <c r="D1598" t="s">
        <v>213</v>
      </c>
      <c r="E1598" t="s">
        <v>62</v>
      </c>
    </row>
    <row r="1599" spans="1:5" ht="15">
      <c r="A1599">
        <v>2010</v>
      </c>
      <c r="B1599" t="s">
        <v>209</v>
      </c>
      <c r="C1599" t="s">
        <v>70</v>
      </c>
      <c r="D1599" t="s">
        <v>213</v>
      </c>
      <c r="E1599" t="s">
        <v>62</v>
      </c>
    </row>
    <row r="1600" spans="1:5" ht="15">
      <c r="A1600">
        <v>2011</v>
      </c>
      <c r="B1600" t="s">
        <v>209</v>
      </c>
      <c r="C1600" t="s">
        <v>70</v>
      </c>
      <c r="D1600" t="s">
        <v>213</v>
      </c>
      <c r="E1600" t="s">
        <v>62</v>
      </c>
    </row>
    <row r="1601" spans="1:5" ht="15">
      <c r="A1601">
        <v>2012</v>
      </c>
      <c r="B1601" t="s">
        <v>209</v>
      </c>
      <c r="C1601" t="s">
        <v>70</v>
      </c>
      <c r="D1601" t="s">
        <v>213</v>
      </c>
      <c r="E1601" t="s">
        <v>62</v>
      </c>
    </row>
    <row r="1602" spans="1:5" ht="15">
      <c r="A1602">
        <v>2013</v>
      </c>
      <c r="B1602" t="s">
        <v>209</v>
      </c>
      <c r="C1602" t="s">
        <v>70</v>
      </c>
      <c r="D1602" t="s">
        <v>213</v>
      </c>
      <c r="E1602" t="s">
        <v>62</v>
      </c>
    </row>
    <row r="1603" spans="1:5" ht="15">
      <c r="A1603">
        <v>2014</v>
      </c>
      <c r="B1603" t="s">
        <v>209</v>
      </c>
      <c r="C1603" t="s">
        <v>70</v>
      </c>
      <c r="D1603" t="s">
        <v>213</v>
      </c>
      <c r="E1603" t="s">
        <v>62</v>
      </c>
    </row>
    <row r="1604" spans="1:5" ht="15">
      <c r="A1604">
        <v>2015</v>
      </c>
      <c r="B1604" t="s">
        <v>209</v>
      </c>
      <c r="C1604" t="s">
        <v>70</v>
      </c>
      <c r="D1604" t="s">
        <v>213</v>
      </c>
      <c r="E1604" t="s">
        <v>62</v>
      </c>
    </row>
    <row r="1605" spans="1:5" ht="15">
      <c r="A1605">
        <v>2016</v>
      </c>
      <c r="B1605" t="s">
        <v>209</v>
      </c>
      <c r="C1605" t="s">
        <v>70</v>
      </c>
      <c r="D1605" t="s">
        <v>213</v>
      </c>
      <c r="E1605" t="s">
        <v>62</v>
      </c>
    </row>
    <row r="1606" spans="1:5" ht="15">
      <c r="A1606">
        <v>2017</v>
      </c>
      <c r="B1606" t="s">
        <v>209</v>
      </c>
      <c r="C1606" t="s">
        <v>70</v>
      </c>
      <c r="D1606" t="s">
        <v>213</v>
      </c>
      <c r="E1606" t="s">
        <v>62</v>
      </c>
    </row>
    <row r="1607" spans="1:6" ht="15">
      <c r="A1607">
        <v>2018</v>
      </c>
      <c r="B1607" t="s">
        <v>209</v>
      </c>
      <c r="C1607" t="s">
        <v>70</v>
      </c>
      <c r="D1607" t="s">
        <v>213</v>
      </c>
      <c r="E1607" t="s">
        <v>62</v>
      </c>
      <c r="F1607" s="183"/>
    </row>
    <row r="1608" spans="1:6" ht="15">
      <c r="A1608">
        <v>2019</v>
      </c>
      <c r="B1608" t="s">
        <v>209</v>
      </c>
      <c r="C1608" t="s">
        <v>70</v>
      </c>
      <c r="D1608" t="s">
        <v>213</v>
      </c>
      <c r="E1608" t="s">
        <v>62</v>
      </c>
      <c r="F1608" s="183"/>
    </row>
    <row r="1609" spans="1:6" ht="15">
      <c r="A1609">
        <v>2020</v>
      </c>
      <c r="B1609" t="s">
        <v>209</v>
      </c>
      <c r="C1609" t="s">
        <v>70</v>
      </c>
      <c r="D1609" t="s">
        <v>213</v>
      </c>
      <c r="E1609" t="s">
        <v>62</v>
      </c>
      <c r="F1609" s="183"/>
    </row>
    <row r="1610" spans="1:6" ht="15">
      <c r="A1610">
        <v>2021</v>
      </c>
      <c r="B1610" t="s">
        <v>209</v>
      </c>
      <c r="C1610" t="s">
        <v>70</v>
      </c>
      <c r="D1610" t="s">
        <v>213</v>
      </c>
      <c r="E1610" t="s">
        <v>62</v>
      </c>
      <c r="F1610" s="183"/>
    </row>
    <row r="1611" spans="1:6" ht="15">
      <c r="A1611">
        <v>2022</v>
      </c>
      <c r="B1611" t="s">
        <v>209</v>
      </c>
      <c r="C1611" t="s">
        <v>70</v>
      </c>
      <c r="D1611" t="s">
        <v>213</v>
      </c>
      <c r="E1611" t="s">
        <v>62</v>
      </c>
      <c r="F1611" s="183"/>
    </row>
    <row r="1612" spans="1:6" ht="15">
      <c r="A1612">
        <v>2000</v>
      </c>
      <c r="B1612" t="s">
        <v>209</v>
      </c>
      <c r="C1612" t="s">
        <v>70</v>
      </c>
      <c r="D1612" t="s">
        <v>210</v>
      </c>
      <c r="E1612" t="s">
        <v>62</v>
      </c>
      <c r="F1612">
        <v>66457.57</v>
      </c>
    </row>
    <row r="1613" spans="1:6" ht="15">
      <c r="A1613">
        <v>2001</v>
      </c>
      <c r="B1613" t="s">
        <v>209</v>
      </c>
      <c r="C1613" t="s">
        <v>70</v>
      </c>
      <c r="D1613" t="s">
        <v>210</v>
      </c>
      <c r="E1613" t="s">
        <v>62</v>
      </c>
      <c r="F1613">
        <v>66973.605</v>
      </c>
    </row>
    <row r="1614" spans="1:6" ht="15">
      <c r="A1614">
        <v>2002</v>
      </c>
      <c r="B1614" t="s">
        <v>209</v>
      </c>
      <c r="C1614" t="s">
        <v>70</v>
      </c>
      <c r="D1614" t="s">
        <v>210</v>
      </c>
      <c r="E1614" t="s">
        <v>62</v>
      </c>
      <c r="F1614">
        <v>69352.207</v>
      </c>
    </row>
    <row r="1615" spans="1:6" ht="15">
      <c r="A1615">
        <v>2003</v>
      </c>
      <c r="B1615" t="s">
        <v>209</v>
      </c>
      <c r="C1615" t="s">
        <v>70</v>
      </c>
      <c r="D1615" t="s">
        <v>210</v>
      </c>
      <c r="E1615" t="s">
        <v>62</v>
      </c>
      <c r="F1615">
        <v>70994.688</v>
      </c>
    </row>
    <row r="1616" spans="1:6" ht="15">
      <c r="A1616">
        <v>2004</v>
      </c>
      <c r="B1616" t="s">
        <v>209</v>
      </c>
      <c r="C1616" t="s">
        <v>70</v>
      </c>
      <c r="D1616" t="s">
        <v>210</v>
      </c>
      <c r="E1616" t="s">
        <v>62</v>
      </c>
      <c r="F1616">
        <v>72895.69</v>
      </c>
    </row>
    <row r="1617" spans="1:6" ht="15">
      <c r="A1617">
        <v>2005</v>
      </c>
      <c r="B1617" t="s">
        <v>209</v>
      </c>
      <c r="C1617" t="s">
        <v>70</v>
      </c>
      <c r="D1617" t="s">
        <v>210</v>
      </c>
      <c r="E1617" t="s">
        <v>62</v>
      </c>
      <c r="F1617">
        <v>77791.18</v>
      </c>
    </row>
    <row r="1618" spans="1:6" ht="15">
      <c r="A1618">
        <v>2006</v>
      </c>
      <c r="B1618" t="s">
        <v>209</v>
      </c>
      <c r="C1618" t="s">
        <v>70</v>
      </c>
      <c r="D1618" t="s">
        <v>210</v>
      </c>
      <c r="E1618" t="s">
        <v>62</v>
      </c>
      <c r="F1618">
        <v>74529.813</v>
      </c>
    </row>
    <row r="1619" spans="1:6" ht="15">
      <c r="A1619">
        <v>2007</v>
      </c>
      <c r="B1619" t="s">
        <v>209</v>
      </c>
      <c r="C1619" t="s">
        <v>70</v>
      </c>
      <c r="D1619" t="s">
        <v>210</v>
      </c>
      <c r="E1619" t="s">
        <v>62</v>
      </c>
      <c r="F1619">
        <v>75067.542</v>
      </c>
    </row>
    <row r="1620" spans="1:6" ht="15">
      <c r="A1620">
        <v>2008</v>
      </c>
      <c r="B1620" t="s">
        <v>209</v>
      </c>
      <c r="C1620" t="s">
        <v>70</v>
      </c>
      <c r="D1620" t="s">
        <v>210</v>
      </c>
      <c r="E1620" t="s">
        <v>62</v>
      </c>
      <c r="F1620">
        <v>74750.589</v>
      </c>
    </row>
    <row r="1621" spans="1:6" ht="15">
      <c r="A1621">
        <v>2009</v>
      </c>
      <c r="B1621" t="s">
        <v>209</v>
      </c>
      <c r="C1621" t="s">
        <v>70</v>
      </c>
      <c r="D1621" t="s">
        <v>210</v>
      </c>
      <c r="E1621" t="s">
        <v>62</v>
      </c>
      <c r="F1621">
        <v>67325.259</v>
      </c>
    </row>
    <row r="1622" spans="1:6" ht="15">
      <c r="A1622">
        <v>2010</v>
      </c>
      <c r="B1622" t="s">
        <v>209</v>
      </c>
      <c r="C1622" t="s">
        <v>70</v>
      </c>
      <c r="D1622" t="s">
        <v>210</v>
      </c>
      <c r="E1622" t="s">
        <v>62</v>
      </c>
      <c r="F1622" s="183">
        <v>79047.166</v>
      </c>
    </row>
    <row r="1623" spans="1:6" ht="15">
      <c r="A1623">
        <v>2011</v>
      </c>
      <c r="B1623" t="s">
        <v>209</v>
      </c>
      <c r="C1623" t="s">
        <v>70</v>
      </c>
      <c r="D1623" t="s">
        <v>210</v>
      </c>
      <c r="E1623" t="s">
        <v>62</v>
      </c>
      <c r="F1623" s="183">
        <v>80694.358</v>
      </c>
    </row>
    <row r="1624" spans="1:6" ht="15">
      <c r="A1624">
        <v>2012</v>
      </c>
      <c r="B1624" t="s">
        <v>209</v>
      </c>
      <c r="C1624" t="s">
        <v>70</v>
      </c>
      <c r="D1624" t="s">
        <v>210</v>
      </c>
      <c r="E1624" t="s">
        <v>62</v>
      </c>
      <c r="F1624" s="183">
        <v>89451.351</v>
      </c>
    </row>
    <row r="1625" spans="1:6" ht="15">
      <c r="A1625">
        <v>2013</v>
      </c>
      <c r="B1625" t="s">
        <v>209</v>
      </c>
      <c r="C1625" t="s">
        <v>70</v>
      </c>
      <c r="D1625" t="s">
        <v>210</v>
      </c>
      <c r="E1625" t="s">
        <v>62</v>
      </c>
      <c r="F1625" s="183">
        <v>96538.394</v>
      </c>
    </row>
    <row r="1626" spans="1:6" ht="15">
      <c r="A1626">
        <v>2014</v>
      </c>
      <c r="B1626" t="s">
        <v>209</v>
      </c>
      <c r="C1626" t="s">
        <v>70</v>
      </c>
      <c r="D1626" t="s">
        <v>210</v>
      </c>
      <c r="E1626" t="s">
        <v>62</v>
      </c>
      <c r="F1626" s="183">
        <v>102171.728</v>
      </c>
    </row>
    <row r="1627" spans="1:6" ht="15">
      <c r="A1627">
        <v>2015</v>
      </c>
      <c r="B1627" t="s">
        <v>209</v>
      </c>
      <c r="C1627" t="s">
        <v>70</v>
      </c>
      <c r="D1627" t="s">
        <v>210</v>
      </c>
      <c r="E1627" t="s">
        <v>62</v>
      </c>
      <c r="F1627">
        <v>102923.536</v>
      </c>
    </row>
    <row r="1628" spans="1:6" ht="15">
      <c r="A1628">
        <v>2016</v>
      </c>
      <c r="B1628" t="s">
        <v>209</v>
      </c>
      <c r="C1628" t="s">
        <v>70</v>
      </c>
      <c r="D1628" t="s">
        <v>210</v>
      </c>
      <c r="E1628" t="s">
        <v>62</v>
      </c>
      <c r="F1628">
        <v>103283.063</v>
      </c>
    </row>
    <row r="1629" spans="1:6" ht="15">
      <c r="A1629">
        <v>2017</v>
      </c>
      <c r="B1629" t="s">
        <v>209</v>
      </c>
      <c r="C1629" t="s">
        <v>70</v>
      </c>
      <c r="D1629" t="s">
        <v>210</v>
      </c>
      <c r="E1629" t="s">
        <v>62</v>
      </c>
      <c r="F1629">
        <v>103905.95</v>
      </c>
    </row>
    <row r="1630" spans="1:6" ht="15">
      <c r="A1630">
        <v>2018</v>
      </c>
      <c r="B1630" t="s">
        <v>209</v>
      </c>
      <c r="C1630" t="s">
        <v>70</v>
      </c>
      <c r="D1630" t="s">
        <v>210</v>
      </c>
      <c r="E1630" t="s">
        <v>62</v>
      </c>
      <c r="F1630">
        <v>101736.907</v>
      </c>
    </row>
    <row r="1631" spans="1:6" ht="15">
      <c r="A1631">
        <v>2019</v>
      </c>
      <c r="B1631" t="s">
        <v>209</v>
      </c>
      <c r="C1631" t="s">
        <v>70</v>
      </c>
      <c r="D1631" t="s">
        <v>210</v>
      </c>
      <c r="E1631" t="s">
        <v>62</v>
      </c>
      <c r="F1631">
        <v>94619.211</v>
      </c>
    </row>
    <row r="1632" spans="1:6" ht="15">
      <c r="A1632">
        <v>2020</v>
      </c>
      <c r="B1632" t="s">
        <v>209</v>
      </c>
      <c r="C1632" t="s">
        <v>70</v>
      </c>
      <c r="D1632" t="s">
        <v>210</v>
      </c>
      <c r="E1632" t="s">
        <v>62</v>
      </c>
      <c r="F1632">
        <v>89664.706</v>
      </c>
    </row>
    <row r="1633" spans="1:6" ht="15">
      <c r="A1633">
        <v>2021</v>
      </c>
      <c r="B1633" t="s">
        <v>209</v>
      </c>
      <c r="C1633" t="s">
        <v>70</v>
      </c>
      <c r="D1633" t="s">
        <v>210</v>
      </c>
      <c r="E1633" t="s">
        <v>62</v>
      </c>
      <c r="F1633">
        <v>94630.727</v>
      </c>
    </row>
    <row r="1634" spans="1:6" ht="15">
      <c r="A1634">
        <v>2022</v>
      </c>
      <c r="B1634" t="s">
        <v>209</v>
      </c>
      <c r="C1634" t="s">
        <v>70</v>
      </c>
      <c r="D1634" t="s">
        <v>210</v>
      </c>
      <c r="E1634" t="s">
        <v>62</v>
      </c>
      <c r="F1634">
        <v>85502.261</v>
      </c>
    </row>
    <row r="1635" spans="1:6" ht="15">
      <c r="A1635">
        <v>2000</v>
      </c>
      <c r="B1635" t="s">
        <v>209</v>
      </c>
      <c r="C1635" t="s">
        <v>70</v>
      </c>
      <c r="D1635" t="s">
        <v>212</v>
      </c>
      <c r="E1635" t="s">
        <v>62</v>
      </c>
      <c r="F1635">
        <v>0.155</v>
      </c>
    </row>
    <row r="1636" spans="1:6" ht="15">
      <c r="A1636">
        <v>2001</v>
      </c>
      <c r="B1636" t="s">
        <v>209</v>
      </c>
      <c r="C1636" t="s">
        <v>70</v>
      </c>
      <c r="D1636" t="s">
        <v>212</v>
      </c>
      <c r="E1636" t="s">
        <v>62</v>
      </c>
      <c r="F1636">
        <v>0.156</v>
      </c>
    </row>
    <row r="1637" spans="1:6" ht="15">
      <c r="A1637">
        <v>2002</v>
      </c>
      <c r="B1637" t="s">
        <v>209</v>
      </c>
      <c r="C1637" t="s">
        <v>70</v>
      </c>
      <c r="D1637" t="s">
        <v>212</v>
      </c>
      <c r="E1637" t="s">
        <v>62</v>
      </c>
      <c r="F1637" s="183">
        <v>0.161</v>
      </c>
    </row>
    <row r="1638" spans="1:6" ht="15">
      <c r="A1638">
        <v>2003</v>
      </c>
      <c r="B1638" t="s">
        <v>209</v>
      </c>
      <c r="C1638" t="s">
        <v>70</v>
      </c>
      <c r="D1638" t="s">
        <v>212</v>
      </c>
      <c r="E1638" t="s">
        <v>62</v>
      </c>
      <c r="F1638" s="183">
        <v>0.164</v>
      </c>
    </row>
    <row r="1639" spans="1:6" ht="15">
      <c r="A1639">
        <v>2004</v>
      </c>
      <c r="B1639" t="s">
        <v>209</v>
      </c>
      <c r="C1639" t="s">
        <v>70</v>
      </c>
      <c r="D1639" t="s">
        <v>212</v>
      </c>
      <c r="E1639" t="s">
        <v>62</v>
      </c>
      <c r="F1639" s="183">
        <v>0.168</v>
      </c>
    </row>
    <row r="1640" spans="1:6" ht="15">
      <c r="A1640">
        <v>2005</v>
      </c>
      <c r="B1640" t="s">
        <v>209</v>
      </c>
      <c r="C1640" t="s">
        <v>70</v>
      </c>
      <c r="D1640" t="s">
        <v>212</v>
      </c>
      <c r="E1640" t="s">
        <v>62</v>
      </c>
      <c r="F1640" s="183">
        <v>0.179</v>
      </c>
    </row>
    <row r="1641" spans="1:6" ht="15">
      <c r="A1641">
        <v>2006</v>
      </c>
      <c r="B1641" t="s">
        <v>209</v>
      </c>
      <c r="C1641" t="s">
        <v>70</v>
      </c>
      <c r="D1641" t="s">
        <v>212</v>
      </c>
      <c r="E1641" t="s">
        <v>62</v>
      </c>
      <c r="F1641" s="183">
        <v>0.171</v>
      </c>
    </row>
    <row r="1642" spans="1:6" ht="15">
      <c r="A1642">
        <v>2007</v>
      </c>
      <c r="B1642" t="s">
        <v>209</v>
      </c>
      <c r="C1642" t="s">
        <v>70</v>
      </c>
      <c r="D1642" t="s">
        <v>212</v>
      </c>
      <c r="E1642" t="s">
        <v>62</v>
      </c>
      <c r="F1642">
        <v>0.171</v>
      </c>
    </row>
    <row r="1643" spans="1:6" ht="15">
      <c r="A1643">
        <v>2008</v>
      </c>
      <c r="B1643" t="s">
        <v>209</v>
      </c>
      <c r="C1643" t="s">
        <v>70</v>
      </c>
      <c r="D1643" t="s">
        <v>212</v>
      </c>
      <c r="E1643" t="s">
        <v>62</v>
      </c>
      <c r="F1643">
        <v>0.17</v>
      </c>
    </row>
    <row r="1644" spans="1:6" ht="15">
      <c r="A1644">
        <v>2009</v>
      </c>
      <c r="B1644" t="s">
        <v>209</v>
      </c>
      <c r="C1644" t="s">
        <v>70</v>
      </c>
      <c r="D1644" t="s">
        <v>212</v>
      </c>
      <c r="E1644" t="s">
        <v>62</v>
      </c>
      <c r="F1644">
        <v>0.153</v>
      </c>
    </row>
    <row r="1645" spans="1:6" ht="15">
      <c r="A1645">
        <v>2010</v>
      </c>
      <c r="B1645" t="s">
        <v>209</v>
      </c>
      <c r="C1645" t="s">
        <v>70</v>
      </c>
      <c r="D1645" t="s">
        <v>212</v>
      </c>
      <c r="E1645" t="s">
        <v>62</v>
      </c>
      <c r="F1645">
        <v>0.179</v>
      </c>
    </row>
    <row r="1646" spans="1:6" ht="15">
      <c r="A1646">
        <v>2011</v>
      </c>
      <c r="B1646" t="s">
        <v>209</v>
      </c>
      <c r="C1646" t="s">
        <v>70</v>
      </c>
      <c r="D1646" t="s">
        <v>212</v>
      </c>
      <c r="E1646" t="s">
        <v>62</v>
      </c>
      <c r="F1646">
        <v>0.183</v>
      </c>
    </row>
    <row r="1647" spans="1:6" ht="15">
      <c r="A1647">
        <v>2012</v>
      </c>
      <c r="B1647" t="s">
        <v>209</v>
      </c>
      <c r="C1647" t="s">
        <v>70</v>
      </c>
      <c r="D1647" t="s">
        <v>212</v>
      </c>
      <c r="E1647" t="s">
        <v>62</v>
      </c>
      <c r="F1647">
        <v>0.203</v>
      </c>
    </row>
    <row r="1648" spans="1:6" ht="15">
      <c r="A1648">
        <v>2013</v>
      </c>
      <c r="B1648" t="s">
        <v>209</v>
      </c>
      <c r="C1648" t="s">
        <v>70</v>
      </c>
      <c r="D1648" t="s">
        <v>212</v>
      </c>
      <c r="E1648" t="s">
        <v>62</v>
      </c>
      <c r="F1648">
        <v>0.218</v>
      </c>
    </row>
    <row r="1649" spans="1:6" ht="15">
      <c r="A1649">
        <v>2014</v>
      </c>
      <c r="B1649" t="s">
        <v>209</v>
      </c>
      <c r="C1649" t="s">
        <v>70</v>
      </c>
      <c r="D1649" t="s">
        <v>212</v>
      </c>
      <c r="E1649" t="s">
        <v>62</v>
      </c>
      <c r="F1649">
        <v>0.23</v>
      </c>
    </row>
    <row r="1650" spans="1:6" ht="15">
      <c r="A1650">
        <v>2015</v>
      </c>
      <c r="B1650" t="s">
        <v>209</v>
      </c>
      <c r="C1650" t="s">
        <v>70</v>
      </c>
      <c r="D1650" t="s">
        <v>212</v>
      </c>
      <c r="E1650" t="s">
        <v>62</v>
      </c>
      <c r="F1650">
        <v>0.232</v>
      </c>
    </row>
    <row r="1651" spans="1:6" ht="15">
      <c r="A1651">
        <v>2016</v>
      </c>
      <c r="B1651" t="s">
        <v>209</v>
      </c>
      <c r="C1651" t="s">
        <v>70</v>
      </c>
      <c r="D1651" t="s">
        <v>212</v>
      </c>
      <c r="E1651" t="s">
        <v>62</v>
      </c>
      <c r="F1651">
        <v>0.232</v>
      </c>
    </row>
    <row r="1652" spans="1:6" ht="15">
      <c r="A1652">
        <v>2017</v>
      </c>
      <c r="B1652" t="s">
        <v>209</v>
      </c>
      <c r="C1652" t="s">
        <v>70</v>
      </c>
      <c r="D1652" t="s">
        <v>212</v>
      </c>
      <c r="E1652" t="s">
        <v>62</v>
      </c>
      <c r="F1652">
        <v>0.233</v>
      </c>
    </row>
    <row r="1653" spans="1:6" ht="15">
      <c r="A1653">
        <v>2018</v>
      </c>
      <c r="B1653" t="s">
        <v>209</v>
      </c>
      <c r="C1653" t="s">
        <v>70</v>
      </c>
      <c r="D1653" t="s">
        <v>212</v>
      </c>
      <c r="E1653" t="s">
        <v>62</v>
      </c>
      <c r="F1653" s="183">
        <v>0.228</v>
      </c>
    </row>
    <row r="1654" spans="1:6" ht="15">
      <c r="A1654">
        <v>2019</v>
      </c>
      <c r="B1654" t="s">
        <v>209</v>
      </c>
      <c r="C1654" t="s">
        <v>70</v>
      </c>
      <c r="D1654" t="s">
        <v>212</v>
      </c>
      <c r="E1654" t="s">
        <v>62</v>
      </c>
      <c r="F1654" s="183">
        <v>0.212</v>
      </c>
    </row>
    <row r="1655" spans="1:6" ht="15">
      <c r="A1655">
        <v>2020</v>
      </c>
      <c r="B1655" t="s">
        <v>209</v>
      </c>
      <c r="C1655" t="s">
        <v>70</v>
      </c>
      <c r="D1655" t="s">
        <v>212</v>
      </c>
      <c r="E1655" t="s">
        <v>62</v>
      </c>
      <c r="F1655" s="183">
        <v>0.2</v>
      </c>
    </row>
    <row r="1656" spans="1:6" ht="15">
      <c r="A1656">
        <v>2021</v>
      </c>
      <c r="B1656" t="s">
        <v>209</v>
      </c>
      <c r="C1656" t="s">
        <v>70</v>
      </c>
      <c r="D1656" t="s">
        <v>212</v>
      </c>
      <c r="E1656" t="s">
        <v>62</v>
      </c>
      <c r="F1656" s="183">
        <v>0.212</v>
      </c>
    </row>
    <row r="1657" spans="1:6" ht="15">
      <c r="A1657">
        <v>2022</v>
      </c>
      <c r="B1657" t="s">
        <v>209</v>
      </c>
      <c r="C1657" t="s">
        <v>70</v>
      </c>
      <c r="D1657" t="s">
        <v>212</v>
      </c>
      <c r="E1657" t="s">
        <v>62</v>
      </c>
      <c r="F1657">
        <v>0.191</v>
      </c>
    </row>
    <row r="1658" spans="1:5" ht="15">
      <c r="A1658">
        <v>2000</v>
      </c>
      <c r="B1658" t="s">
        <v>209</v>
      </c>
      <c r="C1658" t="s">
        <v>69</v>
      </c>
      <c r="D1658" t="s">
        <v>213</v>
      </c>
      <c r="E1658" t="s">
        <v>62</v>
      </c>
    </row>
    <row r="1659" spans="1:5" ht="15">
      <c r="A1659">
        <v>2001</v>
      </c>
      <c r="B1659" t="s">
        <v>209</v>
      </c>
      <c r="C1659" t="s">
        <v>69</v>
      </c>
      <c r="D1659" t="s">
        <v>213</v>
      </c>
      <c r="E1659" t="s">
        <v>62</v>
      </c>
    </row>
    <row r="1660" spans="1:5" ht="15">
      <c r="A1660">
        <v>2002</v>
      </c>
      <c r="B1660" t="s">
        <v>209</v>
      </c>
      <c r="C1660" t="s">
        <v>69</v>
      </c>
      <c r="D1660" t="s">
        <v>213</v>
      </c>
      <c r="E1660" t="s">
        <v>62</v>
      </c>
    </row>
    <row r="1661" spans="1:5" ht="15">
      <c r="A1661">
        <v>2003</v>
      </c>
      <c r="B1661" t="s">
        <v>209</v>
      </c>
      <c r="C1661" t="s">
        <v>69</v>
      </c>
      <c r="D1661" t="s">
        <v>213</v>
      </c>
      <c r="E1661" t="s">
        <v>62</v>
      </c>
    </row>
    <row r="1662" spans="1:5" ht="15">
      <c r="A1662">
        <v>2004</v>
      </c>
      <c r="B1662" t="s">
        <v>209</v>
      </c>
      <c r="C1662" t="s">
        <v>69</v>
      </c>
      <c r="D1662" t="s">
        <v>213</v>
      </c>
      <c r="E1662" t="s">
        <v>62</v>
      </c>
    </row>
    <row r="1663" spans="1:5" ht="15">
      <c r="A1663">
        <v>2005</v>
      </c>
      <c r="B1663" t="s">
        <v>209</v>
      </c>
      <c r="C1663" t="s">
        <v>69</v>
      </c>
      <c r="D1663" t="s">
        <v>213</v>
      </c>
      <c r="E1663" t="s">
        <v>62</v>
      </c>
    </row>
    <row r="1664" spans="1:5" ht="15">
      <c r="A1664">
        <v>2006</v>
      </c>
      <c r="B1664" t="s">
        <v>209</v>
      </c>
      <c r="C1664" t="s">
        <v>69</v>
      </c>
      <c r="D1664" t="s">
        <v>213</v>
      </c>
      <c r="E1664" t="s">
        <v>62</v>
      </c>
    </row>
    <row r="1665" spans="1:5" ht="15">
      <c r="A1665">
        <v>2007</v>
      </c>
      <c r="B1665" t="s">
        <v>209</v>
      </c>
      <c r="C1665" t="s">
        <v>69</v>
      </c>
      <c r="D1665" t="s">
        <v>213</v>
      </c>
      <c r="E1665" t="s">
        <v>62</v>
      </c>
    </row>
    <row r="1666" spans="1:5" ht="15">
      <c r="A1666">
        <v>2008</v>
      </c>
      <c r="B1666" t="s">
        <v>209</v>
      </c>
      <c r="C1666" t="s">
        <v>69</v>
      </c>
      <c r="D1666" t="s">
        <v>213</v>
      </c>
      <c r="E1666" t="s">
        <v>62</v>
      </c>
    </row>
    <row r="1667" spans="1:5" ht="15">
      <c r="A1667">
        <v>2009</v>
      </c>
      <c r="B1667" t="s">
        <v>209</v>
      </c>
      <c r="C1667" t="s">
        <v>69</v>
      </c>
      <c r="D1667" t="s">
        <v>213</v>
      </c>
      <c r="E1667" t="s">
        <v>62</v>
      </c>
    </row>
    <row r="1668" spans="1:6" ht="15">
      <c r="A1668">
        <v>2010</v>
      </c>
      <c r="B1668" t="s">
        <v>209</v>
      </c>
      <c r="C1668" t="s">
        <v>69</v>
      </c>
      <c r="D1668" t="s">
        <v>213</v>
      </c>
      <c r="E1668" t="s">
        <v>62</v>
      </c>
      <c r="F1668" s="183"/>
    </row>
    <row r="1669" spans="1:5" ht="15">
      <c r="A1669">
        <v>2011</v>
      </c>
      <c r="B1669" t="s">
        <v>209</v>
      </c>
      <c r="C1669" t="s">
        <v>69</v>
      </c>
      <c r="D1669" t="s">
        <v>213</v>
      </c>
      <c r="E1669" t="s">
        <v>62</v>
      </c>
    </row>
    <row r="1670" spans="1:5" ht="15">
      <c r="A1670">
        <v>2012</v>
      </c>
      <c r="B1670" t="s">
        <v>209</v>
      </c>
      <c r="C1670" t="s">
        <v>69</v>
      </c>
      <c r="D1670" t="s">
        <v>213</v>
      </c>
      <c r="E1670" t="s">
        <v>62</v>
      </c>
    </row>
    <row r="1671" spans="1:5" ht="15">
      <c r="A1671">
        <v>2013</v>
      </c>
      <c r="B1671" t="s">
        <v>209</v>
      </c>
      <c r="C1671" t="s">
        <v>69</v>
      </c>
      <c r="D1671" t="s">
        <v>213</v>
      </c>
      <c r="E1671" t="s">
        <v>62</v>
      </c>
    </row>
    <row r="1672" spans="1:5" ht="15">
      <c r="A1672">
        <v>2014</v>
      </c>
      <c r="B1672" t="s">
        <v>209</v>
      </c>
      <c r="C1672" t="s">
        <v>69</v>
      </c>
      <c r="D1672" t="s">
        <v>213</v>
      </c>
      <c r="E1672" t="s">
        <v>62</v>
      </c>
    </row>
    <row r="1673" spans="1:5" ht="15">
      <c r="A1673">
        <v>2015</v>
      </c>
      <c r="B1673" t="s">
        <v>209</v>
      </c>
      <c r="C1673" t="s">
        <v>69</v>
      </c>
      <c r="D1673" t="s">
        <v>213</v>
      </c>
      <c r="E1673" t="s">
        <v>62</v>
      </c>
    </row>
    <row r="1674" spans="1:5" ht="15">
      <c r="A1674">
        <v>2016</v>
      </c>
      <c r="B1674" t="s">
        <v>209</v>
      </c>
      <c r="C1674" t="s">
        <v>69</v>
      </c>
      <c r="D1674" t="s">
        <v>213</v>
      </c>
      <c r="E1674" t="s">
        <v>62</v>
      </c>
    </row>
    <row r="1675" spans="1:5" ht="15">
      <c r="A1675">
        <v>2017</v>
      </c>
      <c r="B1675" t="s">
        <v>209</v>
      </c>
      <c r="C1675" t="s">
        <v>69</v>
      </c>
      <c r="D1675" t="s">
        <v>213</v>
      </c>
      <c r="E1675" t="s">
        <v>62</v>
      </c>
    </row>
    <row r="1676" spans="1:5" ht="15">
      <c r="A1676">
        <v>2018</v>
      </c>
      <c r="B1676" t="s">
        <v>209</v>
      </c>
      <c r="C1676" t="s">
        <v>69</v>
      </c>
      <c r="D1676" t="s">
        <v>213</v>
      </c>
      <c r="E1676" t="s">
        <v>62</v>
      </c>
    </row>
    <row r="1677" spans="1:5" ht="15">
      <c r="A1677">
        <v>2019</v>
      </c>
      <c r="B1677" t="s">
        <v>209</v>
      </c>
      <c r="C1677" t="s">
        <v>69</v>
      </c>
      <c r="D1677" t="s">
        <v>213</v>
      </c>
      <c r="E1677" t="s">
        <v>62</v>
      </c>
    </row>
    <row r="1678" spans="1:5" ht="15">
      <c r="A1678">
        <v>2020</v>
      </c>
      <c r="B1678" t="s">
        <v>209</v>
      </c>
      <c r="C1678" t="s">
        <v>69</v>
      </c>
      <c r="D1678" t="s">
        <v>213</v>
      </c>
      <c r="E1678" t="s">
        <v>62</v>
      </c>
    </row>
    <row r="1679" spans="1:5" ht="15">
      <c r="A1679">
        <v>2021</v>
      </c>
      <c r="B1679" t="s">
        <v>209</v>
      </c>
      <c r="C1679" t="s">
        <v>69</v>
      </c>
      <c r="D1679" t="s">
        <v>213</v>
      </c>
      <c r="E1679" t="s">
        <v>62</v>
      </c>
    </row>
    <row r="1680" spans="1:5" ht="15">
      <c r="A1680">
        <v>2022</v>
      </c>
      <c r="B1680" t="s">
        <v>209</v>
      </c>
      <c r="C1680" t="s">
        <v>69</v>
      </c>
      <c r="D1680" t="s">
        <v>213</v>
      </c>
      <c r="E1680" t="s">
        <v>62</v>
      </c>
    </row>
    <row r="1681" spans="1:6" ht="15">
      <c r="A1681">
        <v>2000</v>
      </c>
      <c r="B1681" t="s">
        <v>209</v>
      </c>
      <c r="C1681" t="s">
        <v>69</v>
      </c>
      <c r="D1681" t="s">
        <v>210</v>
      </c>
      <c r="E1681" t="s">
        <v>62</v>
      </c>
      <c r="F1681">
        <v>127971.976</v>
      </c>
    </row>
    <row r="1682" spans="1:6" ht="15">
      <c r="A1682">
        <v>2001</v>
      </c>
      <c r="B1682" t="s">
        <v>209</v>
      </c>
      <c r="C1682" t="s">
        <v>69</v>
      </c>
      <c r="D1682" t="s">
        <v>210</v>
      </c>
      <c r="E1682" t="s">
        <v>62</v>
      </c>
      <c r="F1682" s="183">
        <v>129338.963</v>
      </c>
    </row>
    <row r="1683" spans="1:6" ht="15">
      <c r="A1683">
        <v>2002</v>
      </c>
      <c r="B1683" t="s">
        <v>209</v>
      </c>
      <c r="C1683" t="s">
        <v>69</v>
      </c>
      <c r="D1683" t="s">
        <v>210</v>
      </c>
      <c r="E1683" t="s">
        <v>62</v>
      </c>
      <c r="F1683" s="183">
        <v>136178.399</v>
      </c>
    </row>
    <row r="1684" spans="1:6" ht="15">
      <c r="A1684">
        <v>2003</v>
      </c>
      <c r="B1684" t="s">
        <v>209</v>
      </c>
      <c r="C1684" t="s">
        <v>69</v>
      </c>
      <c r="D1684" t="s">
        <v>210</v>
      </c>
      <c r="E1684" t="s">
        <v>62</v>
      </c>
      <c r="F1684" s="183">
        <v>142864.035</v>
      </c>
    </row>
    <row r="1685" spans="1:6" ht="15">
      <c r="A1685">
        <v>2004</v>
      </c>
      <c r="B1685" t="s">
        <v>209</v>
      </c>
      <c r="C1685" t="s">
        <v>69</v>
      </c>
      <c r="D1685" t="s">
        <v>210</v>
      </c>
      <c r="E1685" t="s">
        <v>62</v>
      </c>
      <c r="F1685" s="183">
        <v>155997.38</v>
      </c>
    </row>
    <row r="1686" spans="1:6" ht="15">
      <c r="A1686">
        <v>2005</v>
      </c>
      <c r="B1686" t="s">
        <v>209</v>
      </c>
      <c r="C1686" t="s">
        <v>69</v>
      </c>
      <c r="D1686" t="s">
        <v>210</v>
      </c>
      <c r="E1686" t="s">
        <v>62</v>
      </c>
      <c r="F1686" s="183">
        <v>162457.663</v>
      </c>
    </row>
    <row r="1687" spans="1:6" ht="15">
      <c r="A1687">
        <v>2006</v>
      </c>
      <c r="B1687" t="s">
        <v>209</v>
      </c>
      <c r="C1687" t="s">
        <v>69</v>
      </c>
      <c r="D1687" t="s">
        <v>210</v>
      </c>
      <c r="E1687" t="s">
        <v>62</v>
      </c>
      <c r="F1687">
        <v>177997.224</v>
      </c>
    </row>
    <row r="1688" spans="1:6" ht="15">
      <c r="A1688">
        <v>2007</v>
      </c>
      <c r="B1688" t="s">
        <v>209</v>
      </c>
      <c r="C1688" t="s">
        <v>69</v>
      </c>
      <c r="D1688" t="s">
        <v>210</v>
      </c>
      <c r="E1688" t="s">
        <v>62</v>
      </c>
      <c r="F1688">
        <v>196351.27</v>
      </c>
    </row>
    <row r="1689" spans="1:6" ht="15">
      <c r="A1689">
        <v>2008</v>
      </c>
      <c r="B1689" t="s">
        <v>209</v>
      </c>
      <c r="C1689" t="s">
        <v>69</v>
      </c>
      <c r="D1689" t="s">
        <v>210</v>
      </c>
      <c r="E1689" t="s">
        <v>62</v>
      </c>
      <c r="F1689">
        <v>194067.589</v>
      </c>
    </row>
    <row r="1690" spans="1:6" ht="15">
      <c r="A1690">
        <v>2009</v>
      </c>
      <c r="B1690" t="s">
        <v>209</v>
      </c>
      <c r="C1690" t="s">
        <v>69</v>
      </c>
      <c r="D1690" t="s">
        <v>210</v>
      </c>
      <c r="E1690" t="s">
        <v>62</v>
      </c>
      <c r="F1690">
        <v>188400.794</v>
      </c>
    </row>
    <row r="1691" spans="1:6" ht="15">
      <c r="A1691">
        <v>2010</v>
      </c>
      <c r="B1691" t="s">
        <v>209</v>
      </c>
      <c r="C1691" t="s">
        <v>69</v>
      </c>
      <c r="D1691" t="s">
        <v>210</v>
      </c>
      <c r="E1691" t="s">
        <v>62</v>
      </c>
      <c r="F1691">
        <v>197166.16</v>
      </c>
    </row>
    <row r="1692" spans="1:6" ht="15">
      <c r="A1692">
        <v>2011</v>
      </c>
      <c r="B1692" t="s">
        <v>209</v>
      </c>
      <c r="C1692" t="s">
        <v>69</v>
      </c>
      <c r="D1692" t="s">
        <v>210</v>
      </c>
      <c r="E1692" t="s">
        <v>62</v>
      </c>
      <c r="F1692">
        <v>199553.095</v>
      </c>
    </row>
    <row r="1693" spans="1:6" ht="15">
      <c r="A1693">
        <v>2012</v>
      </c>
      <c r="B1693" t="s">
        <v>209</v>
      </c>
      <c r="C1693" t="s">
        <v>69</v>
      </c>
      <c r="D1693" t="s">
        <v>210</v>
      </c>
      <c r="E1693" t="s">
        <v>62</v>
      </c>
      <c r="F1693">
        <v>224687.578</v>
      </c>
    </row>
    <row r="1694" spans="1:6" ht="15">
      <c r="A1694">
        <v>2013</v>
      </c>
      <c r="B1694" t="s">
        <v>209</v>
      </c>
      <c r="C1694" t="s">
        <v>69</v>
      </c>
      <c r="D1694" t="s">
        <v>210</v>
      </c>
      <c r="E1694" t="s">
        <v>62</v>
      </c>
      <c r="F1694">
        <v>231609.599</v>
      </c>
    </row>
    <row r="1695" spans="1:6" ht="15">
      <c r="A1695">
        <v>2014</v>
      </c>
      <c r="B1695" t="s">
        <v>209</v>
      </c>
      <c r="C1695" t="s">
        <v>69</v>
      </c>
      <c r="D1695" t="s">
        <v>210</v>
      </c>
      <c r="E1695" t="s">
        <v>62</v>
      </c>
      <c r="F1695">
        <v>227050.199</v>
      </c>
    </row>
    <row r="1696" spans="1:6" ht="15">
      <c r="A1696">
        <v>2015</v>
      </c>
      <c r="B1696" t="s">
        <v>209</v>
      </c>
      <c r="C1696" t="s">
        <v>69</v>
      </c>
      <c r="D1696" t="s">
        <v>210</v>
      </c>
      <c r="E1696" t="s">
        <v>62</v>
      </c>
      <c r="F1696">
        <v>235597.269</v>
      </c>
    </row>
    <row r="1697" spans="1:6" ht="15">
      <c r="A1697">
        <v>2016</v>
      </c>
      <c r="B1697" t="s">
        <v>209</v>
      </c>
      <c r="C1697" t="s">
        <v>69</v>
      </c>
      <c r="D1697" t="s">
        <v>210</v>
      </c>
      <c r="E1697" t="s">
        <v>62</v>
      </c>
      <c r="F1697" s="183">
        <v>253651.64</v>
      </c>
    </row>
    <row r="1698" spans="1:6" ht="15">
      <c r="A1698">
        <v>2017</v>
      </c>
      <c r="B1698" t="s">
        <v>209</v>
      </c>
      <c r="C1698" t="s">
        <v>69</v>
      </c>
      <c r="D1698" t="s">
        <v>210</v>
      </c>
      <c r="E1698" t="s">
        <v>62</v>
      </c>
      <c r="F1698" s="183">
        <v>271281.475</v>
      </c>
    </row>
    <row r="1699" spans="1:6" ht="15">
      <c r="A1699">
        <v>2018</v>
      </c>
      <c r="B1699" t="s">
        <v>209</v>
      </c>
      <c r="C1699" t="s">
        <v>69</v>
      </c>
      <c r="D1699" t="s">
        <v>210</v>
      </c>
      <c r="E1699" t="s">
        <v>62</v>
      </c>
      <c r="F1699" s="183">
        <v>261488.677</v>
      </c>
    </row>
    <row r="1700" spans="1:6" ht="15">
      <c r="A1700">
        <v>2019</v>
      </c>
      <c r="B1700" t="s">
        <v>209</v>
      </c>
      <c r="C1700" t="s">
        <v>69</v>
      </c>
      <c r="D1700" t="s">
        <v>210</v>
      </c>
      <c r="E1700" t="s">
        <v>62</v>
      </c>
      <c r="F1700" s="183">
        <v>246305.858</v>
      </c>
    </row>
    <row r="1701" spans="1:6" ht="15">
      <c r="A1701">
        <v>2020</v>
      </c>
      <c r="B1701" t="s">
        <v>209</v>
      </c>
      <c r="C1701" t="s">
        <v>69</v>
      </c>
      <c r="D1701" t="s">
        <v>210</v>
      </c>
      <c r="E1701" t="s">
        <v>62</v>
      </c>
      <c r="F1701" s="183">
        <v>222868.457</v>
      </c>
    </row>
    <row r="1702" spans="1:6" ht="15">
      <c r="A1702">
        <v>2021</v>
      </c>
      <c r="B1702" t="s">
        <v>209</v>
      </c>
      <c r="C1702" t="s">
        <v>69</v>
      </c>
      <c r="D1702" t="s">
        <v>210</v>
      </c>
      <c r="E1702" t="s">
        <v>62</v>
      </c>
      <c r="F1702">
        <v>236550.08</v>
      </c>
    </row>
    <row r="1703" spans="1:6" ht="15">
      <c r="A1703">
        <v>2022</v>
      </c>
      <c r="B1703" t="s">
        <v>209</v>
      </c>
      <c r="C1703" t="s">
        <v>69</v>
      </c>
      <c r="D1703" t="s">
        <v>210</v>
      </c>
      <c r="E1703" t="s">
        <v>62</v>
      </c>
      <c r="F1703">
        <v>220803.997</v>
      </c>
    </row>
    <row r="1704" spans="1:6" ht="15">
      <c r="A1704">
        <v>2000</v>
      </c>
      <c r="B1704" t="s">
        <v>209</v>
      </c>
      <c r="C1704" t="s">
        <v>69</v>
      </c>
      <c r="D1704" t="s">
        <v>212</v>
      </c>
      <c r="E1704" t="s">
        <v>62</v>
      </c>
      <c r="F1704">
        <v>0.298</v>
      </c>
    </row>
    <row r="1705" spans="1:6" ht="15">
      <c r="A1705">
        <v>2001</v>
      </c>
      <c r="B1705" t="s">
        <v>209</v>
      </c>
      <c r="C1705" t="s">
        <v>69</v>
      </c>
      <c r="D1705" t="s">
        <v>212</v>
      </c>
      <c r="E1705" t="s">
        <v>62</v>
      </c>
      <c r="F1705">
        <v>0.301</v>
      </c>
    </row>
    <row r="1706" spans="1:6" ht="15">
      <c r="A1706">
        <v>2002</v>
      </c>
      <c r="B1706" t="s">
        <v>209</v>
      </c>
      <c r="C1706" t="s">
        <v>69</v>
      </c>
      <c r="D1706" t="s">
        <v>212</v>
      </c>
      <c r="E1706" t="s">
        <v>62</v>
      </c>
      <c r="F1706">
        <v>0.316</v>
      </c>
    </row>
    <row r="1707" spans="1:6" ht="15">
      <c r="A1707">
        <v>2003</v>
      </c>
      <c r="B1707" t="s">
        <v>209</v>
      </c>
      <c r="C1707" t="s">
        <v>69</v>
      </c>
      <c r="D1707" t="s">
        <v>212</v>
      </c>
      <c r="E1707" t="s">
        <v>62</v>
      </c>
      <c r="F1707">
        <v>0.331</v>
      </c>
    </row>
    <row r="1708" spans="1:6" ht="15">
      <c r="A1708">
        <v>2004</v>
      </c>
      <c r="B1708" t="s">
        <v>209</v>
      </c>
      <c r="C1708" t="s">
        <v>69</v>
      </c>
      <c r="D1708" t="s">
        <v>212</v>
      </c>
      <c r="E1708" t="s">
        <v>62</v>
      </c>
      <c r="F1708">
        <v>0.36</v>
      </c>
    </row>
    <row r="1709" spans="1:6" ht="15">
      <c r="A1709">
        <v>2005</v>
      </c>
      <c r="B1709" t="s">
        <v>209</v>
      </c>
      <c r="C1709" t="s">
        <v>69</v>
      </c>
      <c r="D1709" t="s">
        <v>212</v>
      </c>
      <c r="E1709" t="s">
        <v>62</v>
      </c>
      <c r="F1709">
        <v>0.373</v>
      </c>
    </row>
    <row r="1710" spans="1:6" ht="15">
      <c r="A1710">
        <v>2006</v>
      </c>
      <c r="B1710" t="s">
        <v>209</v>
      </c>
      <c r="C1710" t="s">
        <v>69</v>
      </c>
      <c r="D1710" t="s">
        <v>212</v>
      </c>
      <c r="E1710" t="s">
        <v>62</v>
      </c>
      <c r="F1710">
        <v>0.408</v>
      </c>
    </row>
    <row r="1711" spans="1:6" ht="15">
      <c r="A1711">
        <v>2007</v>
      </c>
      <c r="B1711" t="s">
        <v>209</v>
      </c>
      <c r="C1711" t="s">
        <v>69</v>
      </c>
      <c r="D1711" t="s">
        <v>212</v>
      </c>
      <c r="E1711" t="s">
        <v>62</v>
      </c>
      <c r="F1711">
        <v>0.448</v>
      </c>
    </row>
    <row r="1712" spans="1:6" ht="15">
      <c r="A1712">
        <v>2008</v>
      </c>
      <c r="B1712" t="s">
        <v>209</v>
      </c>
      <c r="C1712" t="s">
        <v>69</v>
      </c>
      <c r="D1712" t="s">
        <v>212</v>
      </c>
      <c r="E1712" t="s">
        <v>62</v>
      </c>
      <c r="F1712" s="183">
        <v>0.442</v>
      </c>
    </row>
    <row r="1713" spans="1:6" ht="15">
      <c r="A1713">
        <v>2009</v>
      </c>
      <c r="B1713" t="s">
        <v>209</v>
      </c>
      <c r="C1713" t="s">
        <v>69</v>
      </c>
      <c r="D1713" t="s">
        <v>212</v>
      </c>
      <c r="E1713" t="s">
        <v>62</v>
      </c>
      <c r="F1713" s="183">
        <v>0.428</v>
      </c>
    </row>
    <row r="1714" spans="1:6" ht="15">
      <c r="A1714">
        <v>2010</v>
      </c>
      <c r="B1714" t="s">
        <v>209</v>
      </c>
      <c r="C1714" t="s">
        <v>69</v>
      </c>
      <c r="D1714" t="s">
        <v>212</v>
      </c>
      <c r="E1714" t="s">
        <v>62</v>
      </c>
      <c r="F1714" s="183">
        <v>0.447</v>
      </c>
    </row>
    <row r="1715" spans="1:6" ht="15">
      <c r="A1715">
        <v>2011</v>
      </c>
      <c r="B1715" t="s">
        <v>209</v>
      </c>
      <c r="C1715" t="s">
        <v>69</v>
      </c>
      <c r="D1715" t="s">
        <v>212</v>
      </c>
      <c r="E1715" t="s">
        <v>62</v>
      </c>
      <c r="F1715" s="183">
        <v>0.453</v>
      </c>
    </row>
    <row r="1716" spans="1:6" ht="15">
      <c r="A1716">
        <v>2012</v>
      </c>
      <c r="B1716" t="s">
        <v>209</v>
      </c>
      <c r="C1716" t="s">
        <v>69</v>
      </c>
      <c r="D1716" t="s">
        <v>212</v>
      </c>
      <c r="E1716" t="s">
        <v>62</v>
      </c>
      <c r="F1716" s="183">
        <v>0.51</v>
      </c>
    </row>
    <row r="1717" spans="1:6" ht="15">
      <c r="A1717">
        <v>2013</v>
      </c>
      <c r="B1717" t="s">
        <v>209</v>
      </c>
      <c r="C1717" t="s">
        <v>69</v>
      </c>
      <c r="D1717" t="s">
        <v>212</v>
      </c>
      <c r="E1717" t="s">
        <v>62</v>
      </c>
      <c r="F1717">
        <v>0.524</v>
      </c>
    </row>
    <row r="1718" spans="1:6" ht="15">
      <c r="A1718">
        <v>2014</v>
      </c>
      <c r="B1718" t="s">
        <v>209</v>
      </c>
      <c r="C1718" t="s">
        <v>69</v>
      </c>
      <c r="D1718" t="s">
        <v>212</v>
      </c>
      <c r="E1718" t="s">
        <v>62</v>
      </c>
      <c r="F1718">
        <v>0.512</v>
      </c>
    </row>
    <row r="1719" spans="1:6" ht="15">
      <c r="A1719">
        <v>2015</v>
      </c>
      <c r="B1719" t="s">
        <v>209</v>
      </c>
      <c r="C1719" t="s">
        <v>69</v>
      </c>
      <c r="D1719" t="s">
        <v>212</v>
      </c>
      <c r="E1719" t="s">
        <v>62</v>
      </c>
      <c r="F1719">
        <v>0.53</v>
      </c>
    </row>
    <row r="1720" spans="1:6" ht="15">
      <c r="A1720">
        <v>2016</v>
      </c>
      <c r="B1720" t="s">
        <v>209</v>
      </c>
      <c r="C1720" t="s">
        <v>69</v>
      </c>
      <c r="D1720" t="s">
        <v>212</v>
      </c>
      <c r="E1720" t="s">
        <v>62</v>
      </c>
      <c r="F1720">
        <v>0.57</v>
      </c>
    </row>
    <row r="1721" spans="1:6" ht="15">
      <c r="A1721">
        <v>2017</v>
      </c>
      <c r="B1721" t="s">
        <v>209</v>
      </c>
      <c r="C1721" t="s">
        <v>69</v>
      </c>
      <c r="D1721" t="s">
        <v>212</v>
      </c>
      <c r="E1721" t="s">
        <v>62</v>
      </c>
      <c r="F1721">
        <v>0.608</v>
      </c>
    </row>
    <row r="1722" spans="1:6" ht="15">
      <c r="A1722">
        <v>2018</v>
      </c>
      <c r="B1722" t="s">
        <v>209</v>
      </c>
      <c r="C1722" t="s">
        <v>69</v>
      </c>
      <c r="D1722" t="s">
        <v>212</v>
      </c>
      <c r="E1722" t="s">
        <v>62</v>
      </c>
      <c r="F1722">
        <v>0.585</v>
      </c>
    </row>
    <row r="1723" spans="1:6" ht="15">
      <c r="A1723">
        <v>2019</v>
      </c>
      <c r="B1723" t="s">
        <v>209</v>
      </c>
      <c r="C1723" t="s">
        <v>69</v>
      </c>
      <c r="D1723" t="s">
        <v>212</v>
      </c>
      <c r="E1723" t="s">
        <v>62</v>
      </c>
      <c r="F1723">
        <v>0.551</v>
      </c>
    </row>
    <row r="1724" spans="1:6" ht="15">
      <c r="A1724">
        <v>2020</v>
      </c>
      <c r="B1724" t="s">
        <v>209</v>
      </c>
      <c r="C1724" t="s">
        <v>69</v>
      </c>
      <c r="D1724" t="s">
        <v>212</v>
      </c>
      <c r="E1724" t="s">
        <v>62</v>
      </c>
      <c r="F1724">
        <v>0.498</v>
      </c>
    </row>
    <row r="1725" spans="1:6" ht="15">
      <c r="A1725">
        <v>2021</v>
      </c>
      <c r="B1725" t="s">
        <v>209</v>
      </c>
      <c r="C1725" t="s">
        <v>69</v>
      </c>
      <c r="D1725" t="s">
        <v>212</v>
      </c>
      <c r="E1725" t="s">
        <v>62</v>
      </c>
      <c r="F1725">
        <v>0.529</v>
      </c>
    </row>
    <row r="1726" spans="1:6" ht="15">
      <c r="A1726">
        <v>2022</v>
      </c>
      <c r="B1726" t="s">
        <v>209</v>
      </c>
      <c r="C1726" t="s">
        <v>69</v>
      </c>
      <c r="D1726" t="s">
        <v>212</v>
      </c>
      <c r="E1726" t="s">
        <v>62</v>
      </c>
      <c r="F1726">
        <v>0.494</v>
      </c>
    </row>
    <row r="1727" spans="1:6" ht="15">
      <c r="A1727">
        <v>2000</v>
      </c>
      <c r="B1727" t="s">
        <v>209</v>
      </c>
      <c r="C1727" t="s">
        <v>67</v>
      </c>
      <c r="D1727" t="s">
        <v>213</v>
      </c>
      <c r="E1727" t="s">
        <v>62</v>
      </c>
      <c r="F1727" s="183"/>
    </row>
    <row r="1728" spans="1:6" ht="15">
      <c r="A1728">
        <v>2001</v>
      </c>
      <c r="B1728" t="s">
        <v>209</v>
      </c>
      <c r="C1728" t="s">
        <v>67</v>
      </c>
      <c r="D1728" t="s">
        <v>213</v>
      </c>
      <c r="E1728" t="s">
        <v>62</v>
      </c>
      <c r="F1728" s="183"/>
    </row>
    <row r="1729" spans="1:6" ht="15">
      <c r="A1729">
        <v>2002</v>
      </c>
      <c r="B1729" t="s">
        <v>209</v>
      </c>
      <c r="C1729" t="s">
        <v>67</v>
      </c>
      <c r="D1729" t="s">
        <v>213</v>
      </c>
      <c r="E1729" t="s">
        <v>62</v>
      </c>
      <c r="F1729" s="183"/>
    </row>
    <row r="1730" spans="1:6" ht="15">
      <c r="A1730">
        <v>2003</v>
      </c>
      <c r="B1730" t="s">
        <v>209</v>
      </c>
      <c r="C1730" t="s">
        <v>67</v>
      </c>
      <c r="D1730" t="s">
        <v>213</v>
      </c>
      <c r="E1730" t="s">
        <v>62</v>
      </c>
      <c r="F1730" s="183"/>
    </row>
    <row r="1731" spans="1:6" ht="15">
      <c r="A1731">
        <v>2004</v>
      </c>
      <c r="B1731" t="s">
        <v>209</v>
      </c>
      <c r="C1731" t="s">
        <v>67</v>
      </c>
      <c r="D1731" t="s">
        <v>213</v>
      </c>
      <c r="E1731" t="s">
        <v>62</v>
      </c>
      <c r="F1731" s="183"/>
    </row>
    <row r="1732" spans="1:5" ht="15">
      <c r="A1732">
        <v>2005</v>
      </c>
      <c r="B1732" t="s">
        <v>209</v>
      </c>
      <c r="C1732" t="s">
        <v>67</v>
      </c>
      <c r="D1732" t="s">
        <v>213</v>
      </c>
      <c r="E1732" t="s">
        <v>62</v>
      </c>
    </row>
    <row r="1733" spans="1:5" ht="15">
      <c r="A1733">
        <v>2006</v>
      </c>
      <c r="B1733" t="s">
        <v>209</v>
      </c>
      <c r="C1733" t="s">
        <v>67</v>
      </c>
      <c r="D1733" t="s">
        <v>213</v>
      </c>
      <c r="E1733" t="s">
        <v>62</v>
      </c>
    </row>
    <row r="1734" spans="1:5" ht="15">
      <c r="A1734">
        <v>2007</v>
      </c>
      <c r="B1734" t="s">
        <v>209</v>
      </c>
      <c r="C1734" t="s">
        <v>67</v>
      </c>
      <c r="D1734" t="s">
        <v>213</v>
      </c>
      <c r="E1734" t="s">
        <v>62</v>
      </c>
    </row>
    <row r="1735" spans="1:5" ht="15">
      <c r="A1735">
        <v>2008</v>
      </c>
      <c r="B1735" t="s">
        <v>209</v>
      </c>
      <c r="C1735" t="s">
        <v>67</v>
      </c>
      <c r="D1735" t="s">
        <v>213</v>
      </c>
      <c r="E1735" t="s">
        <v>62</v>
      </c>
    </row>
    <row r="1736" spans="1:5" ht="15">
      <c r="A1736">
        <v>2009</v>
      </c>
      <c r="B1736" t="s">
        <v>209</v>
      </c>
      <c r="C1736" t="s">
        <v>67</v>
      </c>
      <c r="D1736" t="s">
        <v>213</v>
      </c>
      <c r="E1736" t="s">
        <v>62</v>
      </c>
    </row>
    <row r="1737" spans="1:5" ht="15">
      <c r="A1737">
        <v>2010</v>
      </c>
      <c r="B1737" t="s">
        <v>209</v>
      </c>
      <c r="C1737" t="s">
        <v>67</v>
      </c>
      <c r="D1737" t="s">
        <v>213</v>
      </c>
      <c r="E1737" t="s">
        <v>62</v>
      </c>
    </row>
    <row r="1738" spans="1:5" ht="15">
      <c r="A1738">
        <v>2011</v>
      </c>
      <c r="B1738" t="s">
        <v>209</v>
      </c>
      <c r="C1738" t="s">
        <v>67</v>
      </c>
      <c r="D1738" t="s">
        <v>213</v>
      </c>
      <c r="E1738" t="s">
        <v>62</v>
      </c>
    </row>
    <row r="1739" spans="1:5" ht="15">
      <c r="A1739">
        <v>2012</v>
      </c>
      <c r="B1739" t="s">
        <v>209</v>
      </c>
      <c r="C1739" t="s">
        <v>67</v>
      </c>
      <c r="D1739" t="s">
        <v>213</v>
      </c>
      <c r="E1739" t="s">
        <v>62</v>
      </c>
    </row>
    <row r="1740" spans="1:5" ht="15">
      <c r="A1740">
        <v>2013</v>
      </c>
      <c r="B1740" t="s">
        <v>209</v>
      </c>
      <c r="C1740" t="s">
        <v>67</v>
      </c>
      <c r="D1740" t="s">
        <v>213</v>
      </c>
      <c r="E1740" t="s">
        <v>62</v>
      </c>
    </row>
    <row r="1741" spans="1:5" ht="15">
      <c r="A1741">
        <v>2014</v>
      </c>
      <c r="B1741" t="s">
        <v>209</v>
      </c>
      <c r="C1741" t="s">
        <v>67</v>
      </c>
      <c r="D1741" t="s">
        <v>213</v>
      </c>
      <c r="E1741" t="s">
        <v>62</v>
      </c>
    </row>
    <row r="1742" spans="1:6" ht="15">
      <c r="A1742">
        <v>2015</v>
      </c>
      <c r="B1742" t="s">
        <v>209</v>
      </c>
      <c r="C1742" t="s">
        <v>67</v>
      </c>
      <c r="D1742" t="s">
        <v>213</v>
      </c>
      <c r="E1742" t="s">
        <v>62</v>
      </c>
      <c r="F1742" s="183"/>
    </row>
    <row r="1743" spans="1:6" ht="15">
      <c r="A1743">
        <v>2016</v>
      </c>
      <c r="B1743" t="s">
        <v>209</v>
      </c>
      <c r="C1743" t="s">
        <v>67</v>
      </c>
      <c r="D1743" t="s">
        <v>213</v>
      </c>
      <c r="E1743" t="s">
        <v>62</v>
      </c>
      <c r="F1743" s="183"/>
    </row>
    <row r="1744" spans="1:6" ht="15">
      <c r="A1744">
        <v>2017</v>
      </c>
      <c r="B1744" t="s">
        <v>209</v>
      </c>
      <c r="C1744" t="s">
        <v>67</v>
      </c>
      <c r="D1744" t="s">
        <v>213</v>
      </c>
      <c r="E1744" t="s">
        <v>62</v>
      </c>
      <c r="F1744" s="183"/>
    </row>
    <row r="1745" spans="1:6" ht="15">
      <c r="A1745">
        <v>2018</v>
      </c>
      <c r="B1745" t="s">
        <v>209</v>
      </c>
      <c r="C1745" t="s">
        <v>67</v>
      </c>
      <c r="D1745" t="s">
        <v>213</v>
      </c>
      <c r="E1745" t="s">
        <v>62</v>
      </c>
      <c r="F1745" s="183"/>
    </row>
    <row r="1746" spans="1:6" ht="15">
      <c r="A1746">
        <v>2019</v>
      </c>
      <c r="B1746" t="s">
        <v>209</v>
      </c>
      <c r="C1746" t="s">
        <v>67</v>
      </c>
      <c r="D1746" t="s">
        <v>213</v>
      </c>
      <c r="E1746" t="s">
        <v>62</v>
      </c>
      <c r="F1746" s="183"/>
    </row>
    <row r="1747" spans="1:5" ht="15">
      <c r="A1747">
        <v>2020</v>
      </c>
      <c r="B1747" t="s">
        <v>209</v>
      </c>
      <c r="C1747" t="s">
        <v>67</v>
      </c>
      <c r="D1747" t="s">
        <v>213</v>
      </c>
      <c r="E1747" t="s">
        <v>62</v>
      </c>
    </row>
    <row r="1748" spans="1:5" ht="15">
      <c r="A1748">
        <v>2021</v>
      </c>
      <c r="B1748" t="s">
        <v>209</v>
      </c>
      <c r="C1748" t="s">
        <v>67</v>
      </c>
      <c r="D1748" t="s">
        <v>213</v>
      </c>
      <c r="E1748" t="s">
        <v>62</v>
      </c>
    </row>
    <row r="1749" spans="1:5" ht="15">
      <c r="A1749">
        <v>2022</v>
      </c>
      <c r="B1749" t="s">
        <v>209</v>
      </c>
      <c r="C1749" t="s">
        <v>67</v>
      </c>
      <c r="D1749" t="s">
        <v>213</v>
      </c>
      <c r="E1749" t="s">
        <v>62</v>
      </c>
    </row>
    <row r="1750" spans="1:6" ht="15">
      <c r="A1750">
        <v>2000</v>
      </c>
      <c r="B1750" t="s">
        <v>209</v>
      </c>
      <c r="C1750" t="s">
        <v>67</v>
      </c>
      <c r="D1750" t="s">
        <v>210</v>
      </c>
      <c r="E1750" t="s">
        <v>62</v>
      </c>
      <c r="F1750">
        <v>38408.123</v>
      </c>
    </row>
    <row r="1751" spans="1:6" ht="15">
      <c r="A1751">
        <v>2001</v>
      </c>
      <c r="B1751" t="s">
        <v>209</v>
      </c>
      <c r="C1751" t="s">
        <v>67</v>
      </c>
      <c r="D1751" t="s">
        <v>210</v>
      </c>
      <c r="E1751" t="s">
        <v>62</v>
      </c>
      <c r="F1751">
        <v>41070.156</v>
      </c>
    </row>
    <row r="1752" spans="1:6" ht="15">
      <c r="A1752">
        <v>2002</v>
      </c>
      <c r="B1752" t="s">
        <v>209</v>
      </c>
      <c r="C1752" t="s">
        <v>67</v>
      </c>
      <c r="D1752" t="s">
        <v>210</v>
      </c>
      <c r="E1752" t="s">
        <v>62</v>
      </c>
      <c r="F1752">
        <v>42714.761</v>
      </c>
    </row>
    <row r="1753" spans="1:6" ht="15">
      <c r="A1753">
        <v>2003</v>
      </c>
      <c r="B1753" t="s">
        <v>209</v>
      </c>
      <c r="C1753" t="s">
        <v>67</v>
      </c>
      <c r="D1753" t="s">
        <v>210</v>
      </c>
      <c r="E1753" t="s">
        <v>62</v>
      </c>
      <c r="F1753">
        <v>38875.138</v>
      </c>
    </row>
    <row r="1754" spans="1:6" ht="15">
      <c r="A1754">
        <v>2004</v>
      </c>
      <c r="B1754" t="s">
        <v>209</v>
      </c>
      <c r="C1754" t="s">
        <v>67</v>
      </c>
      <c r="D1754" t="s">
        <v>210</v>
      </c>
      <c r="E1754" t="s">
        <v>62</v>
      </c>
      <c r="F1754">
        <v>42401.421</v>
      </c>
    </row>
    <row r="1755" spans="1:6" ht="15">
      <c r="A1755">
        <v>2005</v>
      </c>
      <c r="B1755" t="s">
        <v>209</v>
      </c>
      <c r="C1755" t="s">
        <v>67</v>
      </c>
      <c r="D1755" t="s">
        <v>210</v>
      </c>
      <c r="E1755" t="s">
        <v>62</v>
      </c>
      <c r="F1755">
        <v>41338.857</v>
      </c>
    </row>
    <row r="1756" spans="1:6" ht="15">
      <c r="A1756">
        <v>2006</v>
      </c>
      <c r="B1756" t="s">
        <v>209</v>
      </c>
      <c r="C1756" t="s">
        <v>67</v>
      </c>
      <c r="D1756" t="s">
        <v>210</v>
      </c>
      <c r="E1756" t="s">
        <v>62</v>
      </c>
      <c r="F1756">
        <v>43054.619</v>
      </c>
    </row>
    <row r="1757" spans="1:6" ht="15">
      <c r="A1757">
        <v>2007</v>
      </c>
      <c r="B1757" t="s">
        <v>209</v>
      </c>
      <c r="C1757" t="s">
        <v>67</v>
      </c>
      <c r="D1757" t="s">
        <v>210</v>
      </c>
      <c r="E1757" t="s">
        <v>62</v>
      </c>
      <c r="F1757">
        <v>44817.556</v>
      </c>
    </row>
    <row r="1758" spans="1:6" ht="15">
      <c r="A1758">
        <v>2008</v>
      </c>
      <c r="B1758" t="s">
        <v>209</v>
      </c>
      <c r="C1758" t="s">
        <v>67</v>
      </c>
      <c r="D1758" t="s">
        <v>210</v>
      </c>
      <c r="E1758" t="s">
        <v>62</v>
      </c>
      <c r="F1758" s="183">
        <v>46188.387</v>
      </c>
    </row>
    <row r="1759" spans="1:6" ht="15">
      <c r="A1759">
        <v>2009</v>
      </c>
      <c r="B1759" t="s">
        <v>209</v>
      </c>
      <c r="C1759" t="s">
        <v>67</v>
      </c>
      <c r="D1759" t="s">
        <v>210</v>
      </c>
      <c r="E1759" t="s">
        <v>62</v>
      </c>
      <c r="F1759" s="183">
        <v>41466.722</v>
      </c>
    </row>
    <row r="1760" spans="1:6" ht="15">
      <c r="A1760">
        <v>2010</v>
      </c>
      <c r="B1760" t="s">
        <v>209</v>
      </c>
      <c r="C1760" t="s">
        <v>67</v>
      </c>
      <c r="D1760" t="s">
        <v>210</v>
      </c>
      <c r="E1760" t="s">
        <v>62</v>
      </c>
      <c r="F1760">
        <v>47438.951</v>
      </c>
    </row>
    <row r="1761" spans="1:6" ht="15">
      <c r="A1761">
        <v>2011</v>
      </c>
      <c r="B1761" t="s">
        <v>209</v>
      </c>
      <c r="C1761" t="s">
        <v>67</v>
      </c>
      <c r="D1761" t="s">
        <v>210</v>
      </c>
      <c r="E1761" t="s">
        <v>62</v>
      </c>
      <c r="F1761">
        <v>48744.831</v>
      </c>
    </row>
    <row r="1762" spans="1:6" ht="15">
      <c r="A1762">
        <v>2012</v>
      </c>
      <c r="B1762" t="s">
        <v>209</v>
      </c>
      <c r="C1762" t="s">
        <v>67</v>
      </c>
      <c r="D1762" t="s">
        <v>210</v>
      </c>
      <c r="E1762" t="s">
        <v>62</v>
      </c>
      <c r="F1762">
        <v>49641.485</v>
      </c>
    </row>
    <row r="1763" spans="1:6" ht="15">
      <c r="A1763">
        <v>2013</v>
      </c>
      <c r="B1763" t="s">
        <v>209</v>
      </c>
      <c r="C1763" t="s">
        <v>67</v>
      </c>
      <c r="D1763" t="s">
        <v>210</v>
      </c>
      <c r="E1763" t="s">
        <v>62</v>
      </c>
      <c r="F1763">
        <v>52126.128</v>
      </c>
    </row>
    <row r="1764" spans="1:6" ht="15">
      <c r="A1764">
        <v>2014</v>
      </c>
      <c r="B1764" t="s">
        <v>209</v>
      </c>
      <c r="C1764" t="s">
        <v>67</v>
      </c>
      <c r="D1764" t="s">
        <v>210</v>
      </c>
      <c r="E1764" t="s">
        <v>62</v>
      </c>
      <c r="F1764">
        <v>54132.535</v>
      </c>
    </row>
    <row r="1765" spans="1:6" ht="15">
      <c r="A1765">
        <v>2015</v>
      </c>
      <c r="B1765" t="s">
        <v>209</v>
      </c>
      <c r="C1765" t="s">
        <v>67</v>
      </c>
      <c r="D1765" t="s">
        <v>210</v>
      </c>
      <c r="E1765" t="s">
        <v>62</v>
      </c>
      <c r="F1765">
        <v>53355.167</v>
      </c>
    </row>
    <row r="1766" spans="1:6" ht="15">
      <c r="A1766">
        <v>2016</v>
      </c>
      <c r="B1766" t="s">
        <v>209</v>
      </c>
      <c r="C1766" t="s">
        <v>67</v>
      </c>
      <c r="D1766" t="s">
        <v>210</v>
      </c>
      <c r="E1766" t="s">
        <v>62</v>
      </c>
      <c r="F1766">
        <v>54413.518</v>
      </c>
    </row>
    <row r="1767" spans="1:6" ht="15">
      <c r="A1767">
        <v>2017</v>
      </c>
      <c r="B1767" t="s">
        <v>209</v>
      </c>
      <c r="C1767" t="s">
        <v>67</v>
      </c>
      <c r="D1767" t="s">
        <v>210</v>
      </c>
      <c r="E1767" t="s">
        <v>62</v>
      </c>
      <c r="F1767">
        <v>58878.525</v>
      </c>
    </row>
    <row r="1768" spans="1:6" ht="15">
      <c r="A1768">
        <v>2018</v>
      </c>
      <c r="B1768" t="s">
        <v>209</v>
      </c>
      <c r="C1768" t="s">
        <v>67</v>
      </c>
      <c r="D1768" t="s">
        <v>210</v>
      </c>
      <c r="E1768" t="s">
        <v>62</v>
      </c>
      <c r="F1768">
        <v>58555.63</v>
      </c>
    </row>
    <row r="1769" spans="1:6" ht="15">
      <c r="A1769">
        <v>2019</v>
      </c>
      <c r="B1769" t="s">
        <v>209</v>
      </c>
      <c r="C1769" t="s">
        <v>67</v>
      </c>
      <c r="D1769" t="s">
        <v>210</v>
      </c>
      <c r="E1769" t="s">
        <v>62</v>
      </c>
      <c r="F1769">
        <v>58010.046</v>
      </c>
    </row>
    <row r="1770" spans="1:6" ht="15">
      <c r="A1770">
        <v>2020</v>
      </c>
      <c r="B1770" t="s">
        <v>209</v>
      </c>
      <c r="C1770" t="s">
        <v>67</v>
      </c>
      <c r="D1770" t="s">
        <v>210</v>
      </c>
      <c r="E1770" t="s">
        <v>62</v>
      </c>
      <c r="F1770">
        <v>56457.548</v>
      </c>
    </row>
    <row r="1771" spans="1:6" ht="15">
      <c r="A1771">
        <v>2021</v>
      </c>
      <c r="B1771" t="s">
        <v>209</v>
      </c>
      <c r="C1771" t="s">
        <v>67</v>
      </c>
      <c r="D1771" t="s">
        <v>210</v>
      </c>
      <c r="E1771" t="s">
        <v>62</v>
      </c>
      <c r="F1771">
        <v>58435.636</v>
      </c>
    </row>
    <row r="1772" spans="1:6" ht="15">
      <c r="A1772">
        <v>2022</v>
      </c>
      <c r="B1772" t="s">
        <v>209</v>
      </c>
      <c r="C1772" t="s">
        <v>67</v>
      </c>
      <c r="D1772" t="s">
        <v>210</v>
      </c>
      <c r="E1772" t="s">
        <v>62</v>
      </c>
      <c r="F1772">
        <v>53620.847</v>
      </c>
    </row>
    <row r="1773" spans="1:6" ht="15">
      <c r="A1773">
        <v>2000</v>
      </c>
      <c r="B1773" t="s">
        <v>209</v>
      </c>
      <c r="C1773" t="s">
        <v>67</v>
      </c>
      <c r="D1773" t="s">
        <v>212</v>
      </c>
      <c r="E1773" t="s">
        <v>62</v>
      </c>
      <c r="F1773" s="183">
        <v>0.09</v>
      </c>
    </row>
    <row r="1774" spans="1:6" ht="15">
      <c r="A1774">
        <v>2001</v>
      </c>
      <c r="B1774" t="s">
        <v>209</v>
      </c>
      <c r="C1774" t="s">
        <v>67</v>
      </c>
      <c r="D1774" t="s">
        <v>212</v>
      </c>
      <c r="E1774" t="s">
        <v>62</v>
      </c>
      <c r="F1774">
        <v>0.096</v>
      </c>
    </row>
    <row r="1775" spans="1:6" ht="15">
      <c r="A1775">
        <v>2002</v>
      </c>
      <c r="B1775" t="s">
        <v>209</v>
      </c>
      <c r="C1775" t="s">
        <v>67</v>
      </c>
      <c r="D1775" t="s">
        <v>212</v>
      </c>
      <c r="E1775" t="s">
        <v>62</v>
      </c>
      <c r="F1775" s="183">
        <v>0.099</v>
      </c>
    </row>
    <row r="1776" spans="1:6" ht="15">
      <c r="A1776">
        <v>2003</v>
      </c>
      <c r="B1776" t="s">
        <v>209</v>
      </c>
      <c r="C1776" t="s">
        <v>67</v>
      </c>
      <c r="D1776" t="s">
        <v>212</v>
      </c>
      <c r="E1776" t="s">
        <v>62</v>
      </c>
      <c r="F1776" s="183">
        <v>0.09</v>
      </c>
    </row>
    <row r="1777" spans="1:6" ht="15">
      <c r="A1777">
        <v>2004</v>
      </c>
      <c r="B1777" t="s">
        <v>209</v>
      </c>
      <c r="C1777" t="s">
        <v>67</v>
      </c>
      <c r="D1777" t="s">
        <v>212</v>
      </c>
      <c r="E1777" t="s">
        <v>62</v>
      </c>
      <c r="F1777">
        <v>0.098</v>
      </c>
    </row>
    <row r="1778" spans="1:6" ht="15">
      <c r="A1778">
        <v>2005</v>
      </c>
      <c r="B1778" t="s">
        <v>209</v>
      </c>
      <c r="C1778" t="s">
        <v>67</v>
      </c>
      <c r="D1778" t="s">
        <v>212</v>
      </c>
      <c r="E1778" t="s">
        <v>62</v>
      </c>
      <c r="F1778">
        <v>0.095</v>
      </c>
    </row>
    <row r="1779" spans="1:6" ht="15">
      <c r="A1779">
        <v>2006</v>
      </c>
      <c r="B1779" t="s">
        <v>209</v>
      </c>
      <c r="C1779" t="s">
        <v>67</v>
      </c>
      <c r="D1779" t="s">
        <v>212</v>
      </c>
      <c r="E1779" t="s">
        <v>62</v>
      </c>
      <c r="F1779">
        <v>0.099</v>
      </c>
    </row>
    <row r="1780" spans="1:6" ht="15">
      <c r="A1780">
        <v>2007</v>
      </c>
      <c r="B1780" t="s">
        <v>209</v>
      </c>
      <c r="C1780" t="s">
        <v>67</v>
      </c>
      <c r="D1780" t="s">
        <v>212</v>
      </c>
      <c r="E1780" t="s">
        <v>62</v>
      </c>
      <c r="F1780">
        <v>0.102</v>
      </c>
    </row>
    <row r="1781" spans="1:6" ht="15">
      <c r="A1781">
        <v>2008</v>
      </c>
      <c r="B1781" t="s">
        <v>209</v>
      </c>
      <c r="C1781" t="s">
        <v>67</v>
      </c>
      <c r="D1781" t="s">
        <v>212</v>
      </c>
      <c r="E1781" t="s">
        <v>62</v>
      </c>
      <c r="F1781">
        <v>0.105</v>
      </c>
    </row>
    <row r="1782" spans="1:6" ht="15">
      <c r="A1782">
        <v>2009</v>
      </c>
      <c r="B1782" t="s">
        <v>209</v>
      </c>
      <c r="C1782" t="s">
        <v>67</v>
      </c>
      <c r="D1782" t="s">
        <v>212</v>
      </c>
      <c r="E1782" t="s">
        <v>62</v>
      </c>
      <c r="F1782">
        <v>0.094</v>
      </c>
    </row>
    <row r="1783" spans="1:6" ht="15">
      <c r="A1783">
        <v>2010</v>
      </c>
      <c r="B1783" t="s">
        <v>209</v>
      </c>
      <c r="C1783" t="s">
        <v>67</v>
      </c>
      <c r="D1783" t="s">
        <v>212</v>
      </c>
      <c r="E1783" t="s">
        <v>62</v>
      </c>
      <c r="F1783">
        <v>0.108</v>
      </c>
    </row>
    <row r="1784" spans="1:6" ht="15">
      <c r="A1784">
        <v>2011</v>
      </c>
      <c r="B1784" t="s">
        <v>209</v>
      </c>
      <c r="C1784" t="s">
        <v>67</v>
      </c>
      <c r="D1784" t="s">
        <v>212</v>
      </c>
      <c r="E1784" t="s">
        <v>62</v>
      </c>
      <c r="F1784">
        <v>0.111</v>
      </c>
    </row>
    <row r="1785" spans="1:6" ht="15">
      <c r="A1785">
        <v>2012</v>
      </c>
      <c r="B1785" t="s">
        <v>209</v>
      </c>
      <c r="C1785" t="s">
        <v>67</v>
      </c>
      <c r="D1785" t="s">
        <v>212</v>
      </c>
      <c r="E1785" t="s">
        <v>62</v>
      </c>
      <c r="F1785">
        <v>0.113</v>
      </c>
    </row>
    <row r="1786" spans="1:6" ht="15">
      <c r="A1786">
        <v>2013</v>
      </c>
      <c r="B1786" t="s">
        <v>209</v>
      </c>
      <c r="C1786" t="s">
        <v>67</v>
      </c>
      <c r="D1786" t="s">
        <v>212</v>
      </c>
      <c r="E1786" t="s">
        <v>62</v>
      </c>
      <c r="F1786">
        <v>0.118</v>
      </c>
    </row>
    <row r="1787" spans="1:6" ht="15">
      <c r="A1787">
        <v>2014</v>
      </c>
      <c r="B1787" t="s">
        <v>209</v>
      </c>
      <c r="C1787" t="s">
        <v>67</v>
      </c>
      <c r="D1787" t="s">
        <v>212</v>
      </c>
      <c r="E1787" t="s">
        <v>62</v>
      </c>
      <c r="F1787" s="183">
        <v>0.122</v>
      </c>
    </row>
    <row r="1788" spans="1:6" ht="15">
      <c r="A1788">
        <v>2015</v>
      </c>
      <c r="B1788" t="s">
        <v>209</v>
      </c>
      <c r="C1788" t="s">
        <v>67</v>
      </c>
      <c r="D1788" t="s">
        <v>212</v>
      </c>
      <c r="E1788" t="s">
        <v>62</v>
      </c>
      <c r="F1788" s="183">
        <v>0.12</v>
      </c>
    </row>
    <row r="1789" spans="1:6" ht="15">
      <c r="A1789">
        <v>2016</v>
      </c>
      <c r="B1789" t="s">
        <v>209</v>
      </c>
      <c r="C1789" t="s">
        <v>67</v>
      </c>
      <c r="D1789" t="s">
        <v>212</v>
      </c>
      <c r="E1789" t="s">
        <v>62</v>
      </c>
      <c r="F1789" s="183">
        <v>0.122</v>
      </c>
    </row>
    <row r="1790" spans="1:6" ht="15">
      <c r="A1790">
        <v>2017</v>
      </c>
      <c r="B1790" t="s">
        <v>209</v>
      </c>
      <c r="C1790" t="s">
        <v>67</v>
      </c>
      <c r="D1790" t="s">
        <v>212</v>
      </c>
      <c r="E1790" t="s">
        <v>62</v>
      </c>
      <c r="F1790" s="183">
        <v>0.132</v>
      </c>
    </row>
    <row r="1791" spans="1:6" ht="15">
      <c r="A1791">
        <v>2018</v>
      </c>
      <c r="B1791" t="s">
        <v>209</v>
      </c>
      <c r="C1791" t="s">
        <v>67</v>
      </c>
      <c r="D1791" t="s">
        <v>212</v>
      </c>
      <c r="E1791" t="s">
        <v>62</v>
      </c>
      <c r="F1791" s="183">
        <v>0.131</v>
      </c>
    </row>
    <row r="1792" spans="1:6" ht="15">
      <c r="A1792">
        <v>2019</v>
      </c>
      <c r="B1792" t="s">
        <v>209</v>
      </c>
      <c r="C1792" t="s">
        <v>67</v>
      </c>
      <c r="D1792" t="s">
        <v>212</v>
      </c>
      <c r="E1792" t="s">
        <v>62</v>
      </c>
      <c r="F1792">
        <v>0.13</v>
      </c>
    </row>
    <row r="1793" spans="1:6" ht="15">
      <c r="A1793">
        <v>2020</v>
      </c>
      <c r="B1793" t="s">
        <v>209</v>
      </c>
      <c r="C1793" t="s">
        <v>67</v>
      </c>
      <c r="D1793" t="s">
        <v>212</v>
      </c>
      <c r="E1793" t="s">
        <v>62</v>
      </c>
      <c r="F1793">
        <v>0.126</v>
      </c>
    </row>
    <row r="1794" spans="1:6" ht="15">
      <c r="A1794">
        <v>2021</v>
      </c>
      <c r="B1794" t="s">
        <v>209</v>
      </c>
      <c r="C1794" t="s">
        <v>67</v>
      </c>
      <c r="D1794" t="s">
        <v>212</v>
      </c>
      <c r="E1794" t="s">
        <v>62</v>
      </c>
      <c r="F1794">
        <v>0.131</v>
      </c>
    </row>
    <row r="1795" spans="1:6" ht="15">
      <c r="A1795">
        <v>2022</v>
      </c>
      <c r="B1795" t="s">
        <v>209</v>
      </c>
      <c r="C1795" t="s">
        <v>67</v>
      </c>
      <c r="D1795" t="s">
        <v>212</v>
      </c>
      <c r="E1795" t="s">
        <v>62</v>
      </c>
      <c r="F1795">
        <v>0.12</v>
      </c>
    </row>
    <row r="1796" spans="1:5" ht="15">
      <c r="A1796">
        <v>2000</v>
      </c>
      <c r="B1796" t="s">
        <v>209</v>
      </c>
      <c r="C1796" t="s">
        <v>59</v>
      </c>
      <c r="D1796" t="s">
        <v>213</v>
      </c>
      <c r="E1796" t="s">
        <v>62</v>
      </c>
    </row>
    <row r="1797" spans="1:5" ht="15">
      <c r="A1797">
        <v>2001</v>
      </c>
      <c r="B1797" t="s">
        <v>209</v>
      </c>
      <c r="C1797" t="s">
        <v>59</v>
      </c>
      <c r="D1797" t="s">
        <v>213</v>
      </c>
      <c r="E1797" t="s">
        <v>62</v>
      </c>
    </row>
    <row r="1798" spans="1:5" ht="15">
      <c r="A1798">
        <v>2002</v>
      </c>
      <c r="B1798" t="s">
        <v>209</v>
      </c>
      <c r="C1798" t="s">
        <v>59</v>
      </c>
      <c r="D1798" t="s">
        <v>213</v>
      </c>
      <c r="E1798" t="s">
        <v>62</v>
      </c>
    </row>
    <row r="1799" spans="1:5" ht="15">
      <c r="A1799">
        <v>2003</v>
      </c>
      <c r="B1799" t="s">
        <v>209</v>
      </c>
      <c r="C1799" t="s">
        <v>59</v>
      </c>
      <c r="D1799" t="s">
        <v>213</v>
      </c>
      <c r="E1799" t="s">
        <v>62</v>
      </c>
    </row>
    <row r="1800" spans="1:5" ht="15">
      <c r="A1800">
        <v>2004</v>
      </c>
      <c r="B1800" t="s">
        <v>209</v>
      </c>
      <c r="C1800" t="s">
        <v>59</v>
      </c>
      <c r="D1800" t="s">
        <v>213</v>
      </c>
      <c r="E1800" t="s">
        <v>62</v>
      </c>
    </row>
    <row r="1801" spans="1:5" ht="15">
      <c r="A1801">
        <v>2005</v>
      </c>
      <c r="B1801" t="s">
        <v>209</v>
      </c>
      <c r="C1801" t="s">
        <v>59</v>
      </c>
      <c r="D1801" t="s">
        <v>213</v>
      </c>
      <c r="E1801" t="s">
        <v>62</v>
      </c>
    </row>
    <row r="1802" spans="1:6" ht="15">
      <c r="A1802">
        <v>2006</v>
      </c>
      <c r="B1802" t="s">
        <v>209</v>
      </c>
      <c r="C1802" t="s">
        <v>59</v>
      </c>
      <c r="D1802" t="s">
        <v>213</v>
      </c>
      <c r="E1802" t="s">
        <v>62</v>
      </c>
      <c r="F1802" s="183"/>
    </row>
    <row r="1803" spans="1:6" ht="15">
      <c r="A1803">
        <v>2007</v>
      </c>
      <c r="B1803" t="s">
        <v>209</v>
      </c>
      <c r="C1803" t="s">
        <v>59</v>
      </c>
      <c r="D1803" t="s">
        <v>213</v>
      </c>
      <c r="E1803" t="s">
        <v>62</v>
      </c>
      <c r="F1803" s="183"/>
    </row>
    <row r="1804" spans="1:6" ht="15">
      <c r="A1804">
        <v>2008</v>
      </c>
      <c r="B1804" t="s">
        <v>209</v>
      </c>
      <c r="C1804" t="s">
        <v>59</v>
      </c>
      <c r="D1804" t="s">
        <v>213</v>
      </c>
      <c r="E1804" t="s">
        <v>62</v>
      </c>
      <c r="F1804" s="183"/>
    </row>
    <row r="1805" spans="1:6" ht="15">
      <c r="A1805">
        <v>2009</v>
      </c>
      <c r="B1805" t="s">
        <v>209</v>
      </c>
      <c r="C1805" t="s">
        <v>59</v>
      </c>
      <c r="D1805" t="s">
        <v>213</v>
      </c>
      <c r="E1805" t="s">
        <v>62</v>
      </c>
      <c r="F1805" s="183"/>
    </row>
    <row r="1806" spans="1:6" ht="15">
      <c r="A1806">
        <v>2010</v>
      </c>
      <c r="B1806" t="s">
        <v>209</v>
      </c>
      <c r="C1806" t="s">
        <v>59</v>
      </c>
      <c r="D1806" t="s">
        <v>213</v>
      </c>
      <c r="E1806" t="s">
        <v>62</v>
      </c>
      <c r="F1806" s="183"/>
    </row>
    <row r="1807" spans="1:5" ht="15">
      <c r="A1807">
        <v>2011</v>
      </c>
      <c r="B1807" t="s">
        <v>209</v>
      </c>
      <c r="C1807" t="s">
        <v>59</v>
      </c>
      <c r="D1807" t="s">
        <v>213</v>
      </c>
      <c r="E1807" t="s">
        <v>62</v>
      </c>
    </row>
    <row r="1808" spans="1:5" ht="15">
      <c r="A1808">
        <v>2012</v>
      </c>
      <c r="B1808" t="s">
        <v>209</v>
      </c>
      <c r="C1808" t="s">
        <v>59</v>
      </c>
      <c r="D1808" t="s">
        <v>213</v>
      </c>
      <c r="E1808" t="s">
        <v>62</v>
      </c>
    </row>
    <row r="1809" spans="1:5" ht="15">
      <c r="A1809">
        <v>2013</v>
      </c>
      <c r="B1809" t="s">
        <v>209</v>
      </c>
      <c r="C1809" t="s">
        <v>59</v>
      </c>
      <c r="D1809" t="s">
        <v>213</v>
      </c>
      <c r="E1809" t="s">
        <v>62</v>
      </c>
    </row>
    <row r="1810" spans="1:5" ht="15">
      <c r="A1810">
        <v>2014</v>
      </c>
      <c r="B1810" t="s">
        <v>209</v>
      </c>
      <c r="C1810" t="s">
        <v>59</v>
      </c>
      <c r="D1810" t="s">
        <v>213</v>
      </c>
      <c r="E1810" t="s">
        <v>62</v>
      </c>
    </row>
    <row r="1811" spans="1:5" ht="15">
      <c r="A1811">
        <v>2015</v>
      </c>
      <c r="B1811" t="s">
        <v>209</v>
      </c>
      <c r="C1811" t="s">
        <v>59</v>
      </c>
      <c r="D1811" t="s">
        <v>213</v>
      </c>
      <c r="E1811" t="s">
        <v>62</v>
      </c>
    </row>
    <row r="1812" spans="1:5" ht="15">
      <c r="A1812">
        <v>2016</v>
      </c>
      <c r="B1812" t="s">
        <v>209</v>
      </c>
      <c r="C1812" t="s">
        <v>59</v>
      </c>
      <c r="D1812" t="s">
        <v>213</v>
      </c>
      <c r="E1812" t="s">
        <v>62</v>
      </c>
    </row>
    <row r="1813" spans="1:5" ht="15">
      <c r="A1813">
        <v>2017</v>
      </c>
      <c r="B1813" t="s">
        <v>209</v>
      </c>
      <c r="C1813" t="s">
        <v>59</v>
      </c>
      <c r="D1813" t="s">
        <v>213</v>
      </c>
      <c r="E1813" t="s">
        <v>62</v>
      </c>
    </row>
    <row r="1814" spans="1:5" ht="15">
      <c r="A1814">
        <v>2018</v>
      </c>
      <c r="B1814" t="s">
        <v>209</v>
      </c>
      <c r="C1814" t="s">
        <v>59</v>
      </c>
      <c r="D1814" t="s">
        <v>213</v>
      </c>
      <c r="E1814" t="s">
        <v>62</v>
      </c>
    </row>
    <row r="1815" spans="1:5" ht="15">
      <c r="A1815">
        <v>2019</v>
      </c>
      <c r="B1815" t="s">
        <v>209</v>
      </c>
      <c r="C1815" t="s">
        <v>59</v>
      </c>
      <c r="D1815" t="s">
        <v>213</v>
      </c>
      <c r="E1815" t="s">
        <v>62</v>
      </c>
    </row>
    <row r="1816" spans="1:5" ht="15">
      <c r="A1816">
        <v>2020</v>
      </c>
      <c r="B1816" t="s">
        <v>209</v>
      </c>
      <c r="C1816" t="s">
        <v>59</v>
      </c>
      <c r="D1816" t="s">
        <v>213</v>
      </c>
      <c r="E1816" t="s">
        <v>62</v>
      </c>
    </row>
    <row r="1817" spans="1:6" ht="15">
      <c r="A1817">
        <v>2021</v>
      </c>
      <c r="B1817" t="s">
        <v>209</v>
      </c>
      <c r="C1817" t="s">
        <v>59</v>
      </c>
      <c r="D1817" t="s">
        <v>213</v>
      </c>
      <c r="E1817" t="s">
        <v>62</v>
      </c>
      <c r="F1817" s="183"/>
    </row>
    <row r="1818" spans="1:6" ht="15">
      <c r="A1818">
        <v>2022</v>
      </c>
      <c r="B1818" t="s">
        <v>209</v>
      </c>
      <c r="C1818" t="s">
        <v>59</v>
      </c>
      <c r="D1818" t="s">
        <v>213</v>
      </c>
      <c r="E1818" t="s">
        <v>62</v>
      </c>
      <c r="F1818" s="183"/>
    </row>
    <row r="1819" spans="1:6" ht="15">
      <c r="A1819">
        <v>2000</v>
      </c>
      <c r="B1819" t="s">
        <v>209</v>
      </c>
      <c r="C1819" t="s">
        <v>59</v>
      </c>
      <c r="D1819" t="s">
        <v>210</v>
      </c>
      <c r="E1819" t="s">
        <v>62</v>
      </c>
      <c r="F1819" s="183">
        <v>0.538</v>
      </c>
    </row>
    <row r="1820" spans="1:6" ht="15">
      <c r="A1820">
        <v>2001</v>
      </c>
      <c r="B1820" t="s">
        <v>209</v>
      </c>
      <c r="C1820" t="s">
        <v>59</v>
      </c>
      <c r="D1820" t="s">
        <v>210</v>
      </c>
      <c r="E1820" t="s">
        <v>62</v>
      </c>
      <c r="F1820" s="183">
        <v>0.456</v>
      </c>
    </row>
    <row r="1821" spans="1:6" ht="15">
      <c r="A1821">
        <v>2002</v>
      </c>
      <c r="B1821" t="s">
        <v>209</v>
      </c>
      <c r="C1821" t="s">
        <v>59</v>
      </c>
      <c r="D1821" t="s">
        <v>210</v>
      </c>
      <c r="E1821" t="s">
        <v>62</v>
      </c>
      <c r="F1821" s="183">
        <v>24.575</v>
      </c>
    </row>
    <row r="1822" spans="1:6" ht="15">
      <c r="A1822">
        <v>2003</v>
      </c>
      <c r="B1822" t="s">
        <v>209</v>
      </c>
      <c r="C1822" t="s">
        <v>59</v>
      </c>
      <c r="D1822" t="s">
        <v>210</v>
      </c>
      <c r="E1822" t="s">
        <v>62</v>
      </c>
      <c r="F1822">
        <v>68.699</v>
      </c>
    </row>
    <row r="1823" spans="1:6" ht="15">
      <c r="A1823">
        <v>2004</v>
      </c>
      <c r="B1823" t="s">
        <v>209</v>
      </c>
      <c r="C1823" t="s">
        <v>59</v>
      </c>
      <c r="D1823" t="s">
        <v>210</v>
      </c>
      <c r="E1823" t="s">
        <v>62</v>
      </c>
      <c r="F1823">
        <v>76.692</v>
      </c>
    </row>
    <row r="1824" spans="1:6" ht="15">
      <c r="A1824">
        <v>2005</v>
      </c>
      <c r="B1824" t="s">
        <v>209</v>
      </c>
      <c r="C1824" t="s">
        <v>59</v>
      </c>
      <c r="D1824" t="s">
        <v>210</v>
      </c>
      <c r="E1824" t="s">
        <v>62</v>
      </c>
      <c r="F1824">
        <v>54.292</v>
      </c>
    </row>
    <row r="1825" spans="1:6" ht="15">
      <c r="A1825">
        <v>2006</v>
      </c>
      <c r="B1825" t="s">
        <v>209</v>
      </c>
      <c r="C1825" t="s">
        <v>59</v>
      </c>
      <c r="D1825" t="s">
        <v>210</v>
      </c>
      <c r="E1825" t="s">
        <v>62</v>
      </c>
      <c r="F1825">
        <v>216.746</v>
      </c>
    </row>
    <row r="1826" spans="1:6" ht="15">
      <c r="A1826">
        <v>2007</v>
      </c>
      <c r="B1826" t="s">
        <v>209</v>
      </c>
      <c r="C1826" t="s">
        <v>59</v>
      </c>
      <c r="D1826" t="s">
        <v>210</v>
      </c>
      <c r="E1826" t="s">
        <v>62</v>
      </c>
      <c r="F1826">
        <v>180.992</v>
      </c>
    </row>
    <row r="1827" spans="1:6" ht="15">
      <c r="A1827">
        <v>2008</v>
      </c>
      <c r="B1827" t="s">
        <v>209</v>
      </c>
      <c r="C1827" t="s">
        <v>59</v>
      </c>
      <c r="D1827" t="s">
        <v>210</v>
      </c>
      <c r="E1827" t="s">
        <v>62</v>
      </c>
      <c r="F1827">
        <v>170.605</v>
      </c>
    </row>
    <row r="1828" spans="1:6" ht="15">
      <c r="A1828">
        <v>2009</v>
      </c>
      <c r="B1828" t="s">
        <v>209</v>
      </c>
      <c r="C1828" t="s">
        <v>59</v>
      </c>
      <c r="D1828" t="s">
        <v>210</v>
      </c>
      <c r="E1828" t="s">
        <v>62</v>
      </c>
      <c r="F1828">
        <v>178.892</v>
      </c>
    </row>
    <row r="1829" spans="1:6" ht="15">
      <c r="A1829">
        <v>2010</v>
      </c>
      <c r="B1829" t="s">
        <v>209</v>
      </c>
      <c r="C1829" t="s">
        <v>59</v>
      </c>
      <c r="D1829" t="s">
        <v>210</v>
      </c>
      <c r="E1829" t="s">
        <v>62</v>
      </c>
      <c r="F1829">
        <v>436.271</v>
      </c>
    </row>
    <row r="1830" spans="1:6" ht="15">
      <c r="A1830">
        <v>2011</v>
      </c>
      <c r="B1830" t="s">
        <v>209</v>
      </c>
      <c r="C1830" t="s">
        <v>59</v>
      </c>
      <c r="D1830" t="s">
        <v>210</v>
      </c>
      <c r="E1830" t="s">
        <v>62</v>
      </c>
      <c r="F1830">
        <v>587.411</v>
      </c>
    </row>
    <row r="1831" spans="1:6" ht="15">
      <c r="A1831">
        <v>2012</v>
      </c>
      <c r="B1831" t="s">
        <v>209</v>
      </c>
      <c r="C1831" t="s">
        <v>59</v>
      </c>
      <c r="D1831" t="s">
        <v>210</v>
      </c>
      <c r="E1831" t="s">
        <v>62</v>
      </c>
      <c r="F1831">
        <v>633.363</v>
      </c>
    </row>
    <row r="1832" spans="1:6" ht="15">
      <c r="A1832">
        <v>2013</v>
      </c>
      <c r="B1832" t="s">
        <v>209</v>
      </c>
      <c r="C1832" t="s">
        <v>59</v>
      </c>
      <c r="D1832" t="s">
        <v>210</v>
      </c>
      <c r="E1832" t="s">
        <v>62</v>
      </c>
      <c r="F1832" s="183">
        <v>602.837</v>
      </c>
    </row>
    <row r="1833" spans="1:6" ht="15">
      <c r="A1833">
        <v>2014</v>
      </c>
      <c r="B1833" t="s">
        <v>209</v>
      </c>
      <c r="C1833" t="s">
        <v>59</v>
      </c>
      <c r="D1833" t="s">
        <v>210</v>
      </c>
      <c r="E1833" t="s">
        <v>62</v>
      </c>
      <c r="F1833" s="183">
        <v>586.943</v>
      </c>
    </row>
    <row r="1834" spans="1:6" ht="15">
      <c r="A1834">
        <v>2015</v>
      </c>
      <c r="B1834" t="s">
        <v>209</v>
      </c>
      <c r="C1834" t="s">
        <v>59</v>
      </c>
      <c r="D1834" t="s">
        <v>210</v>
      </c>
      <c r="E1834" t="s">
        <v>62</v>
      </c>
      <c r="F1834" s="183">
        <v>604.991</v>
      </c>
    </row>
    <row r="1835" spans="1:6" ht="15">
      <c r="A1835">
        <v>2016</v>
      </c>
      <c r="B1835" t="s">
        <v>209</v>
      </c>
      <c r="C1835" t="s">
        <v>59</v>
      </c>
      <c r="D1835" t="s">
        <v>210</v>
      </c>
      <c r="E1835" t="s">
        <v>62</v>
      </c>
      <c r="F1835" s="183">
        <v>468.495</v>
      </c>
    </row>
    <row r="1836" spans="1:6" ht="15">
      <c r="A1836">
        <v>2017</v>
      </c>
      <c r="B1836" t="s">
        <v>209</v>
      </c>
      <c r="C1836" t="s">
        <v>59</v>
      </c>
      <c r="D1836" t="s">
        <v>210</v>
      </c>
      <c r="E1836" t="s">
        <v>62</v>
      </c>
      <c r="F1836" s="183">
        <v>483.947</v>
      </c>
    </row>
    <row r="1837" spans="1:6" ht="15">
      <c r="A1837">
        <v>2018</v>
      </c>
      <c r="B1837" t="s">
        <v>209</v>
      </c>
      <c r="C1837" t="s">
        <v>59</v>
      </c>
      <c r="D1837" t="s">
        <v>210</v>
      </c>
      <c r="E1837" t="s">
        <v>62</v>
      </c>
      <c r="F1837">
        <v>479.452</v>
      </c>
    </row>
    <row r="1838" spans="1:6" ht="15">
      <c r="A1838">
        <v>2019</v>
      </c>
      <c r="B1838" t="s">
        <v>209</v>
      </c>
      <c r="C1838" t="s">
        <v>59</v>
      </c>
      <c r="D1838" t="s">
        <v>210</v>
      </c>
      <c r="E1838" t="s">
        <v>62</v>
      </c>
      <c r="F1838">
        <v>573.454</v>
      </c>
    </row>
    <row r="1839" spans="1:6" ht="15">
      <c r="A1839">
        <v>2020</v>
      </c>
      <c r="B1839" t="s">
        <v>209</v>
      </c>
      <c r="C1839" t="s">
        <v>59</v>
      </c>
      <c r="D1839" t="s">
        <v>210</v>
      </c>
      <c r="E1839" t="s">
        <v>62</v>
      </c>
      <c r="F1839">
        <v>556.595</v>
      </c>
    </row>
    <row r="1840" spans="1:6" ht="15">
      <c r="A1840">
        <v>2021</v>
      </c>
      <c r="B1840" t="s">
        <v>209</v>
      </c>
      <c r="C1840" t="s">
        <v>59</v>
      </c>
      <c r="D1840" t="s">
        <v>210</v>
      </c>
      <c r="E1840" t="s">
        <v>62</v>
      </c>
      <c r="F1840">
        <v>444.583</v>
      </c>
    </row>
    <row r="1841" spans="1:6" ht="15">
      <c r="A1841">
        <v>2022</v>
      </c>
      <c r="B1841" t="s">
        <v>209</v>
      </c>
      <c r="C1841" t="s">
        <v>59</v>
      </c>
      <c r="D1841" t="s">
        <v>210</v>
      </c>
      <c r="E1841" t="s">
        <v>62</v>
      </c>
      <c r="F1841">
        <v>414.093</v>
      </c>
    </row>
    <row r="1842" spans="1:6" ht="15">
      <c r="A1842">
        <v>2000</v>
      </c>
      <c r="B1842" t="s">
        <v>209</v>
      </c>
      <c r="C1842" t="s">
        <v>59</v>
      </c>
      <c r="D1842" t="s">
        <v>212</v>
      </c>
      <c r="E1842" t="s">
        <v>62</v>
      </c>
      <c r="F1842">
        <v>0</v>
      </c>
    </row>
    <row r="1843" spans="1:6" ht="15">
      <c r="A1843">
        <v>2001</v>
      </c>
      <c r="B1843" t="s">
        <v>209</v>
      </c>
      <c r="C1843" t="s">
        <v>59</v>
      </c>
      <c r="D1843" t="s">
        <v>212</v>
      </c>
      <c r="E1843" t="s">
        <v>62</v>
      </c>
      <c r="F1843">
        <v>0</v>
      </c>
    </row>
    <row r="1844" spans="1:6" ht="15">
      <c r="A1844">
        <v>2002</v>
      </c>
      <c r="B1844" t="s">
        <v>209</v>
      </c>
      <c r="C1844" t="s">
        <v>59</v>
      </c>
      <c r="D1844" t="s">
        <v>212</v>
      </c>
      <c r="E1844" t="s">
        <v>62</v>
      </c>
      <c r="F1844">
        <v>0</v>
      </c>
    </row>
    <row r="1845" spans="1:6" ht="15">
      <c r="A1845">
        <v>2003</v>
      </c>
      <c r="B1845" t="s">
        <v>209</v>
      </c>
      <c r="C1845" t="s">
        <v>59</v>
      </c>
      <c r="D1845" t="s">
        <v>212</v>
      </c>
      <c r="E1845" t="s">
        <v>62</v>
      </c>
      <c r="F1845">
        <v>0</v>
      </c>
    </row>
    <row r="1846" spans="1:6" ht="15">
      <c r="A1846">
        <v>2004</v>
      </c>
      <c r="B1846" t="s">
        <v>209</v>
      </c>
      <c r="C1846" t="s">
        <v>59</v>
      </c>
      <c r="D1846" t="s">
        <v>212</v>
      </c>
      <c r="E1846" t="s">
        <v>62</v>
      </c>
      <c r="F1846">
        <v>0</v>
      </c>
    </row>
    <row r="1847" spans="1:6" ht="15">
      <c r="A1847">
        <v>2005</v>
      </c>
      <c r="B1847" t="s">
        <v>209</v>
      </c>
      <c r="C1847" t="s">
        <v>59</v>
      </c>
      <c r="D1847" t="s">
        <v>212</v>
      </c>
      <c r="E1847" t="s">
        <v>62</v>
      </c>
      <c r="F1847" s="183">
        <v>0</v>
      </c>
    </row>
    <row r="1848" spans="1:6" ht="15">
      <c r="A1848">
        <v>2006</v>
      </c>
      <c r="B1848" t="s">
        <v>209</v>
      </c>
      <c r="C1848" t="s">
        <v>59</v>
      </c>
      <c r="D1848" t="s">
        <v>212</v>
      </c>
      <c r="E1848" t="s">
        <v>62</v>
      </c>
      <c r="F1848" s="183">
        <v>0</v>
      </c>
    </row>
    <row r="1849" spans="1:6" ht="15">
      <c r="A1849">
        <v>2007</v>
      </c>
      <c r="B1849" t="s">
        <v>209</v>
      </c>
      <c r="C1849" t="s">
        <v>59</v>
      </c>
      <c r="D1849" t="s">
        <v>212</v>
      </c>
      <c r="E1849" t="s">
        <v>62</v>
      </c>
      <c r="F1849" s="183">
        <v>0</v>
      </c>
    </row>
    <row r="1850" spans="1:6" ht="15">
      <c r="A1850">
        <v>2008</v>
      </c>
      <c r="B1850" t="s">
        <v>209</v>
      </c>
      <c r="C1850" t="s">
        <v>59</v>
      </c>
      <c r="D1850" t="s">
        <v>212</v>
      </c>
      <c r="E1850" t="s">
        <v>62</v>
      </c>
      <c r="F1850" s="183">
        <v>0</v>
      </c>
    </row>
    <row r="1851" spans="1:6" ht="15">
      <c r="A1851">
        <v>2009</v>
      </c>
      <c r="B1851" t="s">
        <v>209</v>
      </c>
      <c r="C1851" t="s">
        <v>59</v>
      </c>
      <c r="D1851" t="s">
        <v>212</v>
      </c>
      <c r="E1851" t="s">
        <v>62</v>
      </c>
      <c r="F1851" s="183">
        <v>0</v>
      </c>
    </row>
    <row r="1852" spans="1:6" ht="15">
      <c r="A1852">
        <v>2010</v>
      </c>
      <c r="B1852" t="s">
        <v>209</v>
      </c>
      <c r="C1852" t="s">
        <v>59</v>
      </c>
      <c r="D1852" t="s">
        <v>212</v>
      </c>
      <c r="E1852" t="s">
        <v>62</v>
      </c>
      <c r="F1852">
        <v>0.001</v>
      </c>
    </row>
    <row r="1853" spans="1:6" ht="15">
      <c r="A1853">
        <v>2011</v>
      </c>
      <c r="B1853" t="s">
        <v>209</v>
      </c>
      <c r="C1853" t="s">
        <v>59</v>
      </c>
      <c r="D1853" t="s">
        <v>212</v>
      </c>
      <c r="E1853" t="s">
        <v>62</v>
      </c>
      <c r="F1853">
        <v>0.001</v>
      </c>
    </row>
    <row r="1854" spans="1:6" ht="15">
      <c r="A1854">
        <v>2012</v>
      </c>
      <c r="B1854" t="s">
        <v>209</v>
      </c>
      <c r="C1854" t="s">
        <v>59</v>
      </c>
      <c r="D1854" t="s">
        <v>212</v>
      </c>
      <c r="E1854" t="s">
        <v>62</v>
      </c>
      <c r="F1854">
        <v>0.001</v>
      </c>
    </row>
    <row r="1855" spans="1:6" ht="15">
      <c r="A1855">
        <v>2013</v>
      </c>
      <c r="B1855" t="s">
        <v>209</v>
      </c>
      <c r="C1855" t="s">
        <v>59</v>
      </c>
      <c r="D1855" t="s">
        <v>212</v>
      </c>
      <c r="E1855" t="s">
        <v>62</v>
      </c>
      <c r="F1855">
        <v>0.001</v>
      </c>
    </row>
    <row r="1856" spans="1:6" ht="15">
      <c r="A1856">
        <v>2014</v>
      </c>
      <c r="B1856" t="s">
        <v>209</v>
      </c>
      <c r="C1856" t="s">
        <v>59</v>
      </c>
      <c r="D1856" t="s">
        <v>212</v>
      </c>
      <c r="E1856" t="s">
        <v>62</v>
      </c>
      <c r="F1856">
        <v>0.001</v>
      </c>
    </row>
    <row r="1857" spans="1:6" ht="15">
      <c r="A1857">
        <v>2015</v>
      </c>
      <c r="B1857" t="s">
        <v>209</v>
      </c>
      <c r="C1857" t="s">
        <v>59</v>
      </c>
      <c r="D1857" t="s">
        <v>212</v>
      </c>
      <c r="E1857" t="s">
        <v>62</v>
      </c>
      <c r="F1857">
        <v>0.001</v>
      </c>
    </row>
    <row r="1858" spans="1:6" ht="15">
      <c r="A1858">
        <v>2016</v>
      </c>
      <c r="B1858" t="s">
        <v>209</v>
      </c>
      <c r="C1858" t="s">
        <v>59</v>
      </c>
      <c r="D1858" t="s">
        <v>212</v>
      </c>
      <c r="E1858" t="s">
        <v>62</v>
      </c>
      <c r="F1858">
        <v>0.001</v>
      </c>
    </row>
    <row r="1859" spans="1:6" ht="15">
      <c r="A1859">
        <v>2017</v>
      </c>
      <c r="B1859" t="s">
        <v>209</v>
      </c>
      <c r="C1859" t="s">
        <v>59</v>
      </c>
      <c r="D1859" t="s">
        <v>212</v>
      </c>
      <c r="E1859" t="s">
        <v>62</v>
      </c>
      <c r="F1859">
        <v>0.001</v>
      </c>
    </row>
    <row r="1860" spans="1:6" ht="15">
      <c r="A1860">
        <v>2018</v>
      </c>
      <c r="B1860" t="s">
        <v>209</v>
      </c>
      <c r="C1860" t="s">
        <v>59</v>
      </c>
      <c r="D1860" t="s">
        <v>212</v>
      </c>
      <c r="E1860" t="s">
        <v>62</v>
      </c>
      <c r="F1860">
        <v>0.001</v>
      </c>
    </row>
    <row r="1861" spans="1:6" ht="15">
      <c r="A1861">
        <v>2019</v>
      </c>
      <c r="B1861" t="s">
        <v>209</v>
      </c>
      <c r="C1861" t="s">
        <v>59</v>
      </c>
      <c r="D1861" t="s">
        <v>212</v>
      </c>
      <c r="E1861" t="s">
        <v>62</v>
      </c>
      <c r="F1861">
        <v>0.001</v>
      </c>
    </row>
    <row r="1862" spans="1:6" ht="15">
      <c r="A1862">
        <v>2020</v>
      </c>
      <c r="B1862" t="s">
        <v>209</v>
      </c>
      <c r="C1862" t="s">
        <v>59</v>
      </c>
      <c r="D1862" t="s">
        <v>212</v>
      </c>
      <c r="E1862" t="s">
        <v>62</v>
      </c>
      <c r="F1862">
        <v>0.001</v>
      </c>
    </row>
    <row r="1863" spans="1:6" ht="15">
      <c r="A1863">
        <v>2021</v>
      </c>
      <c r="B1863" t="s">
        <v>209</v>
      </c>
      <c r="C1863" t="s">
        <v>59</v>
      </c>
      <c r="D1863" t="s">
        <v>212</v>
      </c>
      <c r="E1863" t="s">
        <v>62</v>
      </c>
      <c r="F1863" s="183">
        <v>0.001</v>
      </c>
    </row>
    <row r="1864" spans="1:6" ht="15">
      <c r="A1864">
        <v>2022</v>
      </c>
      <c r="B1864" t="s">
        <v>209</v>
      </c>
      <c r="C1864" t="s">
        <v>59</v>
      </c>
      <c r="D1864" t="s">
        <v>212</v>
      </c>
      <c r="E1864" t="s">
        <v>62</v>
      </c>
      <c r="F1864" s="183">
        <v>0.001</v>
      </c>
    </row>
    <row r="1865" spans="1:6" ht="15">
      <c r="A1865">
        <v>2000</v>
      </c>
      <c r="B1865" t="s">
        <v>209</v>
      </c>
      <c r="C1865" t="s">
        <v>74</v>
      </c>
      <c r="D1865" t="s">
        <v>213</v>
      </c>
      <c r="E1865" t="s">
        <v>62</v>
      </c>
      <c r="F1865" s="183">
        <v>100</v>
      </c>
    </row>
    <row r="1866" spans="1:6" ht="15">
      <c r="A1866">
        <v>2001</v>
      </c>
      <c r="B1866" t="s">
        <v>209</v>
      </c>
      <c r="C1866" t="s">
        <v>74</v>
      </c>
      <c r="D1866" t="s">
        <v>213</v>
      </c>
      <c r="E1866" t="s">
        <v>62</v>
      </c>
      <c r="F1866" s="183">
        <v>99.736</v>
      </c>
    </row>
    <row r="1867" spans="1:6" ht="15">
      <c r="A1867">
        <v>2002</v>
      </c>
      <c r="B1867" t="s">
        <v>209</v>
      </c>
      <c r="C1867" t="s">
        <v>74</v>
      </c>
      <c r="D1867" t="s">
        <v>213</v>
      </c>
      <c r="E1867" t="s">
        <v>62</v>
      </c>
      <c r="F1867">
        <v>105.753</v>
      </c>
    </row>
    <row r="1868" spans="1:6" ht="15">
      <c r="A1868">
        <v>2003</v>
      </c>
      <c r="B1868" t="s">
        <v>209</v>
      </c>
      <c r="C1868" t="s">
        <v>74</v>
      </c>
      <c r="D1868" t="s">
        <v>213</v>
      </c>
      <c r="E1868" t="s">
        <v>62</v>
      </c>
      <c r="F1868">
        <v>108.408</v>
      </c>
    </row>
    <row r="1869" spans="1:6" ht="15">
      <c r="A1869">
        <v>2004</v>
      </c>
      <c r="B1869" t="s">
        <v>209</v>
      </c>
      <c r="C1869" t="s">
        <v>74</v>
      </c>
      <c r="D1869" t="s">
        <v>213</v>
      </c>
      <c r="E1869" t="s">
        <v>62</v>
      </c>
      <c r="F1869">
        <v>114.196</v>
      </c>
    </row>
    <row r="1870" spans="1:6" ht="15">
      <c r="A1870">
        <v>2005</v>
      </c>
      <c r="B1870" t="s">
        <v>209</v>
      </c>
      <c r="C1870" t="s">
        <v>74</v>
      </c>
      <c r="D1870" t="s">
        <v>213</v>
      </c>
      <c r="E1870" t="s">
        <v>62</v>
      </c>
      <c r="F1870">
        <v>120.254</v>
      </c>
    </row>
    <row r="1871" spans="1:6" ht="15">
      <c r="A1871">
        <v>2006</v>
      </c>
      <c r="B1871" t="s">
        <v>209</v>
      </c>
      <c r="C1871" t="s">
        <v>74</v>
      </c>
      <c r="D1871" t="s">
        <v>213</v>
      </c>
      <c r="E1871" t="s">
        <v>62</v>
      </c>
      <c r="F1871">
        <v>125.604</v>
      </c>
    </row>
    <row r="1872" spans="1:6" ht="15">
      <c r="A1872">
        <v>2007</v>
      </c>
      <c r="B1872" t="s">
        <v>209</v>
      </c>
      <c r="C1872" t="s">
        <v>74</v>
      </c>
      <c r="D1872" t="s">
        <v>213</v>
      </c>
      <c r="E1872" t="s">
        <v>62</v>
      </c>
      <c r="F1872">
        <v>128.746</v>
      </c>
    </row>
    <row r="1873" spans="1:6" ht="15">
      <c r="A1873">
        <v>2008</v>
      </c>
      <c r="B1873" t="s">
        <v>209</v>
      </c>
      <c r="C1873" t="s">
        <v>74</v>
      </c>
      <c r="D1873" t="s">
        <v>213</v>
      </c>
      <c r="E1873" t="s">
        <v>62</v>
      </c>
      <c r="F1873">
        <v>131.499</v>
      </c>
    </row>
    <row r="1874" spans="1:6" ht="15">
      <c r="A1874">
        <v>2009</v>
      </c>
      <c r="B1874" t="s">
        <v>209</v>
      </c>
      <c r="C1874" t="s">
        <v>74</v>
      </c>
      <c r="D1874" t="s">
        <v>213</v>
      </c>
      <c r="E1874" t="s">
        <v>62</v>
      </c>
      <c r="F1874">
        <v>123.608</v>
      </c>
    </row>
    <row r="1875" spans="1:6" ht="15">
      <c r="A1875">
        <v>2010</v>
      </c>
      <c r="B1875" t="s">
        <v>209</v>
      </c>
      <c r="C1875" t="s">
        <v>74</v>
      </c>
      <c r="D1875" t="s">
        <v>213</v>
      </c>
      <c r="E1875" t="s">
        <v>62</v>
      </c>
      <c r="F1875">
        <v>136.578</v>
      </c>
    </row>
    <row r="1876" spans="1:6" ht="15">
      <c r="A1876">
        <v>2011</v>
      </c>
      <c r="B1876" t="s">
        <v>209</v>
      </c>
      <c r="C1876" t="s">
        <v>74</v>
      </c>
      <c r="D1876" t="s">
        <v>213</v>
      </c>
      <c r="E1876" t="s">
        <v>62</v>
      </c>
      <c r="F1876">
        <v>141.165</v>
      </c>
    </row>
    <row r="1877" spans="1:6" ht="15">
      <c r="A1877">
        <v>2012</v>
      </c>
      <c r="B1877" t="s">
        <v>209</v>
      </c>
      <c r="C1877" t="s">
        <v>74</v>
      </c>
      <c r="D1877" t="s">
        <v>213</v>
      </c>
      <c r="E1877" t="s">
        <v>62</v>
      </c>
      <c r="F1877">
        <v>151.365</v>
      </c>
    </row>
    <row r="1878" spans="1:6" ht="15">
      <c r="A1878">
        <v>2013</v>
      </c>
      <c r="B1878" t="s">
        <v>209</v>
      </c>
      <c r="C1878" t="s">
        <v>74</v>
      </c>
      <c r="D1878" t="s">
        <v>213</v>
      </c>
      <c r="E1878" t="s">
        <v>62</v>
      </c>
      <c r="F1878" s="183">
        <v>158.273</v>
      </c>
    </row>
    <row r="1879" spans="1:6" ht="15">
      <c r="A1879">
        <v>2014</v>
      </c>
      <c r="B1879" t="s">
        <v>209</v>
      </c>
      <c r="C1879" t="s">
        <v>74</v>
      </c>
      <c r="D1879" t="s">
        <v>213</v>
      </c>
      <c r="E1879" t="s">
        <v>62</v>
      </c>
      <c r="F1879">
        <v>160.511</v>
      </c>
    </row>
    <row r="1880" spans="1:6" ht="15">
      <c r="A1880">
        <v>2015</v>
      </c>
      <c r="B1880" t="s">
        <v>209</v>
      </c>
      <c r="C1880" t="s">
        <v>74</v>
      </c>
      <c r="D1880" t="s">
        <v>213</v>
      </c>
      <c r="E1880" t="s">
        <v>62</v>
      </c>
      <c r="F1880" s="183">
        <v>161.957</v>
      </c>
    </row>
    <row r="1881" spans="1:6" ht="15">
      <c r="A1881">
        <v>2016</v>
      </c>
      <c r="B1881" t="s">
        <v>209</v>
      </c>
      <c r="C1881" t="s">
        <v>74</v>
      </c>
      <c r="D1881" t="s">
        <v>213</v>
      </c>
      <c r="E1881" t="s">
        <v>62</v>
      </c>
      <c r="F1881" s="183">
        <v>167.015</v>
      </c>
    </row>
    <row r="1882" spans="1:6" ht="15">
      <c r="A1882">
        <v>2017</v>
      </c>
      <c r="B1882" t="s">
        <v>209</v>
      </c>
      <c r="C1882" t="s">
        <v>74</v>
      </c>
      <c r="D1882" t="s">
        <v>213</v>
      </c>
      <c r="E1882" t="s">
        <v>62</v>
      </c>
      <c r="F1882">
        <v>172.897</v>
      </c>
    </row>
    <row r="1883" spans="1:6" ht="15">
      <c r="A1883">
        <v>2018</v>
      </c>
      <c r="B1883" t="s">
        <v>209</v>
      </c>
      <c r="C1883" t="s">
        <v>74</v>
      </c>
      <c r="D1883" t="s">
        <v>213</v>
      </c>
      <c r="E1883" t="s">
        <v>62</v>
      </c>
      <c r="F1883">
        <v>168.533</v>
      </c>
    </row>
    <row r="1884" spans="1:6" ht="15">
      <c r="A1884">
        <v>2019</v>
      </c>
      <c r="B1884" t="s">
        <v>209</v>
      </c>
      <c r="C1884" t="s">
        <v>74</v>
      </c>
      <c r="D1884" t="s">
        <v>213</v>
      </c>
      <c r="E1884" t="s">
        <v>62</v>
      </c>
      <c r="F1884">
        <v>168.308</v>
      </c>
    </row>
    <row r="1885" spans="1:6" ht="15">
      <c r="A1885">
        <v>2020</v>
      </c>
      <c r="B1885" t="s">
        <v>209</v>
      </c>
      <c r="C1885" t="s">
        <v>74</v>
      </c>
      <c r="D1885" t="s">
        <v>213</v>
      </c>
      <c r="E1885" t="s">
        <v>62</v>
      </c>
      <c r="F1885">
        <v>162.133</v>
      </c>
    </row>
    <row r="1886" spans="1:6" ht="15">
      <c r="A1886">
        <v>2021</v>
      </c>
      <c r="B1886" t="s">
        <v>209</v>
      </c>
      <c r="C1886" t="s">
        <v>74</v>
      </c>
      <c r="D1886" t="s">
        <v>213</v>
      </c>
      <c r="E1886" t="s">
        <v>62</v>
      </c>
      <c r="F1886">
        <v>168.675</v>
      </c>
    </row>
    <row r="1887" spans="1:6" ht="15">
      <c r="A1887">
        <v>2022</v>
      </c>
      <c r="B1887" t="s">
        <v>209</v>
      </c>
      <c r="C1887" t="s">
        <v>74</v>
      </c>
      <c r="D1887" t="s">
        <v>213</v>
      </c>
      <c r="E1887" t="s">
        <v>62</v>
      </c>
      <c r="F1887">
        <v>155.158</v>
      </c>
    </row>
    <row r="1888" spans="1:6" ht="15">
      <c r="A1888">
        <v>2000</v>
      </c>
      <c r="B1888" t="s">
        <v>209</v>
      </c>
      <c r="C1888" t="s">
        <v>74</v>
      </c>
      <c r="D1888" t="s">
        <v>210</v>
      </c>
      <c r="E1888" t="s">
        <v>62</v>
      </c>
      <c r="F1888">
        <v>442422.392</v>
      </c>
    </row>
    <row r="1889" spans="1:6" ht="15">
      <c r="A1889">
        <v>2001</v>
      </c>
      <c r="B1889" t="s">
        <v>209</v>
      </c>
      <c r="C1889" t="s">
        <v>74</v>
      </c>
      <c r="D1889" t="s">
        <v>210</v>
      </c>
      <c r="E1889" t="s">
        <v>62</v>
      </c>
      <c r="F1889">
        <v>441252.553</v>
      </c>
    </row>
    <row r="1890" spans="1:6" ht="15">
      <c r="A1890">
        <v>2002</v>
      </c>
      <c r="B1890" t="s">
        <v>209</v>
      </c>
      <c r="C1890" t="s">
        <v>74</v>
      </c>
      <c r="D1890" t="s">
        <v>210</v>
      </c>
      <c r="E1890" t="s">
        <v>62</v>
      </c>
      <c r="F1890">
        <v>467876.368</v>
      </c>
    </row>
    <row r="1891" spans="1:6" ht="15">
      <c r="A1891">
        <v>2003</v>
      </c>
      <c r="B1891" t="s">
        <v>209</v>
      </c>
      <c r="C1891" t="s">
        <v>74</v>
      </c>
      <c r="D1891" t="s">
        <v>210</v>
      </c>
      <c r="E1891" t="s">
        <v>62</v>
      </c>
      <c r="F1891">
        <v>479623.024</v>
      </c>
    </row>
    <row r="1892" spans="1:6" ht="15">
      <c r="A1892">
        <v>2004</v>
      </c>
      <c r="B1892" t="s">
        <v>209</v>
      </c>
      <c r="C1892" t="s">
        <v>74</v>
      </c>
      <c r="D1892" t="s">
        <v>210</v>
      </c>
      <c r="E1892" t="s">
        <v>62</v>
      </c>
      <c r="F1892" s="183">
        <v>505228.866</v>
      </c>
    </row>
    <row r="1893" spans="1:6" ht="15">
      <c r="A1893">
        <v>2005</v>
      </c>
      <c r="B1893" t="s">
        <v>209</v>
      </c>
      <c r="C1893" t="s">
        <v>74</v>
      </c>
      <c r="D1893" t="s">
        <v>210</v>
      </c>
      <c r="E1893" t="s">
        <v>62</v>
      </c>
      <c r="F1893" s="183">
        <v>532029.178</v>
      </c>
    </row>
    <row r="1894" spans="1:6" ht="15">
      <c r="A1894">
        <v>2006</v>
      </c>
      <c r="B1894" t="s">
        <v>209</v>
      </c>
      <c r="C1894" t="s">
        <v>74</v>
      </c>
      <c r="D1894" t="s">
        <v>210</v>
      </c>
      <c r="E1894" t="s">
        <v>62</v>
      </c>
      <c r="F1894" s="183">
        <v>555701.73</v>
      </c>
    </row>
    <row r="1895" spans="1:6" ht="15">
      <c r="A1895">
        <v>2007</v>
      </c>
      <c r="B1895" t="s">
        <v>209</v>
      </c>
      <c r="C1895" t="s">
        <v>74</v>
      </c>
      <c r="D1895" t="s">
        <v>210</v>
      </c>
      <c r="E1895" t="s">
        <v>62</v>
      </c>
      <c r="F1895" s="183">
        <v>569602.153</v>
      </c>
    </row>
    <row r="1896" spans="1:6" ht="15">
      <c r="A1896">
        <v>2008</v>
      </c>
      <c r="B1896" t="s">
        <v>209</v>
      </c>
      <c r="C1896" t="s">
        <v>74</v>
      </c>
      <c r="D1896" t="s">
        <v>210</v>
      </c>
      <c r="E1896" t="s">
        <v>62</v>
      </c>
      <c r="F1896" s="183">
        <v>581778.821</v>
      </c>
    </row>
    <row r="1897" spans="1:6" ht="15">
      <c r="A1897">
        <v>2009</v>
      </c>
      <c r="B1897" t="s">
        <v>209</v>
      </c>
      <c r="C1897" t="s">
        <v>74</v>
      </c>
      <c r="D1897" t="s">
        <v>210</v>
      </c>
      <c r="E1897" t="s">
        <v>62</v>
      </c>
      <c r="F1897">
        <v>546869.292</v>
      </c>
    </row>
    <row r="1898" spans="1:6" ht="15">
      <c r="A1898">
        <v>2010</v>
      </c>
      <c r="B1898" t="s">
        <v>209</v>
      </c>
      <c r="C1898" t="s">
        <v>74</v>
      </c>
      <c r="D1898" t="s">
        <v>210</v>
      </c>
      <c r="E1898" t="s">
        <v>62</v>
      </c>
      <c r="F1898">
        <v>604251.406</v>
      </c>
    </row>
    <row r="1899" spans="1:6" ht="15">
      <c r="A1899">
        <v>2011</v>
      </c>
      <c r="B1899" t="s">
        <v>209</v>
      </c>
      <c r="C1899" t="s">
        <v>74</v>
      </c>
      <c r="D1899" t="s">
        <v>210</v>
      </c>
      <c r="E1899" t="s">
        <v>62</v>
      </c>
      <c r="F1899">
        <v>624543.374</v>
      </c>
    </row>
    <row r="1900" spans="1:6" ht="15">
      <c r="A1900">
        <v>2012</v>
      </c>
      <c r="B1900" t="s">
        <v>209</v>
      </c>
      <c r="C1900" t="s">
        <v>74</v>
      </c>
      <c r="D1900" t="s">
        <v>210</v>
      </c>
      <c r="E1900" t="s">
        <v>62</v>
      </c>
      <c r="F1900">
        <v>669674.286</v>
      </c>
    </row>
    <row r="1901" spans="1:6" ht="15">
      <c r="A1901">
        <v>2013</v>
      </c>
      <c r="B1901" t="s">
        <v>209</v>
      </c>
      <c r="C1901" t="s">
        <v>74</v>
      </c>
      <c r="D1901" t="s">
        <v>210</v>
      </c>
      <c r="E1901" t="s">
        <v>62</v>
      </c>
      <c r="F1901">
        <v>700236.481</v>
      </c>
    </row>
    <row r="1902" spans="1:6" ht="15">
      <c r="A1902">
        <v>2014</v>
      </c>
      <c r="B1902" t="s">
        <v>209</v>
      </c>
      <c r="C1902" t="s">
        <v>74</v>
      </c>
      <c r="D1902" t="s">
        <v>210</v>
      </c>
      <c r="E1902" t="s">
        <v>62</v>
      </c>
      <c r="F1902">
        <v>710138.44</v>
      </c>
    </row>
    <row r="1903" spans="1:6" ht="15">
      <c r="A1903">
        <v>2015</v>
      </c>
      <c r="B1903" t="s">
        <v>209</v>
      </c>
      <c r="C1903" t="s">
        <v>74</v>
      </c>
      <c r="D1903" t="s">
        <v>210</v>
      </c>
      <c r="E1903" t="s">
        <v>62</v>
      </c>
      <c r="F1903">
        <v>716532.759</v>
      </c>
    </row>
    <row r="1904" spans="1:6" ht="15">
      <c r="A1904">
        <v>2016</v>
      </c>
      <c r="B1904" t="s">
        <v>209</v>
      </c>
      <c r="C1904" t="s">
        <v>74</v>
      </c>
      <c r="D1904" t="s">
        <v>210</v>
      </c>
      <c r="E1904" t="s">
        <v>62</v>
      </c>
      <c r="F1904">
        <v>738912.535</v>
      </c>
    </row>
    <row r="1905" spans="1:6" ht="15">
      <c r="A1905">
        <v>2017</v>
      </c>
      <c r="B1905" t="s">
        <v>209</v>
      </c>
      <c r="C1905" t="s">
        <v>74</v>
      </c>
      <c r="D1905" t="s">
        <v>210</v>
      </c>
      <c r="E1905" t="s">
        <v>62</v>
      </c>
      <c r="F1905">
        <v>764932.952</v>
      </c>
    </row>
    <row r="1906" spans="1:6" ht="15">
      <c r="A1906">
        <v>2018</v>
      </c>
      <c r="B1906" t="s">
        <v>209</v>
      </c>
      <c r="C1906" t="s">
        <v>74</v>
      </c>
      <c r="D1906" t="s">
        <v>210</v>
      </c>
      <c r="E1906" t="s">
        <v>62</v>
      </c>
      <c r="F1906">
        <v>745629.824</v>
      </c>
    </row>
    <row r="1907" spans="1:6" ht="15">
      <c r="A1907">
        <v>2019</v>
      </c>
      <c r="B1907" t="s">
        <v>209</v>
      </c>
      <c r="C1907" t="s">
        <v>74</v>
      </c>
      <c r="D1907" t="s">
        <v>210</v>
      </c>
      <c r="E1907" t="s">
        <v>62</v>
      </c>
      <c r="F1907" s="183">
        <v>744632.135</v>
      </c>
    </row>
    <row r="1908" spans="1:6" ht="15">
      <c r="A1908">
        <v>2020</v>
      </c>
      <c r="B1908" t="s">
        <v>209</v>
      </c>
      <c r="C1908" t="s">
        <v>74</v>
      </c>
      <c r="D1908" t="s">
        <v>210</v>
      </c>
      <c r="E1908" t="s">
        <v>62</v>
      </c>
      <c r="F1908" s="183">
        <v>717310.759</v>
      </c>
    </row>
    <row r="1909" spans="1:6" ht="15">
      <c r="A1909">
        <v>2021</v>
      </c>
      <c r="B1909" t="s">
        <v>209</v>
      </c>
      <c r="C1909" t="s">
        <v>74</v>
      </c>
      <c r="D1909" t="s">
        <v>210</v>
      </c>
      <c r="E1909" t="s">
        <v>62</v>
      </c>
      <c r="F1909" s="183">
        <v>746255.378</v>
      </c>
    </row>
    <row r="1910" spans="1:6" ht="15">
      <c r="A1910">
        <v>2022</v>
      </c>
      <c r="B1910" t="s">
        <v>209</v>
      </c>
      <c r="C1910" t="s">
        <v>74</v>
      </c>
      <c r="D1910" t="s">
        <v>210</v>
      </c>
      <c r="E1910" t="s">
        <v>62</v>
      </c>
      <c r="F1910" s="183">
        <v>686452.11</v>
      </c>
    </row>
    <row r="1911" spans="1:6" ht="15">
      <c r="A1911">
        <v>2000</v>
      </c>
      <c r="B1911" t="s">
        <v>209</v>
      </c>
      <c r="C1911" t="s">
        <v>74</v>
      </c>
      <c r="D1911" t="s">
        <v>212</v>
      </c>
      <c r="E1911" t="s">
        <v>62</v>
      </c>
      <c r="F1911" s="183">
        <v>1.031</v>
      </c>
    </row>
    <row r="1912" spans="1:6" ht="15">
      <c r="A1912">
        <v>2001</v>
      </c>
      <c r="B1912" t="s">
        <v>209</v>
      </c>
      <c r="C1912" t="s">
        <v>74</v>
      </c>
      <c r="D1912" t="s">
        <v>212</v>
      </c>
      <c r="E1912" t="s">
        <v>62</v>
      </c>
      <c r="F1912">
        <v>1.027</v>
      </c>
    </row>
    <row r="1913" spans="1:6" ht="15">
      <c r="A1913">
        <v>2002</v>
      </c>
      <c r="B1913" t="s">
        <v>209</v>
      </c>
      <c r="C1913" t="s">
        <v>74</v>
      </c>
      <c r="D1913" t="s">
        <v>212</v>
      </c>
      <c r="E1913" t="s">
        <v>62</v>
      </c>
      <c r="F1913">
        <v>1.087</v>
      </c>
    </row>
    <row r="1914" spans="1:6" ht="15">
      <c r="A1914">
        <v>2003</v>
      </c>
      <c r="B1914" t="s">
        <v>209</v>
      </c>
      <c r="C1914" t="s">
        <v>74</v>
      </c>
      <c r="D1914" t="s">
        <v>212</v>
      </c>
      <c r="E1914" t="s">
        <v>62</v>
      </c>
      <c r="F1914">
        <v>1.11</v>
      </c>
    </row>
    <row r="1915" spans="1:6" ht="15">
      <c r="A1915">
        <v>2004</v>
      </c>
      <c r="B1915" t="s">
        <v>209</v>
      </c>
      <c r="C1915" t="s">
        <v>74</v>
      </c>
      <c r="D1915" t="s">
        <v>212</v>
      </c>
      <c r="E1915" t="s">
        <v>62</v>
      </c>
      <c r="F1915">
        <v>1.165</v>
      </c>
    </row>
    <row r="1916" spans="1:6" ht="15">
      <c r="A1916">
        <v>2005</v>
      </c>
      <c r="B1916" t="s">
        <v>209</v>
      </c>
      <c r="C1916" t="s">
        <v>74</v>
      </c>
      <c r="D1916" t="s">
        <v>212</v>
      </c>
      <c r="E1916" t="s">
        <v>62</v>
      </c>
      <c r="F1916">
        <v>1.223</v>
      </c>
    </row>
    <row r="1917" spans="1:6" ht="15">
      <c r="A1917">
        <v>2006</v>
      </c>
      <c r="B1917" t="s">
        <v>209</v>
      </c>
      <c r="C1917" t="s">
        <v>74</v>
      </c>
      <c r="D1917" t="s">
        <v>212</v>
      </c>
      <c r="E1917" t="s">
        <v>62</v>
      </c>
      <c r="F1917">
        <v>1.273</v>
      </c>
    </row>
    <row r="1918" spans="1:6" ht="15">
      <c r="A1918">
        <v>2007</v>
      </c>
      <c r="B1918" t="s">
        <v>209</v>
      </c>
      <c r="C1918" t="s">
        <v>74</v>
      </c>
      <c r="D1918" t="s">
        <v>212</v>
      </c>
      <c r="E1918" t="s">
        <v>62</v>
      </c>
      <c r="F1918">
        <v>1.301</v>
      </c>
    </row>
    <row r="1919" spans="1:6" ht="15">
      <c r="A1919">
        <v>2008</v>
      </c>
      <c r="B1919" t="s">
        <v>209</v>
      </c>
      <c r="C1919" t="s">
        <v>74</v>
      </c>
      <c r="D1919" t="s">
        <v>212</v>
      </c>
      <c r="E1919" t="s">
        <v>62</v>
      </c>
      <c r="F1919">
        <v>1.324</v>
      </c>
    </row>
    <row r="1920" spans="1:6" ht="15">
      <c r="A1920">
        <v>2009</v>
      </c>
      <c r="B1920" t="s">
        <v>209</v>
      </c>
      <c r="C1920" t="s">
        <v>74</v>
      </c>
      <c r="D1920" t="s">
        <v>212</v>
      </c>
      <c r="E1920" t="s">
        <v>62</v>
      </c>
      <c r="F1920">
        <v>1.242</v>
      </c>
    </row>
    <row r="1921" spans="1:6" ht="15">
      <c r="A1921">
        <v>2010</v>
      </c>
      <c r="B1921" t="s">
        <v>209</v>
      </c>
      <c r="C1921" t="s">
        <v>74</v>
      </c>
      <c r="D1921" t="s">
        <v>212</v>
      </c>
      <c r="E1921" t="s">
        <v>62</v>
      </c>
      <c r="F1921">
        <v>1.37</v>
      </c>
    </row>
    <row r="1922" spans="1:6" ht="15">
      <c r="A1922">
        <v>2011</v>
      </c>
      <c r="B1922" t="s">
        <v>209</v>
      </c>
      <c r="C1922" t="s">
        <v>74</v>
      </c>
      <c r="D1922" t="s">
        <v>212</v>
      </c>
      <c r="E1922" t="s">
        <v>62</v>
      </c>
      <c r="F1922" s="183">
        <v>1.419</v>
      </c>
    </row>
    <row r="1923" spans="1:6" ht="15">
      <c r="A1923">
        <v>2012</v>
      </c>
      <c r="B1923" t="s">
        <v>209</v>
      </c>
      <c r="C1923" t="s">
        <v>74</v>
      </c>
      <c r="D1923" t="s">
        <v>212</v>
      </c>
      <c r="E1923" t="s">
        <v>62</v>
      </c>
      <c r="F1923" s="183">
        <v>1.519</v>
      </c>
    </row>
    <row r="1924" spans="1:6" ht="15">
      <c r="A1924">
        <v>2013</v>
      </c>
      <c r="B1924" t="s">
        <v>209</v>
      </c>
      <c r="C1924" t="s">
        <v>74</v>
      </c>
      <c r="D1924" t="s">
        <v>212</v>
      </c>
      <c r="E1924" t="s">
        <v>62</v>
      </c>
      <c r="F1924" s="183">
        <v>1.584</v>
      </c>
    </row>
    <row r="1925" spans="1:6" ht="15">
      <c r="A1925">
        <v>2014</v>
      </c>
      <c r="B1925" t="s">
        <v>209</v>
      </c>
      <c r="C1925" t="s">
        <v>74</v>
      </c>
      <c r="D1925" t="s">
        <v>212</v>
      </c>
      <c r="E1925" t="s">
        <v>62</v>
      </c>
      <c r="F1925" s="183">
        <v>1.602</v>
      </c>
    </row>
    <row r="1926" spans="1:6" ht="15">
      <c r="A1926">
        <v>2015</v>
      </c>
      <c r="B1926" t="s">
        <v>209</v>
      </c>
      <c r="C1926" t="s">
        <v>74</v>
      </c>
      <c r="D1926" t="s">
        <v>212</v>
      </c>
      <c r="E1926" t="s">
        <v>62</v>
      </c>
      <c r="F1926" s="183">
        <v>1.613</v>
      </c>
    </row>
    <row r="1927" spans="1:6" ht="15">
      <c r="A1927">
        <v>2016</v>
      </c>
      <c r="B1927" t="s">
        <v>209</v>
      </c>
      <c r="C1927" t="s">
        <v>74</v>
      </c>
      <c r="D1927" t="s">
        <v>212</v>
      </c>
      <c r="E1927" t="s">
        <v>62</v>
      </c>
      <c r="F1927">
        <v>1.66</v>
      </c>
    </row>
    <row r="1928" spans="1:6" ht="15">
      <c r="A1928">
        <v>2017</v>
      </c>
      <c r="B1928" t="s">
        <v>209</v>
      </c>
      <c r="C1928" t="s">
        <v>74</v>
      </c>
      <c r="D1928" t="s">
        <v>212</v>
      </c>
      <c r="E1928" t="s">
        <v>62</v>
      </c>
      <c r="F1928">
        <v>1.716</v>
      </c>
    </row>
    <row r="1929" spans="1:6" ht="15">
      <c r="A1929">
        <v>2018</v>
      </c>
      <c r="B1929" t="s">
        <v>209</v>
      </c>
      <c r="C1929" t="s">
        <v>74</v>
      </c>
      <c r="D1929" t="s">
        <v>212</v>
      </c>
      <c r="E1929" t="s">
        <v>62</v>
      </c>
      <c r="F1929">
        <v>1.669</v>
      </c>
    </row>
    <row r="1930" spans="1:6" ht="15">
      <c r="A1930">
        <v>2019</v>
      </c>
      <c r="B1930" t="s">
        <v>209</v>
      </c>
      <c r="C1930" t="s">
        <v>74</v>
      </c>
      <c r="D1930" t="s">
        <v>212</v>
      </c>
      <c r="E1930" t="s">
        <v>62</v>
      </c>
      <c r="F1930">
        <v>1.666</v>
      </c>
    </row>
    <row r="1931" spans="1:6" ht="15">
      <c r="A1931">
        <v>2020</v>
      </c>
      <c r="B1931" t="s">
        <v>209</v>
      </c>
      <c r="C1931" t="s">
        <v>74</v>
      </c>
      <c r="D1931" t="s">
        <v>212</v>
      </c>
      <c r="E1931" t="s">
        <v>62</v>
      </c>
      <c r="F1931">
        <v>1.603</v>
      </c>
    </row>
    <row r="1932" spans="1:6" ht="15">
      <c r="A1932">
        <v>2021</v>
      </c>
      <c r="B1932" t="s">
        <v>209</v>
      </c>
      <c r="C1932" t="s">
        <v>74</v>
      </c>
      <c r="D1932" t="s">
        <v>212</v>
      </c>
      <c r="E1932" t="s">
        <v>62</v>
      </c>
      <c r="F1932">
        <v>1.67</v>
      </c>
    </row>
    <row r="1933" spans="1:6" ht="15">
      <c r="A1933">
        <v>2022</v>
      </c>
      <c r="B1933" t="s">
        <v>209</v>
      </c>
      <c r="C1933" t="s">
        <v>74</v>
      </c>
      <c r="D1933" t="s">
        <v>212</v>
      </c>
      <c r="E1933" t="s">
        <v>62</v>
      </c>
      <c r="F1933">
        <v>1.536</v>
      </c>
    </row>
    <row r="1934" spans="1:5" ht="15">
      <c r="A1934">
        <v>2000</v>
      </c>
      <c r="B1934" t="s">
        <v>209</v>
      </c>
      <c r="C1934" t="s">
        <v>73</v>
      </c>
      <c r="D1934" t="s">
        <v>213</v>
      </c>
      <c r="E1934" t="s">
        <v>63</v>
      </c>
    </row>
    <row r="1935" spans="1:5" ht="15">
      <c r="A1935">
        <v>2001</v>
      </c>
      <c r="B1935" t="s">
        <v>209</v>
      </c>
      <c r="C1935" t="s">
        <v>73</v>
      </c>
      <c r="D1935" t="s">
        <v>213</v>
      </c>
      <c r="E1935" t="s">
        <v>63</v>
      </c>
    </row>
    <row r="1936" spans="1:5" ht="15">
      <c r="A1936">
        <v>2002</v>
      </c>
      <c r="B1936" t="s">
        <v>209</v>
      </c>
      <c r="C1936" t="s">
        <v>73</v>
      </c>
      <c r="D1936" t="s">
        <v>213</v>
      </c>
      <c r="E1936" t="s">
        <v>63</v>
      </c>
    </row>
    <row r="1937" spans="1:6" ht="15">
      <c r="A1937">
        <v>2003</v>
      </c>
      <c r="B1937" t="s">
        <v>209</v>
      </c>
      <c r="C1937" t="s">
        <v>73</v>
      </c>
      <c r="D1937" t="s">
        <v>213</v>
      </c>
      <c r="E1937" t="s">
        <v>63</v>
      </c>
      <c r="F1937" s="183"/>
    </row>
    <row r="1938" spans="1:6" ht="15">
      <c r="A1938">
        <v>2004</v>
      </c>
      <c r="B1938" t="s">
        <v>209</v>
      </c>
      <c r="C1938" t="s">
        <v>73</v>
      </c>
      <c r="D1938" t="s">
        <v>213</v>
      </c>
      <c r="E1938" t="s">
        <v>63</v>
      </c>
      <c r="F1938" s="183"/>
    </row>
    <row r="1939" spans="1:6" ht="15">
      <c r="A1939">
        <v>2005</v>
      </c>
      <c r="B1939" t="s">
        <v>209</v>
      </c>
      <c r="C1939" t="s">
        <v>73</v>
      </c>
      <c r="D1939" t="s">
        <v>213</v>
      </c>
      <c r="E1939" t="s">
        <v>63</v>
      </c>
      <c r="F1939" s="183"/>
    </row>
    <row r="1940" spans="1:6" ht="15">
      <c r="A1940">
        <v>2006</v>
      </c>
      <c r="B1940" t="s">
        <v>209</v>
      </c>
      <c r="C1940" t="s">
        <v>73</v>
      </c>
      <c r="D1940" t="s">
        <v>213</v>
      </c>
      <c r="E1940" t="s">
        <v>63</v>
      </c>
      <c r="F1940" s="183"/>
    </row>
    <row r="1941" spans="1:5" ht="15">
      <c r="A1941">
        <v>2007</v>
      </c>
      <c r="B1941" t="s">
        <v>209</v>
      </c>
      <c r="C1941" t="s">
        <v>73</v>
      </c>
      <c r="D1941" t="s">
        <v>213</v>
      </c>
      <c r="E1941" t="s">
        <v>63</v>
      </c>
    </row>
    <row r="1942" spans="1:5" ht="15">
      <c r="A1942">
        <v>2008</v>
      </c>
      <c r="B1942" t="s">
        <v>209</v>
      </c>
      <c r="C1942" t="s">
        <v>73</v>
      </c>
      <c r="D1942" t="s">
        <v>213</v>
      </c>
      <c r="E1942" t="s">
        <v>63</v>
      </c>
    </row>
    <row r="1943" spans="1:5" ht="15">
      <c r="A1943">
        <v>2009</v>
      </c>
      <c r="B1943" t="s">
        <v>209</v>
      </c>
      <c r="C1943" t="s">
        <v>73</v>
      </c>
      <c r="D1943" t="s">
        <v>213</v>
      </c>
      <c r="E1943" t="s">
        <v>63</v>
      </c>
    </row>
    <row r="1944" spans="1:5" ht="15">
      <c r="A1944">
        <v>2010</v>
      </c>
      <c r="B1944" t="s">
        <v>209</v>
      </c>
      <c r="C1944" t="s">
        <v>73</v>
      </c>
      <c r="D1944" t="s">
        <v>213</v>
      </c>
      <c r="E1944" t="s">
        <v>63</v>
      </c>
    </row>
    <row r="1945" spans="1:5" ht="15">
      <c r="A1945">
        <v>2011</v>
      </c>
      <c r="B1945" t="s">
        <v>209</v>
      </c>
      <c r="C1945" t="s">
        <v>73</v>
      </c>
      <c r="D1945" t="s">
        <v>213</v>
      </c>
      <c r="E1945" t="s">
        <v>63</v>
      </c>
    </row>
    <row r="1946" spans="1:5" ht="15">
      <c r="A1946">
        <v>2012</v>
      </c>
      <c r="B1946" t="s">
        <v>209</v>
      </c>
      <c r="C1946" t="s">
        <v>73</v>
      </c>
      <c r="D1946" t="s">
        <v>213</v>
      </c>
      <c r="E1946" t="s">
        <v>63</v>
      </c>
    </row>
    <row r="1947" spans="1:5" ht="15">
      <c r="A1947">
        <v>2013</v>
      </c>
      <c r="B1947" t="s">
        <v>209</v>
      </c>
      <c r="C1947" t="s">
        <v>73</v>
      </c>
      <c r="D1947" t="s">
        <v>213</v>
      </c>
      <c r="E1947" t="s">
        <v>63</v>
      </c>
    </row>
    <row r="1948" spans="1:5" ht="15">
      <c r="A1948">
        <v>2014</v>
      </c>
      <c r="B1948" t="s">
        <v>209</v>
      </c>
      <c r="C1948" t="s">
        <v>73</v>
      </c>
      <c r="D1948" t="s">
        <v>213</v>
      </c>
      <c r="E1948" t="s">
        <v>63</v>
      </c>
    </row>
    <row r="1949" spans="1:5" ht="15">
      <c r="A1949">
        <v>2015</v>
      </c>
      <c r="B1949" t="s">
        <v>209</v>
      </c>
      <c r="C1949" t="s">
        <v>73</v>
      </c>
      <c r="D1949" t="s">
        <v>213</v>
      </c>
      <c r="E1949" t="s">
        <v>63</v>
      </c>
    </row>
    <row r="1950" spans="1:5" ht="15">
      <c r="A1950">
        <v>2016</v>
      </c>
      <c r="B1950" t="s">
        <v>209</v>
      </c>
      <c r="C1950" t="s">
        <v>73</v>
      </c>
      <c r="D1950" t="s">
        <v>213</v>
      </c>
      <c r="E1950" t="s">
        <v>63</v>
      </c>
    </row>
    <row r="1951" spans="1:5" ht="15">
      <c r="A1951">
        <v>2017</v>
      </c>
      <c r="B1951" t="s">
        <v>209</v>
      </c>
      <c r="C1951" t="s">
        <v>73</v>
      </c>
      <c r="D1951" t="s">
        <v>213</v>
      </c>
      <c r="E1951" t="s">
        <v>63</v>
      </c>
    </row>
    <row r="1952" spans="1:6" ht="15">
      <c r="A1952">
        <v>2018</v>
      </c>
      <c r="B1952" t="s">
        <v>209</v>
      </c>
      <c r="C1952" t="s">
        <v>73</v>
      </c>
      <c r="D1952" t="s">
        <v>213</v>
      </c>
      <c r="E1952" t="s">
        <v>63</v>
      </c>
      <c r="F1952" s="183"/>
    </row>
    <row r="1953" spans="1:6" ht="15">
      <c r="A1953">
        <v>2019</v>
      </c>
      <c r="B1953" t="s">
        <v>209</v>
      </c>
      <c r="C1953" t="s">
        <v>73</v>
      </c>
      <c r="D1953" t="s">
        <v>213</v>
      </c>
      <c r="E1953" t="s">
        <v>63</v>
      </c>
      <c r="F1953" s="183"/>
    </row>
    <row r="1954" spans="1:6" ht="15">
      <c r="A1954">
        <v>2020</v>
      </c>
      <c r="B1954" t="s">
        <v>209</v>
      </c>
      <c r="C1954" t="s">
        <v>73</v>
      </c>
      <c r="D1954" t="s">
        <v>213</v>
      </c>
      <c r="E1954" t="s">
        <v>63</v>
      </c>
      <c r="F1954" s="183"/>
    </row>
    <row r="1955" spans="1:6" ht="15">
      <c r="A1955">
        <v>2021</v>
      </c>
      <c r="B1955" t="s">
        <v>209</v>
      </c>
      <c r="C1955" t="s">
        <v>73</v>
      </c>
      <c r="D1955" t="s">
        <v>213</v>
      </c>
      <c r="E1955" t="s">
        <v>63</v>
      </c>
      <c r="F1955" s="183"/>
    </row>
    <row r="1956" spans="1:6" ht="15">
      <c r="A1956">
        <v>2022</v>
      </c>
      <c r="B1956" t="s">
        <v>209</v>
      </c>
      <c r="C1956" t="s">
        <v>73</v>
      </c>
      <c r="D1956" t="s">
        <v>213</v>
      </c>
      <c r="E1956" t="s">
        <v>63</v>
      </c>
      <c r="F1956" s="183"/>
    </row>
    <row r="1957" spans="1:6" ht="15">
      <c r="A1957">
        <v>2000</v>
      </c>
      <c r="B1957" t="s">
        <v>209</v>
      </c>
      <c r="C1957" t="s">
        <v>73</v>
      </c>
      <c r="D1957" t="s">
        <v>210</v>
      </c>
      <c r="E1957" t="s">
        <v>63</v>
      </c>
      <c r="F1957">
        <v>153475.16</v>
      </c>
    </row>
    <row r="1958" spans="1:6" ht="15">
      <c r="A1958">
        <v>2001</v>
      </c>
      <c r="B1958" t="s">
        <v>209</v>
      </c>
      <c r="C1958" t="s">
        <v>73</v>
      </c>
      <c r="D1958" t="s">
        <v>210</v>
      </c>
      <c r="E1958" t="s">
        <v>63</v>
      </c>
      <c r="F1958">
        <v>157756.472</v>
      </c>
    </row>
    <row r="1959" spans="1:6" ht="15">
      <c r="A1959">
        <v>2002</v>
      </c>
      <c r="B1959" t="s">
        <v>209</v>
      </c>
      <c r="C1959" t="s">
        <v>73</v>
      </c>
      <c r="D1959" t="s">
        <v>210</v>
      </c>
      <c r="E1959" t="s">
        <v>63</v>
      </c>
      <c r="F1959">
        <v>166907.828</v>
      </c>
    </row>
    <row r="1960" spans="1:6" ht="15">
      <c r="A1960">
        <v>2003</v>
      </c>
      <c r="B1960" t="s">
        <v>209</v>
      </c>
      <c r="C1960" t="s">
        <v>73</v>
      </c>
      <c r="D1960" t="s">
        <v>210</v>
      </c>
      <c r="E1960" t="s">
        <v>63</v>
      </c>
      <c r="F1960">
        <v>166472.522</v>
      </c>
    </row>
    <row r="1961" spans="1:6" ht="15">
      <c r="A1961">
        <v>2004</v>
      </c>
      <c r="B1961" t="s">
        <v>209</v>
      </c>
      <c r="C1961" t="s">
        <v>73</v>
      </c>
      <c r="D1961" t="s">
        <v>210</v>
      </c>
      <c r="E1961" t="s">
        <v>63</v>
      </c>
      <c r="F1961">
        <v>168786.683</v>
      </c>
    </row>
    <row r="1962" spans="1:6" ht="15">
      <c r="A1962">
        <v>2005</v>
      </c>
      <c r="B1962" t="s">
        <v>209</v>
      </c>
      <c r="C1962" t="s">
        <v>73</v>
      </c>
      <c r="D1962" t="s">
        <v>210</v>
      </c>
      <c r="E1962" t="s">
        <v>63</v>
      </c>
      <c r="F1962">
        <v>170715.197</v>
      </c>
    </row>
    <row r="1963" spans="1:6" ht="15">
      <c r="A1963">
        <v>2006</v>
      </c>
      <c r="B1963" t="s">
        <v>209</v>
      </c>
      <c r="C1963" t="s">
        <v>73</v>
      </c>
      <c r="D1963" t="s">
        <v>210</v>
      </c>
      <c r="E1963" t="s">
        <v>63</v>
      </c>
      <c r="F1963">
        <v>172267.438</v>
      </c>
    </row>
    <row r="1964" spans="1:6" ht="15">
      <c r="A1964">
        <v>2007</v>
      </c>
      <c r="B1964" t="s">
        <v>209</v>
      </c>
      <c r="C1964" t="s">
        <v>73</v>
      </c>
      <c r="D1964" t="s">
        <v>210</v>
      </c>
      <c r="E1964" t="s">
        <v>63</v>
      </c>
      <c r="F1964">
        <v>185618.916</v>
      </c>
    </row>
    <row r="1965" spans="1:6" ht="15">
      <c r="A1965">
        <v>2008</v>
      </c>
      <c r="B1965" t="s">
        <v>209</v>
      </c>
      <c r="C1965" t="s">
        <v>73</v>
      </c>
      <c r="D1965" t="s">
        <v>210</v>
      </c>
      <c r="E1965" t="s">
        <v>63</v>
      </c>
      <c r="F1965">
        <v>181229.377</v>
      </c>
    </row>
    <row r="1966" spans="1:6" ht="15">
      <c r="A1966">
        <v>2009</v>
      </c>
      <c r="B1966" t="s">
        <v>209</v>
      </c>
      <c r="C1966" t="s">
        <v>73</v>
      </c>
      <c r="D1966" t="s">
        <v>210</v>
      </c>
      <c r="E1966" t="s">
        <v>63</v>
      </c>
      <c r="F1966">
        <v>152465.285</v>
      </c>
    </row>
    <row r="1967" spans="1:6" ht="15">
      <c r="A1967">
        <v>2010</v>
      </c>
      <c r="B1967" t="s">
        <v>209</v>
      </c>
      <c r="C1967" t="s">
        <v>73</v>
      </c>
      <c r="D1967" t="s">
        <v>210</v>
      </c>
      <c r="E1967" t="s">
        <v>63</v>
      </c>
      <c r="F1967">
        <v>160900.563</v>
      </c>
    </row>
    <row r="1968" spans="1:6" ht="15">
      <c r="A1968">
        <v>2011</v>
      </c>
      <c r="B1968" t="s">
        <v>209</v>
      </c>
      <c r="C1968" t="s">
        <v>73</v>
      </c>
      <c r="D1968" t="s">
        <v>210</v>
      </c>
      <c r="E1968" t="s">
        <v>63</v>
      </c>
      <c r="F1968" s="183">
        <v>168496.093</v>
      </c>
    </row>
    <row r="1969" spans="1:6" ht="15">
      <c r="A1969">
        <v>2012</v>
      </c>
      <c r="B1969" t="s">
        <v>209</v>
      </c>
      <c r="C1969" t="s">
        <v>73</v>
      </c>
      <c r="D1969" t="s">
        <v>210</v>
      </c>
      <c r="E1969" t="s">
        <v>63</v>
      </c>
      <c r="F1969" s="183">
        <v>166818.485</v>
      </c>
    </row>
    <row r="1970" spans="1:6" ht="15">
      <c r="A1970">
        <v>2013</v>
      </c>
      <c r="B1970" t="s">
        <v>209</v>
      </c>
      <c r="C1970" t="s">
        <v>73</v>
      </c>
      <c r="D1970" t="s">
        <v>210</v>
      </c>
      <c r="E1970" t="s">
        <v>63</v>
      </c>
      <c r="F1970" s="183">
        <v>170848.581</v>
      </c>
    </row>
    <row r="1971" spans="1:6" ht="15">
      <c r="A1971">
        <v>2014</v>
      </c>
      <c r="B1971" t="s">
        <v>209</v>
      </c>
      <c r="C1971" t="s">
        <v>73</v>
      </c>
      <c r="D1971" t="s">
        <v>210</v>
      </c>
      <c r="E1971" t="s">
        <v>63</v>
      </c>
      <c r="F1971" s="183">
        <v>184874.329</v>
      </c>
    </row>
    <row r="1972" spans="1:6" ht="15">
      <c r="A1972">
        <v>2015</v>
      </c>
      <c r="B1972" t="s">
        <v>209</v>
      </c>
      <c r="C1972" t="s">
        <v>73</v>
      </c>
      <c r="D1972" t="s">
        <v>210</v>
      </c>
      <c r="E1972" t="s">
        <v>63</v>
      </c>
      <c r="F1972">
        <v>184576.48</v>
      </c>
    </row>
    <row r="1973" spans="1:6" ht="15">
      <c r="A1973">
        <v>2016</v>
      </c>
      <c r="B1973" t="s">
        <v>209</v>
      </c>
      <c r="C1973" t="s">
        <v>73</v>
      </c>
      <c r="D1973" t="s">
        <v>210</v>
      </c>
      <c r="E1973" t="s">
        <v>63</v>
      </c>
      <c r="F1973">
        <v>190095.714</v>
      </c>
    </row>
    <row r="1974" spans="1:6" ht="15">
      <c r="A1974">
        <v>2017</v>
      </c>
      <c r="B1974" t="s">
        <v>209</v>
      </c>
      <c r="C1974" t="s">
        <v>73</v>
      </c>
      <c r="D1974" t="s">
        <v>210</v>
      </c>
      <c r="E1974" t="s">
        <v>63</v>
      </c>
      <c r="F1974">
        <v>195473.547</v>
      </c>
    </row>
    <row r="1975" spans="1:6" ht="15">
      <c r="A1975">
        <v>2018</v>
      </c>
      <c r="B1975" t="s">
        <v>209</v>
      </c>
      <c r="C1975" t="s">
        <v>73</v>
      </c>
      <c r="D1975" t="s">
        <v>210</v>
      </c>
      <c r="E1975" t="s">
        <v>63</v>
      </c>
      <c r="F1975">
        <v>207659.602</v>
      </c>
    </row>
    <row r="1976" spans="1:6" ht="15">
      <c r="A1976">
        <v>2019</v>
      </c>
      <c r="B1976" t="s">
        <v>209</v>
      </c>
      <c r="C1976" t="s">
        <v>73</v>
      </c>
      <c r="D1976" t="s">
        <v>210</v>
      </c>
      <c r="E1976" t="s">
        <v>63</v>
      </c>
      <c r="F1976">
        <v>211722.064</v>
      </c>
    </row>
    <row r="1977" spans="1:6" ht="15">
      <c r="A1977">
        <v>2020</v>
      </c>
      <c r="B1977" t="s">
        <v>209</v>
      </c>
      <c r="C1977" t="s">
        <v>73</v>
      </c>
      <c r="D1977" t="s">
        <v>210</v>
      </c>
      <c r="E1977" t="s">
        <v>63</v>
      </c>
      <c r="F1977">
        <v>200602.002</v>
      </c>
    </row>
    <row r="1978" spans="1:6" ht="15">
      <c r="A1978">
        <v>2021</v>
      </c>
      <c r="B1978" t="s">
        <v>209</v>
      </c>
      <c r="C1978" t="s">
        <v>73</v>
      </c>
      <c r="D1978" t="s">
        <v>210</v>
      </c>
      <c r="E1978" t="s">
        <v>63</v>
      </c>
      <c r="F1978">
        <v>195458.308</v>
      </c>
    </row>
    <row r="1979" spans="1:6" ht="15">
      <c r="A1979">
        <v>2022</v>
      </c>
      <c r="B1979" t="s">
        <v>209</v>
      </c>
      <c r="C1979" t="s">
        <v>73</v>
      </c>
      <c r="D1979" t="s">
        <v>210</v>
      </c>
      <c r="E1979" t="s">
        <v>63</v>
      </c>
      <c r="F1979">
        <v>206710.27</v>
      </c>
    </row>
    <row r="1980" spans="1:6" ht="15">
      <c r="A1980">
        <v>2000</v>
      </c>
      <c r="B1980" t="s">
        <v>209</v>
      </c>
      <c r="C1980" t="s">
        <v>73</v>
      </c>
      <c r="D1980" t="s">
        <v>212</v>
      </c>
      <c r="E1980" t="s">
        <v>63</v>
      </c>
      <c r="F1980">
        <v>0.358</v>
      </c>
    </row>
    <row r="1981" spans="1:6" ht="15">
      <c r="A1981">
        <v>2001</v>
      </c>
      <c r="B1981" t="s">
        <v>209</v>
      </c>
      <c r="C1981" t="s">
        <v>73</v>
      </c>
      <c r="D1981" t="s">
        <v>212</v>
      </c>
      <c r="E1981" t="s">
        <v>63</v>
      </c>
      <c r="F1981">
        <v>0.367</v>
      </c>
    </row>
    <row r="1982" spans="1:6" ht="15">
      <c r="A1982">
        <v>2002</v>
      </c>
      <c r="B1982" t="s">
        <v>209</v>
      </c>
      <c r="C1982" t="s">
        <v>73</v>
      </c>
      <c r="D1982" t="s">
        <v>212</v>
      </c>
      <c r="E1982" t="s">
        <v>63</v>
      </c>
      <c r="F1982">
        <v>0.388</v>
      </c>
    </row>
    <row r="1983" spans="1:6" ht="15">
      <c r="A1983">
        <v>2003</v>
      </c>
      <c r="B1983" t="s">
        <v>209</v>
      </c>
      <c r="C1983" t="s">
        <v>73</v>
      </c>
      <c r="D1983" t="s">
        <v>212</v>
      </c>
      <c r="E1983" t="s">
        <v>63</v>
      </c>
      <c r="F1983" s="183">
        <v>0.385</v>
      </c>
    </row>
    <row r="1984" spans="1:6" ht="15">
      <c r="A1984">
        <v>2004</v>
      </c>
      <c r="B1984" t="s">
        <v>209</v>
      </c>
      <c r="C1984" t="s">
        <v>73</v>
      </c>
      <c r="D1984" t="s">
        <v>212</v>
      </c>
      <c r="E1984" t="s">
        <v>63</v>
      </c>
      <c r="F1984">
        <v>0.389</v>
      </c>
    </row>
    <row r="1985" spans="1:6" ht="15">
      <c r="A1985">
        <v>2005</v>
      </c>
      <c r="B1985" t="s">
        <v>209</v>
      </c>
      <c r="C1985" t="s">
        <v>73</v>
      </c>
      <c r="D1985" t="s">
        <v>212</v>
      </c>
      <c r="E1985" t="s">
        <v>63</v>
      </c>
      <c r="F1985">
        <v>0.392</v>
      </c>
    </row>
    <row r="1986" spans="1:6" ht="15">
      <c r="A1986">
        <v>2006</v>
      </c>
      <c r="B1986" t="s">
        <v>209</v>
      </c>
      <c r="C1986" t="s">
        <v>73</v>
      </c>
      <c r="D1986" t="s">
        <v>212</v>
      </c>
      <c r="E1986" t="s">
        <v>63</v>
      </c>
      <c r="F1986">
        <v>0.395</v>
      </c>
    </row>
    <row r="1987" spans="1:6" ht="15">
      <c r="A1987">
        <v>2007</v>
      </c>
      <c r="B1987" t="s">
        <v>209</v>
      </c>
      <c r="C1987" t="s">
        <v>73</v>
      </c>
      <c r="D1987" t="s">
        <v>212</v>
      </c>
      <c r="E1987" t="s">
        <v>63</v>
      </c>
      <c r="F1987">
        <v>0.424</v>
      </c>
    </row>
    <row r="1988" spans="1:6" ht="15">
      <c r="A1988">
        <v>2008</v>
      </c>
      <c r="B1988" t="s">
        <v>209</v>
      </c>
      <c r="C1988" t="s">
        <v>73</v>
      </c>
      <c r="D1988" t="s">
        <v>212</v>
      </c>
      <c r="E1988" t="s">
        <v>63</v>
      </c>
      <c r="F1988">
        <v>0.412</v>
      </c>
    </row>
    <row r="1989" spans="1:6" ht="15">
      <c r="A1989">
        <v>2009</v>
      </c>
      <c r="B1989" t="s">
        <v>209</v>
      </c>
      <c r="C1989" t="s">
        <v>73</v>
      </c>
      <c r="D1989" t="s">
        <v>212</v>
      </c>
      <c r="E1989" t="s">
        <v>63</v>
      </c>
      <c r="F1989">
        <v>0.346</v>
      </c>
    </row>
    <row r="1990" spans="1:6" ht="15">
      <c r="A1990">
        <v>2010</v>
      </c>
      <c r="B1990" t="s">
        <v>209</v>
      </c>
      <c r="C1990" t="s">
        <v>73</v>
      </c>
      <c r="D1990" t="s">
        <v>212</v>
      </c>
      <c r="E1990" t="s">
        <v>63</v>
      </c>
      <c r="F1990">
        <v>0.365</v>
      </c>
    </row>
    <row r="1991" spans="1:6" ht="15">
      <c r="A1991">
        <v>2011</v>
      </c>
      <c r="B1991" t="s">
        <v>209</v>
      </c>
      <c r="C1991" t="s">
        <v>73</v>
      </c>
      <c r="D1991" t="s">
        <v>212</v>
      </c>
      <c r="E1991" t="s">
        <v>63</v>
      </c>
      <c r="F1991">
        <v>0.383</v>
      </c>
    </row>
    <row r="1992" spans="1:6" ht="15">
      <c r="A1992">
        <v>2012</v>
      </c>
      <c r="B1992" t="s">
        <v>209</v>
      </c>
      <c r="C1992" t="s">
        <v>73</v>
      </c>
      <c r="D1992" t="s">
        <v>212</v>
      </c>
      <c r="E1992" t="s">
        <v>63</v>
      </c>
      <c r="F1992">
        <v>0.378</v>
      </c>
    </row>
    <row r="1993" spans="1:6" ht="15">
      <c r="A1993">
        <v>2013</v>
      </c>
      <c r="B1993" t="s">
        <v>209</v>
      </c>
      <c r="C1993" t="s">
        <v>73</v>
      </c>
      <c r="D1993" t="s">
        <v>212</v>
      </c>
      <c r="E1993" t="s">
        <v>63</v>
      </c>
      <c r="F1993">
        <v>0.387</v>
      </c>
    </row>
    <row r="1994" spans="1:6" ht="15">
      <c r="A1994">
        <v>2014</v>
      </c>
      <c r="B1994" t="s">
        <v>209</v>
      </c>
      <c r="C1994" t="s">
        <v>73</v>
      </c>
      <c r="D1994" t="s">
        <v>212</v>
      </c>
      <c r="E1994" t="s">
        <v>63</v>
      </c>
      <c r="F1994">
        <v>0.417</v>
      </c>
    </row>
    <row r="1995" spans="1:6" ht="15">
      <c r="A1995">
        <v>2015</v>
      </c>
      <c r="B1995" t="s">
        <v>209</v>
      </c>
      <c r="C1995" t="s">
        <v>73</v>
      </c>
      <c r="D1995" t="s">
        <v>212</v>
      </c>
      <c r="E1995" t="s">
        <v>63</v>
      </c>
      <c r="F1995">
        <v>0.415</v>
      </c>
    </row>
    <row r="1996" spans="1:6" ht="15">
      <c r="A1996">
        <v>2016</v>
      </c>
      <c r="B1996" t="s">
        <v>209</v>
      </c>
      <c r="C1996" t="s">
        <v>73</v>
      </c>
      <c r="D1996" t="s">
        <v>212</v>
      </c>
      <c r="E1996" t="s">
        <v>63</v>
      </c>
      <c r="F1996">
        <v>0.427</v>
      </c>
    </row>
    <row r="1997" spans="1:6" ht="15">
      <c r="A1997">
        <v>2017</v>
      </c>
      <c r="B1997" t="s">
        <v>209</v>
      </c>
      <c r="C1997" t="s">
        <v>73</v>
      </c>
      <c r="D1997" t="s">
        <v>212</v>
      </c>
      <c r="E1997" t="s">
        <v>63</v>
      </c>
      <c r="F1997" s="183">
        <v>0.438</v>
      </c>
    </row>
    <row r="1998" spans="1:6" ht="15">
      <c r="A1998">
        <v>2018</v>
      </c>
      <c r="B1998" t="s">
        <v>209</v>
      </c>
      <c r="C1998" t="s">
        <v>73</v>
      </c>
      <c r="D1998" t="s">
        <v>212</v>
      </c>
      <c r="E1998" t="s">
        <v>63</v>
      </c>
      <c r="F1998" s="183">
        <v>0.465</v>
      </c>
    </row>
    <row r="1999" spans="1:6" ht="15">
      <c r="A1999">
        <v>2019</v>
      </c>
      <c r="B1999" t="s">
        <v>209</v>
      </c>
      <c r="C1999" t="s">
        <v>73</v>
      </c>
      <c r="D1999" t="s">
        <v>212</v>
      </c>
      <c r="E1999" t="s">
        <v>63</v>
      </c>
      <c r="F1999" s="183">
        <v>0.474</v>
      </c>
    </row>
    <row r="2000" spans="1:6" ht="15">
      <c r="A2000">
        <v>2020</v>
      </c>
      <c r="B2000" t="s">
        <v>209</v>
      </c>
      <c r="C2000" t="s">
        <v>73</v>
      </c>
      <c r="D2000" t="s">
        <v>212</v>
      </c>
      <c r="E2000" t="s">
        <v>63</v>
      </c>
      <c r="F2000" s="183">
        <v>0.448</v>
      </c>
    </row>
    <row r="2001" spans="1:6" ht="15">
      <c r="A2001">
        <v>2021</v>
      </c>
      <c r="B2001" t="s">
        <v>209</v>
      </c>
      <c r="C2001" t="s">
        <v>73</v>
      </c>
      <c r="D2001" t="s">
        <v>212</v>
      </c>
      <c r="E2001" t="s">
        <v>63</v>
      </c>
      <c r="F2001" s="183">
        <v>0.437</v>
      </c>
    </row>
    <row r="2002" spans="1:6" ht="15">
      <c r="A2002">
        <v>2022</v>
      </c>
      <c r="B2002" t="s">
        <v>209</v>
      </c>
      <c r="C2002" t="s">
        <v>73</v>
      </c>
      <c r="D2002" t="s">
        <v>212</v>
      </c>
      <c r="E2002" t="s">
        <v>63</v>
      </c>
      <c r="F2002">
        <v>0.462</v>
      </c>
    </row>
    <row r="2003" spans="1:5" ht="15">
      <c r="A2003">
        <v>2000</v>
      </c>
      <c r="B2003" t="s">
        <v>209</v>
      </c>
      <c r="C2003" t="s">
        <v>72</v>
      </c>
      <c r="D2003" t="s">
        <v>213</v>
      </c>
      <c r="E2003" t="s">
        <v>63</v>
      </c>
    </row>
    <row r="2004" spans="1:5" ht="15">
      <c r="A2004">
        <v>2001</v>
      </c>
      <c r="B2004" t="s">
        <v>209</v>
      </c>
      <c r="C2004" t="s">
        <v>72</v>
      </c>
      <c r="D2004" t="s">
        <v>213</v>
      </c>
      <c r="E2004" t="s">
        <v>63</v>
      </c>
    </row>
    <row r="2005" spans="1:5" ht="15">
      <c r="A2005">
        <v>2002</v>
      </c>
      <c r="B2005" t="s">
        <v>209</v>
      </c>
      <c r="C2005" t="s">
        <v>72</v>
      </c>
      <c r="D2005" t="s">
        <v>213</v>
      </c>
      <c r="E2005" t="s">
        <v>63</v>
      </c>
    </row>
    <row r="2006" spans="1:5" ht="15">
      <c r="A2006">
        <v>2003</v>
      </c>
      <c r="B2006" t="s">
        <v>209</v>
      </c>
      <c r="C2006" t="s">
        <v>72</v>
      </c>
      <c r="D2006" t="s">
        <v>213</v>
      </c>
      <c r="E2006" t="s">
        <v>63</v>
      </c>
    </row>
    <row r="2007" spans="1:5" ht="15">
      <c r="A2007">
        <v>2004</v>
      </c>
      <c r="B2007" t="s">
        <v>209</v>
      </c>
      <c r="C2007" t="s">
        <v>72</v>
      </c>
      <c r="D2007" t="s">
        <v>213</v>
      </c>
      <c r="E2007" t="s">
        <v>63</v>
      </c>
    </row>
    <row r="2008" spans="1:5" ht="15">
      <c r="A2008">
        <v>2005</v>
      </c>
      <c r="B2008" t="s">
        <v>209</v>
      </c>
      <c r="C2008" t="s">
        <v>72</v>
      </c>
      <c r="D2008" t="s">
        <v>213</v>
      </c>
      <c r="E2008" t="s">
        <v>63</v>
      </c>
    </row>
    <row r="2009" spans="1:5" ht="15">
      <c r="A2009">
        <v>2006</v>
      </c>
      <c r="B2009" t="s">
        <v>209</v>
      </c>
      <c r="C2009" t="s">
        <v>72</v>
      </c>
      <c r="D2009" t="s">
        <v>213</v>
      </c>
      <c r="E2009" t="s">
        <v>63</v>
      </c>
    </row>
    <row r="2010" spans="1:5" ht="15">
      <c r="A2010">
        <v>2007</v>
      </c>
      <c r="B2010" t="s">
        <v>209</v>
      </c>
      <c r="C2010" t="s">
        <v>72</v>
      </c>
      <c r="D2010" t="s">
        <v>213</v>
      </c>
      <c r="E2010" t="s">
        <v>63</v>
      </c>
    </row>
    <row r="2011" spans="1:5" ht="15">
      <c r="A2011">
        <v>2008</v>
      </c>
      <c r="B2011" t="s">
        <v>209</v>
      </c>
      <c r="C2011" t="s">
        <v>72</v>
      </c>
      <c r="D2011" t="s">
        <v>213</v>
      </c>
      <c r="E2011" t="s">
        <v>63</v>
      </c>
    </row>
    <row r="2012" spans="1:6" ht="15">
      <c r="A2012">
        <v>2009</v>
      </c>
      <c r="B2012" t="s">
        <v>209</v>
      </c>
      <c r="C2012" t="s">
        <v>72</v>
      </c>
      <c r="D2012" t="s">
        <v>213</v>
      </c>
      <c r="E2012" t="s">
        <v>63</v>
      </c>
      <c r="F2012" s="183"/>
    </row>
    <row r="2013" spans="1:6" ht="15">
      <c r="A2013">
        <v>2010</v>
      </c>
      <c r="B2013" t="s">
        <v>209</v>
      </c>
      <c r="C2013" t="s">
        <v>72</v>
      </c>
      <c r="D2013" t="s">
        <v>213</v>
      </c>
      <c r="E2013" t="s">
        <v>63</v>
      </c>
      <c r="F2013" s="183"/>
    </row>
    <row r="2014" spans="1:6" ht="15">
      <c r="A2014">
        <v>2011</v>
      </c>
      <c r="B2014" t="s">
        <v>209</v>
      </c>
      <c r="C2014" t="s">
        <v>72</v>
      </c>
      <c r="D2014" t="s">
        <v>213</v>
      </c>
      <c r="E2014" t="s">
        <v>63</v>
      </c>
      <c r="F2014" s="183"/>
    </row>
    <row r="2015" spans="1:6" ht="15">
      <c r="A2015">
        <v>2012</v>
      </c>
      <c r="B2015" t="s">
        <v>209</v>
      </c>
      <c r="C2015" t="s">
        <v>72</v>
      </c>
      <c r="D2015" t="s">
        <v>213</v>
      </c>
      <c r="E2015" t="s">
        <v>63</v>
      </c>
      <c r="F2015" s="183"/>
    </row>
    <row r="2016" spans="1:6" ht="15">
      <c r="A2016">
        <v>2013</v>
      </c>
      <c r="B2016" t="s">
        <v>209</v>
      </c>
      <c r="C2016" t="s">
        <v>72</v>
      </c>
      <c r="D2016" t="s">
        <v>213</v>
      </c>
      <c r="E2016" t="s">
        <v>63</v>
      </c>
      <c r="F2016" s="183"/>
    </row>
    <row r="2017" spans="1:5" ht="15">
      <c r="A2017">
        <v>2014</v>
      </c>
      <c r="B2017" t="s">
        <v>209</v>
      </c>
      <c r="C2017" t="s">
        <v>72</v>
      </c>
      <c r="D2017" t="s">
        <v>213</v>
      </c>
      <c r="E2017" t="s">
        <v>63</v>
      </c>
    </row>
    <row r="2018" spans="1:5" ht="15">
      <c r="A2018">
        <v>2015</v>
      </c>
      <c r="B2018" t="s">
        <v>209</v>
      </c>
      <c r="C2018" t="s">
        <v>72</v>
      </c>
      <c r="D2018" t="s">
        <v>213</v>
      </c>
      <c r="E2018" t="s">
        <v>63</v>
      </c>
    </row>
    <row r="2019" spans="1:5" ht="15">
      <c r="A2019">
        <v>2016</v>
      </c>
      <c r="B2019" t="s">
        <v>209</v>
      </c>
      <c r="C2019" t="s">
        <v>72</v>
      </c>
      <c r="D2019" t="s">
        <v>213</v>
      </c>
      <c r="E2019" t="s">
        <v>63</v>
      </c>
    </row>
    <row r="2020" spans="1:5" ht="15">
      <c r="A2020">
        <v>2017</v>
      </c>
      <c r="B2020" t="s">
        <v>209</v>
      </c>
      <c r="C2020" t="s">
        <v>72</v>
      </c>
      <c r="D2020" t="s">
        <v>213</v>
      </c>
      <c r="E2020" t="s">
        <v>63</v>
      </c>
    </row>
    <row r="2021" spans="1:5" ht="15">
      <c r="A2021">
        <v>2018</v>
      </c>
      <c r="B2021" t="s">
        <v>209</v>
      </c>
      <c r="C2021" t="s">
        <v>72</v>
      </c>
      <c r="D2021" t="s">
        <v>213</v>
      </c>
      <c r="E2021" t="s">
        <v>63</v>
      </c>
    </row>
    <row r="2022" spans="1:5" ht="15">
      <c r="A2022">
        <v>2019</v>
      </c>
      <c r="B2022" t="s">
        <v>209</v>
      </c>
      <c r="C2022" t="s">
        <v>72</v>
      </c>
      <c r="D2022" t="s">
        <v>213</v>
      </c>
      <c r="E2022" t="s">
        <v>63</v>
      </c>
    </row>
    <row r="2023" spans="1:5" ht="15">
      <c r="A2023">
        <v>2020</v>
      </c>
      <c r="B2023" t="s">
        <v>209</v>
      </c>
      <c r="C2023" t="s">
        <v>72</v>
      </c>
      <c r="D2023" t="s">
        <v>213</v>
      </c>
      <c r="E2023" t="s">
        <v>63</v>
      </c>
    </row>
    <row r="2024" spans="1:5" ht="15">
      <c r="A2024">
        <v>2021</v>
      </c>
      <c r="B2024" t="s">
        <v>209</v>
      </c>
      <c r="C2024" t="s">
        <v>72</v>
      </c>
      <c r="D2024" t="s">
        <v>213</v>
      </c>
      <c r="E2024" t="s">
        <v>63</v>
      </c>
    </row>
    <row r="2025" spans="1:5" ht="15">
      <c r="A2025">
        <v>2022</v>
      </c>
      <c r="B2025" t="s">
        <v>209</v>
      </c>
      <c r="C2025" t="s">
        <v>72</v>
      </c>
      <c r="D2025" t="s">
        <v>213</v>
      </c>
      <c r="E2025" t="s">
        <v>63</v>
      </c>
    </row>
    <row r="2026" spans="1:6" ht="15">
      <c r="A2026">
        <v>2000</v>
      </c>
      <c r="B2026" t="s">
        <v>209</v>
      </c>
      <c r="C2026" t="s">
        <v>72</v>
      </c>
      <c r="D2026" t="s">
        <v>210</v>
      </c>
      <c r="E2026" t="s">
        <v>63</v>
      </c>
      <c r="F2026">
        <v>238689.997</v>
      </c>
    </row>
    <row r="2027" spans="1:6" ht="15">
      <c r="A2027">
        <v>2001</v>
      </c>
      <c r="B2027" t="s">
        <v>209</v>
      </c>
      <c r="C2027" t="s">
        <v>72</v>
      </c>
      <c r="D2027" t="s">
        <v>210</v>
      </c>
      <c r="E2027" t="s">
        <v>63</v>
      </c>
      <c r="F2027" s="183">
        <v>225889.715</v>
      </c>
    </row>
    <row r="2028" spans="1:6" ht="15">
      <c r="A2028">
        <v>2002</v>
      </c>
      <c r="B2028" t="s">
        <v>209</v>
      </c>
      <c r="C2028" t="s">
        <v>72</v>
      </c>
      <c r="D2028" t="s">
        <v>210</v>
      </c>
      <c r="E2028" t="s">
        <v>63</v>
      </c>
      <c r="F2028" s="183">
        <v>227544.505</v>
      </c>
    </row>
    <row r="2029" spans="1:6" ht="15">
      <c r="A2029">
        <v>2003</v>
      </c>
      <c r="B2029" t="s">
        <v>209</v>
      </c>
      <c r="C2029" t="s">
        <v>72</v>
      </c>
      <c r="D2029" t="s">
        <v>210</v>
      </c>
      <c r="E2029" t="s">
        <v>63</v>
      </c>
      <c r="F2029" s="183">
        <v>244952.841</v>
      </c>
    </row>
    <row r="2030" spans="1:6" ht="15">
      <c r="A2030">
        <v>2004</v>
      </c>
      <c r="B2030" t="s">
        <v>209</v>
      </c>
      <c r="C2030" t="s">
        <v>72</v>
      </c>
      <c r="D2030" t="s">
        <v>210</v>
      </c>
      <c r="E2030" t="s">
        <v>63</v>
      </c>
      <c r="F2030" s="183">
        <v>268834.318</v>
      </c>
    </row>
    <row r="2031" spans="1:6" ht="15">
      <c r="A2031">
        <v>2005</v>
      </c>
      <c r="B2031" t="s">
        <v>209</v>
      </c>
      <c r="C2031" t="s">
        <v>72</v>
      </c>
      <c r="D2031" t="s">
        <v>210</v>
      </c>
      <c r="E2031" t="s">
        <v>63</v>
      </c>
      <c r="F2031" s="183">
        <v>278542.144</v>
      </c>
    </row>
    <row r="2032" spans="1:6" ht="15">
      <c r="A2032">
        <v>2006</v>
      </c>
      <c r="B2032" t="s">
        <v>209</v>
      </c>
      <c r="C2032" t="s">
        <v>72</v>
      </c>
      <c r="D2032" t="s">
        <v>210</v>
      </c>
      <c r="E2032" t="s">
        <v>63</v>
      </c>
      <c r="F2032">
        <v>284984.053</v>
      </c>
    </row>
    <row r="2033" spans="1:6" ht="15">
      <c r="A2033">
        <v>2007</v>
      </c>
      <c r="B2033" t="s">
        <v>209</v>
      </c>
      <c r="C2033" t="s">
        <v>72</v>
      </c>
      <c r="D2033" t="s">
        <v>210</v>
      </c>
      <c r="E2033" t="s">
        <v>63</v>
      </c>
      <c r="F2033">
        <v>291978.26</v>
      </c>
    </row>
    <row r="2034" spans="1:6" ht="15">
      <c r="A2034">
        <v>2008</v>
      </c>
      <c r="B2034" t="s">
        <v>209</v>
      </c>
      <c r="C2034" t="s">
        <v>72</v>
      </c>
      <c r="D2034" t="s">
        <v>210</v>
      </c>
      <c r="E2034" t="s">
        <v>63</v>
      </c>
      <c r="F2034">
        <v>281870.04</v>
      </c>
    </row>
    <row r="2035" spans="1:6" ht="15">
      <c r="A2035">
        <v>2009</v>
      </c>
      <c r="B2035" t="s">
        <v>209</v>
      </c>
      <c r="C2035" t="s">
        <v>72</v>
      </c>
      <c r="D2035" t="s">
        <v>210</v>
      </c>
      <c r="E2035" t="s">
        <v>63</v>
      </c>
      <c r="F2035">
        <v>167965.636</v>
      </c>
    </row>
    <row r="2036" spans="1:6" ht="15">
      <c r="A2036">
        <v>2010</v>
      </c>
      <c r="B2036" t="s">
        <v>209</v>
      </c>
      <c r="C2036" t="s">
        <v>72</v>
      </c>
      <c r="D2036" t="s">
        <v>210</v>
      </c>
      <c r="E2036" t="s">
        <v>63</v>
      </c>
      <c r="F2036">
        <v>228036.241</v>
      </c>
    </row>
    <row r="2037" spans="1:6" ht="15">
      <c r="A2037">
        <v>2011</v>
      </c>
      <c r="B2037" t="s">
        <v>209</v>
      </c>
      <c r="C2037" t="s">
        <v>72</v>
      </c>
      <c r="D2037" t="s">
        <v>210</v>
      </c>
      <c r="E2037" t="s">
        <v>63</v>
      </c>
      <c r="F2037">
        <v>239713.175</v>
      </c>
    </row>
    <row r="2038" spans="1:6" ht="15">
      <c r="A2038">
        <v>2012</v>
      </c>
      <c r="B2038" t="s">
        <v>209</v>
      </c>
      <c r="C2038" t="s">
        <v>72</v>
      </c>
      <c r="D2038" t="s">
        <v>210</v>
      </c>
      <c r="E2038" t="s">
        <v>63</v>
      </c>
      <c r="F2038">
        <v>214252.554</v>
      </c>
    </row>
    <row r="2039" spans="1:6" ht="15">
      <c r="A2039">
        <v>2013</v>
      </c>
      <c r="B2039" t="s">
        <v>209</v>
      </c>
      <c r="C2039" t="s">
        <v>72</v>
      </c>
      <c r="D2039" t="s">
        <v>210</v>
      </c>
      <c r="E2039" t="s">
        <v>63</v>
      </c>
      <c r="F2039">
        <v>226256.132</v>
      </c>
    </row>
    <row r="2040" spans="1:6" ht="15">
      <c r="A2040">
        <v>2014</v>
      </c>
      <c r="B2040" t="s">
        <v>209</v>
      </c>
      <c r="C2040" t="s">
        <v>72</v>
      </c>
      <c r="D2040" t="s">
        <v>210</v>
      </c>
      <c r="E2040" t="s">
        <v>63</v>
      </c>
      <c r="F2040">
        <v>233734.92</v>
      </c>
    </row>
    <row r="2041" spans="1:6" ht="15">
      <c r="A2041">
        <v>2015</v>
      </c>
      <c r="B2041" t="s">
        <v>209</v>
      </c>
      <c r="C2041" t="s">
        <v>72</v>
      </c>
      <c r="D2041" t="s">
        <v>210</v>
      </c>
      <c r="E2041" t="s">
        <v>63</v>
      </c>
      <c r="F2041">
        <v>245623.83</v>
      </c>
    </row>
    <row r="2042" spans="1:6" ht="15">
      <c r="A2042">
        <v>2016</v>
      </c>
      <c r="B2042" t="s">
        <v>209</v>
      </c>
      <c r="C2042" t="s">
        <v>72</v>
      </c>
      <c r="D2042" t="s">
        <v>210</v>
      </c>
      <c r="E2042" t="s">
        <v>63</v>
      </c>
      <c r="F2042" s="184">
        <v>240139.457</v>
      </c>
    </row>
    <row r="2043" spans="1:6" ht="15">
      <c r="A2043">
        <v>2017</v>
      </c>
      <c r="B2043" t="s">
        <v>209</v>
      </c>
      <c r="C2043" t="s">
        <v>72</v>
      </c>
      <c r="D2043" t="s">
        <v>210</v>
      </c>
      <c r="E2043" t="s">
        <v>63</v>
      </c>
      <c r="F2043" s="183">
        <v>245761.663</v>
      </c>
    </row>
    <row r="2044" spans="1:6" ht="15">
      <c r="A2044">
        <v>2018</v>
      </c>
      <c r="B2044" t="s">
        <v>209</v>
      </c>
      <c r="C2044" t="s">
        <v>72</v>
      </c>
      <c r="D2044" t="s">
        <v>210</v>
      </c>
      <c r="E2044" t="s">
        <v>63</v>
      </c>
      <c r="F2044" s="183">
        <v>259310.074</v>
      </c>
    </row>
    <row r="2045" spans="1:6" ht="15">
      <c r="A2045">
        <v>2019</v>
      </c>
      <c r="B2045" t="s">
        <v>209</v>
      </c>
      <c r="C2045" t="s">
        <v>72</v>
      </c>
      <c r="D2045" t="s">
        <v>210</v>
      </c>
      <c r="E2045" t="s">
        <v>63</v>
      </c>
      <c r="F2045" s="183">
        <v>243760.796</v>
      </c>
    </row>
    <row r="2046" spans="1:6" ht="15">
      <c r="A2046">
        <v>2020</v>
      </c>
      <c r="B2046" t="s">
        <v>209</v>
      </c>
      <c r="C2046" t="s">
        <v>72</v>
      </c>
      <c r="D2046" t="s">
        <v>210</v>
      </c>
      <c r="E2046" t="s">
        <v>63</v>
      </c>
      <c r="F2046" s="183">
        <v>212051.761</v>
      </c>
    </row>
    <row r="2047" spans="1:6" ht="15">
      <c r="A2047">
        <v>2021</v>
      </c>
      <c r="B2047" t="s">
        <v>209</v>
      </c>
      <c r="C2047" t="s">
        <v>72</v>
      </c>
      <c r="D2047" t="s">
        <v>210</v>
      </c>
      <c r="E2047" t="s">
        <v>63</v>
      </c>
      <c r="F2047">
        <v>250258.065</v>
      </c>
    </row>
    <row r="2048" spans="1:6" ht="15">
      <c r="A2048">
        <v>2022</v>
      </c>
      <c r="B2048" t="s">
        <v>209</v>
      </c>
      <c r="C2048" t="s">
        <v>72</v>
      </c>
      <c r="D2048" t="s">
        <v>210</v>
      </c>
      <c r="E2048" t="s">
        <v>63</v>
      </c>
      <c r="F2048">
        <v>231991.072</v>
      </c>
    </row>
    <row r="2049" spans="1:6" ht="15">
      <c r="A2049">
        <v>2000</v>
      </c>
      <c r="B2049" t="s">
        <v>209</v>
      </c>
      <c r="C2049" t="s">
        <v>72</v>
      </c>
      <c r="D2049" t="s">
        <v>212</v>
      </c>
      <c r="E2049" t="s">
        <v>63</v>
      </c>
      <c r="F2049">
        <v>0.556</v>
      </c>
    </row>
    <row r="2050" spans="1:6" ht="15">
      <c r="A2050">
        <v>2001</v>
      </c>
      <c r="B2050" t="s">
        <v>209</v>
      </c>
      <c r="C2050" t="s">
        <v>72</v>
      </c>
      <c r="D2050" t="s">
        <v>212</v>
      </c>
      <c r="E2050" t="s">
        <v>63</v>
      </c>
      <c r="F2050">
        <v>0.526</v>
      </c>
    </row>
    <row r="2051" spans="1:6" ht="15">
      <c r="A2051">
        <v>2002</v>
      </c>
      <c r="B2051" t="s">
        <v>209</v>
      </c>
      <c r="C2051" t="s">
        <v>72</v>
      </c>
      <c r="D2051" t="s">
        <v>212</v>
      </c>
      <c r="E2051" t="s">
        <v>63</v>
      </c>
      <c r="F2051">
        <v>0.529</v>
      </c>
    </row>
    <row r="2052" spans="1:6" ht="15">
      <c r="A2052">
        <v>2003</v>
      </c>
      <c r="B2052" t="s">
        <v>209</v>
      </c>
      <c r="C2052" t="s">
        <v>72</v>
      </c>
      <c r="D2052" t="s">
        <v>212</v>
      </c>
      <c r="E2052" t="s">
        <v>63</v>
      </c>
      <c r="F2052">
        <v>0.567</v>
      </c>
    </row>
    <row r="2053" spans="1:6" ht="15">
      <c r="A2053">
        <v>2004</v>
      </c>
      <c r="B2053" t="s">
        <v>209</v>
      </c>
      <c r="C2053" t="s">
        <v>72</v>
      </c>
      <c r="D2053" t="s">
        <v>212</v>
      </c>
      <c r="E2053" t="s">
        <v>63</v>
      </c>
      <c r="F2053">
        <v>0.62</v>
      </c>
    </row>
    <row r="2054" spans="1:6" ht="15">
      <c r="A2054">
        <v>2005</v>
      </c>
      <c r="B2054" t="s">
        <v>209</v>
      </c>
      <c r="C2054" t="s">
        <v>72</v>
      </c>
      <c r="D2054" t="s">
        <v>212</v>
      </c>
      <c r="E2054" t="s">
        <v>63</v>
      </c>
      <c r="F2054">
        <v>0.64</v>
      </c>
    </row>
    <row r="2055" spans="1:6" ht="15">
      <c r="A2055">
        <v>2006</v>
      </c>
      <c r="B2055" t="s">
        <v>209</v>
      </c>
      <c r="C2055" t="s">
        <v>72</v>
      </c>
      <c r="D2055" t="s">
        <v>212</v>
      </c>
      <c r="E2055" t="s">
        <v>63</v>
      </c>
      <c r="F2055">
        <v>0.653</v>
      </c>
    </row>
    <row r="2056" spans="1:6" ht="15">
      <c r="A2056">
        <v>2007</v>
      </c>
      <c r="B2056" t="s">
        <v>209</v>
      </c>
      <c r="C2056" t="s">
        <v>72</v>
      </c>
      <c r="D2056" t="s">
        <v>212</v>
      </c>
      <c r="E2056" t="s">
        <v>63</v>
      </c>
      <c r="F2056">
        <v>0.667</v>
      </c>
    </row>
    <row r="2057" spans="1:6" ht="15">
      <c r="A2057">
        <v>2008</v>
      </c>
      <c r="B2057" t="s">
        <v>209</v>
      </c>
      <c r="C2057" t="s">
        <v>72</v>
      </c>
      <c r="D2057" t="s">
        <v>212</v>
      </c>
      <c r="E2057" t="s">
        <v>63</v>
      </c>
      <c r="F2057" s="183">
        <v>0.642</v>
      </c>
    </row>
    <row r="2058" spans="1:6" ht="15">
      <c r="A2058">
        <v>2009</v>
      </c>
      <c r="B2058" t="s">
        <v>209</v>
      </c>
      <c r="C2058" t="s">
        <v>72</v>
      </c>
      <c r="D2058" t="s">
        <v>212</v>
      </c>
      <c r="E2058" t="s">
        <v>63</v>
      </c>
      <c r="F2058" s="183">
        <v>0.381</v>
      </c>
    </row>
    <row r="2059" spans="1:6" ht="15">
      <c r="A2059">
        <v>2010</v>
      </c>
      <c r="B2059" t="s">
        <v>209</v>
      </c>
      <c r="C2059" t="s">
        <v>72</v>
      </c>
      <c r="D2059" t="s">
        <v>212</v>
      </c>
      <c r="E2059" t="s">
        <v>63</v>
      </c>
      <c r="F2059" s="183">
        <v>0.517</v>
      </c>
    </row>
    <row r="2060" spans="1:6" ht="15">
      <c r="A2060">
        <v>2011</v>
      </c>
      <c r="B2060" t="s">
        <v>209</v>
      </c>
      <c r="C2060" t="s">
        <v>72</v>
      </c>
      <c r="D2060" t="s">
        <v>212</v>
      </c>
      <c r="E2060" t="s">
        <v>63</v>
      </c>
      <c r="F2060" s="183">
        <v>0.544</v>
      </c>
    </row>
    <row r="2061" spans="1:6" ht="15">
      <c r="A2061">
        <v>2012</v>
      </c>
      <c r="B2061" t="s">
        <v>209</v>
      </c>
      <c r="C2061" t="s">
        <v>72</v>
      </c>
      <c r="D2061" t="s">
        <v>212</v>
      </c>
      <c r="E2061" t="s">
        <v>63</v>
      </c>
      <c r="F2061" s="183">
        <v>0.486</v>
      </c>
    </row>
    <row r="2062" spans="1:6" ht="15">
      <c r="A2062">
        <v>2013</v>
      </c>
      <c r="B2062" t="s">
        <v>209</v>
      </c>
      <c r="C2062" t="s">
        <v>72</v>
      </c>
      <c r="D2062" t="s">
        <v>212</v>
      </c>
      <c r="E2062" t="s">
        <v>63</v>
      </c>
      <c r="F2062">
        <v>0.512</v>
      </c>
    </row>
    <row r="2063" spans="1:6" ht="15">
      <c r="A2063">
        <v>2014</v>
      </c>
      <c r="B2063" t="s">
        <v>209</v>
      </c>
      <c r="C2063" t="s">
        <v>72</v>
      </c>
      <c r="D2063" t="s">
        <v>212</v>
      </c>
      <c r="E2063" t="s">
        <v>63</v>
      </c>
      <c r="F2063">
        <v>0.527</v>
      </c>
    </row>
    <row r="2064" spans="1:6" ht="15">
      <c r="A2064">
        <v>2015</v>
      </c>
      <c r="B2064" t="s">
        <v>209</v>
      </c>
      <c r="C2064" t="s">
        <v>72</v>
      </c>
      <c r="D2064" t="s">
        <v>212</v>
      </c>
      <c r="E2064" t="s">
        <v>63</v>
      </c>
      <c r="F2064">
        <v>0.553</v>
      </c>
    </row>
    <row r="2065" spans="1:6" ht="15">
      <c r="A2065">
        <v>2016</v>
      </c>
      <c r="B2065" t="s">
        <v>209</v>
      </c>
      <c r="C2065" t="s">
        <v>72</v>
      </c>
      <c r="D2065" t="s">
        <v>212</v>
      </c>
      <c r="E2065" t="s">
        <v>63</v>
      </c>
      <c r="F2065">
        <v>0.539</v>
      </c>
    </row>
    <row r="2066" spans="1:6" ht="15">
      <c r="A2066">
        <v>2017</v>
      </c>
      <c r="B2066" t="s">
        <v>209</v>
      </c>
      <c r="C2066" t="s">
        <v>72</v>
      </c>
      <c r="D2066" t="s">
        <v>212</v>
      </c>
      <c r="E2066" t="s">
        <v>63</v>
      </c>
      <c r="F2066">
        <v>0.551</v>
      </c>
    </row>
    <row r="2067" spans="1:6" ht="15">
      <c r="A2067">
        <v>2018</v>
      </c>
      <c r="B2067" t="s">
        <v>209</v>
      </c>
      <c r="C2067" t="s">
        <v>72</v>
      </c>
      <c r="D2067" t="s">
        <v>212</v>
      </c>
      <c r="E2067" t="s">
        <v>63</v>
      </c>
      <c r="F2067">
        <v>0.581</v>
      </c>
    </row>
    <row r="2068" spans="1:6" ht="15">
      <c r="A2068">
        <v>2019</v>
      </c>
      <c r="B2068" t="s">
        <v>209</v>
      </c>
      <c r="C2068" t="s">
        <v>72</v>
      </c>
      <c r="D2068" t="s">
        <v>212</v>
      </c>
      <c r="E2068" t="s">
        <v>63</v>
      </c>
      <c r="F2068">
        <v>0.545</v>
      </c>
    </row>
    <row r="2069" spans="1:6" ht="15">
      <c r="A2069">
        <v>2020</v>
      </c>
      <c r="B2069" t="s">
        <v>209</v>
      </c>
      <c r="C2069" t="s">
        <v>72</v>
      </c>
      <c r="D2069" t="s">
        <v>212</v>
      </c>
      <c r="E2069" t="s">
        <v>63</v>
      </c>
      <c r="F2069">
        <v>0.474</v>
      </c>
    </row>
    <row r="2070" spans="1:6" ht="15">
      <c r="A2070">
        <v>2021</v>
      </c>
      <c r="B2070" t="s">
        <v>209</v>
      </c>
      <c r="C2070" t="s">
        <v>72</v>
      </c>
      <c r="D2070" t="s">
        <v>212</v>
      </c>
      <c r="E2070" t="s">
        <v>63</v>
      </c>
      <c r="F2070">
        <v>0.56</v>
      </c>
    </row>
    <row r="2071" spans="1:6" ht="15">
      <c r="A2071">
        <v>2022</v>
      </c>
      <c r="B2071" t="s">
        <v>209</v>
      </c>
      <c r="C2071" t="s">
        <v>72</v>
      </c>
      <c r="D2071" t="s">
        <v>212</v>
      </c>
      <c r="E2071" t="s">
        <v>63</v>
      </c>
      <c r="F2071">
        <v>0.519</v>
      </c>
    </row>
    <row r="2072" spans="1:5" ht="15">
      <c r="A2072">
        <v>2000</v>
      </c>
      <c r="B2072" t="s">
        <v>209</v>
      </c>
      <c r="C2072" t="s">
        <v>70</v>
      </c>
      <c r="D2072" t="s">
        <v>213</v>
      </c>
      <c r="E2072" t="s">
        <v>63</v>
      </c>
    </row>
    <row r="2073" spans="1:6" ht="15">
      <c r="A2073">
        <v>2001</v>
      </c>
      <c r="B2073" t="s">
        <v>209</v>
      </c>
      <c r="C2073" t="s">
        <v>70</v>
      </c>
      <c r="D2073" t="s">
        <v>213</v>
      </c>
      <c r="E2073" t="s">
        <v>63</v>
      </c>
      <c r="F2073" s="183"/>
    </row>
    <row r="2074" spans="1:6" ht="15">
      <c r="A2074">
        <v>2002</v>
      </c>
      <c r="B2074" t="s">
        <v>209</v>
      </c>
      <c r="C2074" t="s">
        <v>70</v>
      </c>
      <c r="D2074" t="s">
        <v>213</v>
      </c>
      <c r="E2074" t="s">
        <v>63</v>
      </c>
      <c r="F2074" s="183"/>
    </row>
    <row r="2075" spans="1:6" ht="15">
      <c r="A2075">
        <v>2003</v>
      </c>
      <c r="B2075" t="s">
        <v>209</v>
      </c>
      <c r="C2075" t="s">
        <v>70</v>
      </c>
      <c r="D2075" t="s">
        <v>213</v>
      </c>
      <c r="E2075" t="s">
        <v>63</v>
      </c>
      <c r="F2075" s="183"/>
    </row>
    <row r="2076" spans="1:6" ht="15">
      <c r="A2076">
        <v>2004</v>
      </c>
      <c r="B2076" t="s">
        <v>209</v>
      </c>
      <c r="C2076" t="s">
        <v>70</v>
      </c>
      <c r="D2076" t="s">
        <v>213</v>
      </c>
      <c r="E2076" t="s">
        <v>63</v>
      </c>
      <c r="F2076" s="183"/>
    </row>
    <row r="2077" spans="1:5" ht="15">
      <c r="A2077">
        <v>2005</v>
      </c>
      <c r="B2077" t="s">
        <v>209</v>
      </c>
      <c r="C2077" t="s">
        <v>70</v>
      </c>
      <c r="D2077" t="s">
        <v>213</v>
      </c>
      <c r="E2077" t="s">
        <v>63</v>
      </c>
    </row>
    <row r="2078" spans="1:5" ht="15">
      <c r="A2078">
        <v>2006</v>
      </c>
      <c r="B2078" t="s">
        <v>209</v>
      </c>
      <c r="C2078" t="s">
        <v>70</v>
      </c>
      <c r="D2078" t="s">
        <v>213</v>
      </c>
      <c r="E2078" t="s">
        <v>63</v>
      </c>
    </row>
    <row r="2079" spans="1:5" ht="15">
      <c r="A2079">
        <v>2007</v>
      </c>
      <c r="B2079" t="s">
        <v>209</v>
      </c>
      <c r="C2079" t="s">
        <v>70</v>
      </c>
      <c r="D2079" t="s">
        <v>213</v>
      </c>
      <c r="E2079" t="s">
        <v>63</v>
      </c>
    </row>
    <row r="2080" spans="1:5" ht="15">
      <c r="A2080">
        <v>2008</v>
      </c>
      <c r="B2080" t="s">
        <v>209</v>
      </c>
      <c r="C2080" t="s">
        <v>70</v>
      </c>
      <c r="D2080" t="s">
        <v>213</v>
      </c>
      <c r="E2080" t="s">
        <v>63</v>
      </c>
    </row>
    <row r="2081" spans="1:5" ht="15">
      <c r="A2081">
        <v>2009</v>
      </c>
      <c r="B2081" t="s">
        <v>209</v>
      </c>
      <c r="C2081" t="s">
        <v>70</v>
      </c>
      <c r="D2081" t="s">
        <v>213</v>
      </c>
      <c r="E2081" t="s">
        <v>63</v>
      </c>
    </row>
    <row r="2082" spans="1:5" ht="15">
      <c r="A2082">
        <v>2010</v>
      </c>
      <c r="B2082" t="s">
        <v>209</v>
      </c>
      <c r="C2082" t="s">
        <v>70</v>
      </c>
      <c r="D2082" t="s">
        <v>213</v>
      </c>
      <c r="E2082" t="s">
        <v>63</v>
      </c>
    </row>
    <row r="2083" spans="1:5" ht="15">
      <c r="A2083">
        <v>2011</v>
      </c>
      <c r="B2083" t="s">
        <v>209</v>
      </c>
      <c r="C2083" t="s">
        <v>70</v>
      </c>
      <c r="D2083" t="s">
        <v>213</v>
      </c>
      <c r="E2083" t="s">
        <v>63</v>
      </c>
    </row>
    <row r="2084" spans="1:5" ht="15">
      <c r="A2084">
        <v>2012</v>
      </c>
      <c r="B2084" t="s">
        <v>209</v>
      </c>
      <c r="C2084" t="s">
        <v>70</v>
      </c>
      <c r="D2084" t="s">
        <v>213</v>
      </c>
      <c r="E2084" t="s">
        <v>63</v>
      </c>
    </row>
    <row r="2085" spans="1:5" ht="15">
      <c r="A2085">
        <v>2013</v>
      </c>
      <c r="B2085" t="s">
        <v>209</v>
      </c>
      <c r="C2085" t="s">
        <v>70</v>
      </c>
      <c r="D2085" t="s">
        <v>213</v>
      </c>
      <c r="E2085" t="s">
        <v>63</v>
      </c>
    </row>
    <row r="2086" spans="1:5" ht="15">
      <c r="A2086">
        <v>2014</v>
      </c>
      <c r="B2086" t="s">
        <v>209</v>
      </c>
      <c r="C2086" t="s">
        <v>70</v>
      </c>
      <c r="D2086" t="s">
        <v>213</v>
      </c>
      <c r="E2086" t="s">
        <v>63</v>
      </c>
    </row>
    <row r="2087" spans="1:5" ht="15">
      <c r="A2087">
        <v>2015</v>
      </c>
      <c r="B2087" t="s">
        <v>209</v>
      </c>
      <c r="C2087" t="s">
        <v>70</v>
      </c>
      <c r="D2087" t="s">
        <v>213</v>
      </c>
      <c r="E2087" t="s">
        <v>63</v>
      </c>
    </row>
    <row r="2088" spans="1:6" ht="15">
      <c r="A2088">
        <v>2016</v>
      </c>
      <c r="B2088" t="s">
        <v>209</v>
      </c>
      <c r="C2088" t="s">
        <v>70</v>
      </c>
      <c r="D2088" t="s">
        <v>213</v>
      </c>
      <c r="E2088" t="s">
        <v>63</v>
      </c>
      <c r="F2088" s="183"/>
    </row>
    <row r="2089" spans="1:6" ht="15">
      <c r="A2089">
        <v>2017</v>
      </c>
      <c r="B2089" t="s">
        <v>209</v>
      </c>
      <c r="C2089" t="s">
        <v>70</v>
      </c>
      <c r="D2089" t="s">
        <v>213</v>
      </c>
      <c r="E2089" t="s">
        <v>63</v>
      </c>
      <c r="F2089" s="183"/>
    </row>
    <row r="2090" spans="1:6" ht="15">
      <c r="A2090">
        <v>2018</v>
      </c>
      <c r="B2090" t="s">
        <v>209</v>
      </c>
      <c r="C2090" t="s">
        <v>70</v>
      </c>
      <c r="D2090" t="s">
        <v>213</v>
      </c>
      <c r="E2090" t="s">
        <v>63</v>
      </c>
      <c r="F2090" s="183"/>
    </row>
    <row r="2091" spans="1:6" ht="15">
      <c r="A2091">
        <v>2019</v>
      </c>
      <c r="B2091" t="s">
        <v>209</v>
      </c>
      <c r="C2091" t="s">
        <v>70</v>
      </c>
      <c r="D2091" t="s">
        <v>213</v>
      </c>
      <c r="E2091" t="s">
        <v>63</v>
      </c>
      <c r="F2091" s="183"/>
    </row>
    <row r="2092" spans="1:5" ht="15">
      <c r="A2092">
        <v>2020</v>
      </c>
      <c r="B2092" t="s">
        <v>209</v>
      </c>
      <c r="C2092" t="s">
        <v>70</v>
      </c>
      <c r="D2092" t="s">
        <v>213</v>
      </c>
      <c r="E2092" t="s">
        <v>63</v>
      </c>
    </row>
    <row r="2093" spans="1:5" ht="15">
      <c r="A2093">
        <v>2021</v>
      </c>
      <c r="B2093" t="s">
        <v>209</v>
      </c>
      <c r="C2093" t="s">
        <v>70</v>
      </c>
      <c r="D2093" t="s">
        <v>213</v>
      </c>
      <c r="E2093" t="s">
        <v>63</v>
      </c>
    </row>
    <row r="2094" spans="1:5" ht="15">
      <c r="A2094">
        <v>2022</v>
      </c>
      <c r="B2094" t="s">
        <v>209</v>
      </c>
      <c r="C2094" t="s">
        <v>70</v>
      </c>
      <c r="D2094" t="s">
        <v>213</v>
      </c>
      <c r="E2094" t="s">
        <v>63</v>
      </c>
    </row>
    <row r="2095" spans="1:6" ht="15">
      <c r="A2095">
        <v>2000</v>
      </c>
      <c r="B2095" t="s">
        <v>209</v>
      </c>
      <c r="C2095" t="s">
        <v>70</v>
      </c>
      <c r="D2095" t="s">
        <v>210</v>
      </c>
      <c r="E2095" t="s">
        <v>63</v>
      </c>
      <c r="F2095">
        <v>87072.405</v>
      </c>
    </row>
    <row r="2096" spans="1:6" ht="15">
      <c r="A2096">
        <v>2001</v>
      </c>
      <c r="B2096" t="s">
        <v>209</v>
      </c>
      <c r="C2096" t="s">
        <v>70</v>
      </c>
      <c r="D2096" t="s">
        <v>210</v>
      </c>
      <c r="E2096" t="s">
        <v>63</v>
      </c>
      <c r="F2096">
        <v>89692.692</v>
      </c>
    </row>
    <row r="2097" spans="1:6" ht="15">
      <c r="A2097">
        <v>2002</v>
      </c>
      <c r="B2097" t="s">
        <v>209</v>
      </c>
      <c r="C2097" t="s">
        <v>70</v>
      </c>
      <c r="D2097" t="s">
        <v>210</v>
      </c>
      <c r="E2097" t="s">
        <v>63</v>
      </c>
      <c r="F2097">
        <v>93185.09</v>
      </c>
    </row>
    <row r="2098" spans="1:6" ht="15">
      <c r="A2098">
        <v>2003</v>
      </c>
      <c r="B2098" t="s">
        <v>209</v>
      </c>
      <c r="C2098" t="s">
        <v>70</v>
      </c>
      <c r="D2098" t="s">
        <v>210</v>
      </c>
      <c r="E2098" t="s">
        <v>63</v>
      </c>
      <c r="F2098">
        <v>99641.681</v>
      </c>
    </row>
    <row r="2099" spans="1:6" ht="15">
      <c r="A2099">
        <v>2004</v>
      </c>
      <c r="B2099" t="s">
        <v>209</v>
      </c>
      <c r="C2099" t="s">
        <v>70</v>
      </c>
      <c r="D2099" t="s">
        <v>210</v>
      </c>
      <c r="E2099" t="s">
        <v>63</v>
      </c>
      <c r="F2099">
        <v>104625.273</v>
      </c>
    </row>
    <row r="2100" spans="1:6" ht="15">
      <c r="A2100">
        <v>2005</v>
      </c>
      <c r="B2100" t="s">
        <v>209</v>
      </c>
      <c r="C2100" t="s">
        <v>70</v>
      </c>
      <c r="D2100" t="s">
        <v>210</v>
      </c>
      <c r="E2100" t="s">
        <v>63</v>
      </c>
      <c r="F2100">
        <v>107342.105</v>
      </c>
    </row>
    <row r="2101" spans="1:6" ht="15">
      <c r="A2101">
        <v>2006</v>
      </c>
      <c r="B2101" t="s">
        <v>209</v>
      </c>
      <c r="C2101" t="s">
        <v>70</v>
      </c>
      <c r="D2101" t="s">
        <v>210</v>
      </c>
      <c r="E2101" t="s">
        <v>63</v>
      </c>
      <c r="F2101">
        <v>109911.495</v>
      </c>
    </row>
    <row r="2102" spans="1:6" ht="15">
      <c r="A2102">
        <v>2007</v>
      </c>
      <c r="B2102" t="s">
        <v>209</v>
      </c>
      <c r="C2102" t="s">
        <v>70</v>
      </c>
      <c r="D2102" t="s">
        <v>210</v>
      </c>
      <c r="E2102" t="s">
        <v>63</v>
      </c>
      <c r="F2102" s="183">
        <v>121036.224</v>
      </c>
    </row>
    <row r="2103" spans="1:6" ht="15">
      <c r="A2103">
        <v>2008</v>
      </c>
      <c r="B2103" t="s">
        <v>209</v>
      </c>
      <c r="C2103" t="s">
        <v>70</v>
      </c>
      <c r="D2103" t="s">
        <v>210</v>
      </c>
      <c r="E2103" t="s">
        <v>63</v>
      </c>
      <c r="F2103" s="183">
        <v>107992.117</v>
      </c>
    </row>
    <row r="2104" spans="1:6" ht="15">
      <c r="A2104">
        <v>2009</v>
      </c>
      <c r="B2104" t="s">
        <v>209</v>
      </c>
      <c r="C2104" t="s">
        <v>70</v>
      </c>
      <c r="D2104" t="s">
        <v>210</v>
      </c>
      <c r="E2104" t="s">
        <v>63</v>
      </c>
      <c r="F2104" s="183">
        <v>81954.986</v>
      </c>
    </row>
    <row r="2105" spans="1:6" ht="15">
      <c r="A2105">
        <v>2010</v>
      </c>
      <c r="B2105" t="s">
        <v>209</v>
      </c>
      <c r="C2105" t="s">
        <v>70</v>
      </c>
      <c r="D2105" t="s">
        <v>210</v>
      </c>
      <c r="E2105" t="s">
        <v>63</v>
      </c>
      <c r="F2105" s="183">
        <v>95234.462</v>
      </c>
    </row>
    <row r="2106" spans="1:6" ht="15">
      <c r="A2106">
        <v>2011</v>
      </c>
      <c r="B2106" t="s">
        <v>209</v>
      </c>
      <c r="C2106" t="s">
        <v>70</v>
      </c>
      <c r="D2106" t="s">
        <v>210</v>
      </c>
      <c r="E2106" t="s">
        <v>63</v>
      </c>
      <c r="F2106" s="183">
        <v>100131.915</v>
      </c>
    </row>
    <row r="2107" spans="1:6" ht="15">
      <c r="A2107">
        <v>2012</v>
      </c>
      <c r="B2107" t="s">
        <v>209</v>
      </c>
      <c r="C2107" t="s">
        <v>70</v>
      </c>
      <c r="D2107" t="s">
        <v>210</v>
      </c>
      <c r="E2107" t="s">
        <v>63</v>
      </c>
      <c r="F2107">
        <v>84354.655</v>
      </c>
    </row>
    <row r="2108" spans="1:6" ht="15">
      <c r="A2108">
        <v>2013</v>
      </c>
      <c r="B2108" t="s">
        <v>209</v>
      </c>
      <c r="C2108" t="s">
        <v>70</v>
      </c>
      <c r="D2108" t="s">
        <v>210</v>
      </c>
      <c r="E2108" t="s">
        <v>63</v>
      </c>
      <c r="F2108">
        <v>81594.74</v>
      </c>
    </row>
    <row r="2109" spans="1:6" ht="15">
      <c r="A2109">
        <v>2014</v>
      </c>
      <c r="B2109" t="s">
        <v>209</v>
      </c>
      <c r="C2109" t="s">
        <v>70</v>
      </c>
      <c r="D2109" t="s">
        <v>210</v>
      </c>
      <c r="E2109" t="s">
        <v>63</v>
      </c>
      <c r="F2109">
        <v>84325.018</v>
      </c>
    </row>
    <row r="2110" spans="1:6" ht="15">
      <c r="A2110">
        <v>2015</v>
      </c>
      <c r="B2110" t="s">
        <v>209</v>
      </c>
      <c r="C2110" t="s">
        <v>70</v>
      </c>
      <c r="D2110" t="s">
        <v>210</v>
      </c>
      <c r="E2110" t="s">
        <v>63</v>
      </c>
      <c r="F2110">
        <v>82590.889</v>
      </c>
    </row>
    <row r="2111" spans="1:6" ht="15">
      <c r="A2111">
        <v>2016</v>
      </c>
      <c r="B2111" t="s">
        <v>209</v>
      </c>
      <c r="C2111" t="s">
        <v>70</v>
      </c>
      <c r="D2111" t="s">
        <v>210</v>
      </c>
      <c r="E2111" t="s">
        <v>63</v>
      </c>
      <c r="F2111">
        <v>86854.888</v>
      </c>
    </row>
    <row r="2112" spans="1:6" ht="15">
      <c r="A2112">
        <v>2017</v>
      </c>
      <c r="B2112" t="s">
        <v>209</v>
      </c>
      <c r="C2112" t="s">
        <v>70</v>
      </c>
      <c r="D2112" t="s">
        <v>210</v>
      </c>
      <c r="E2112" t="s">
        <v>63</v>
      </c>
      <c r="F2112">
        <v>96726.977</v>
      </c>
    </row>
    <row r="2113" spans="1:6" ht="15">
      <c r="A2113">
        <v>2018</v>
      </c>
      <c r="B2113" t="s">
        <v>209</v>
      </c>
      <c r="C2113" t="s">
        <v>70</v>
      </c>
      <c r="D2113" t="s">
        <v>210</v>
      </c>
      <c r="E2113" t="s">
        <v>63</v>
      </c>
      <c r="F2113">
        <v>101345.476</v>
      </c>
    </row>
    <row r="2114" spans="1:6" ht="15">
      <c r="A2114">
        <v>2019</v>
      </c>
      <c r="B2114" t="s">
        <v>209</v>
      </c>
      <c r="C2114" t="s">
        <v>70</v>
      </c>
      <c r="D2114" t="s">
        <v>210</v>
      </c>
      <c r="E2114" t="s">
        <v>63</v>
      </c>
      <c r="F2114">
        <v>105884.078</v>
      </c>
    </row>
    <row r="2115" spans="1:6" ht="15">
      <c r="A2115">
        <v>2020</v>
      </c>
      <c r="B2115" t="s">
        <v>209</v>
      </c>
      <c r="C2115" t="s">
        <v>70</v>
      </c>
      <c r="D2115" t="s">
        <v>210</v>
      </c>
      <c r="E2115" t="s">
        <v>63</v>
      </c>
      <c r="F2115">
        <v>102601.582</v>
      </c>
    </row>
    <row r="2116" spans="1:6" ht="15">
      <c r="A2116">
        <v>2021</v>
      </c>
      <c r="B2116" t="s">
        <v>209</v>
      </c>
      <c r="C2116" t="s">
        <v>70</v>
      </c>
      <c r="D2116" t="s">
        <v>210</v>
      </c>
      <c r="E2116" t="s">
        <v>63</v>
      </c>
      <c r="F2116">
        <v>112266.828</v>
      </c>
    </row>
    <row r="2117" spans="1:6" ht="15">
      <c r="A2117">
        <v>2022</v>
      </c>
      <c r="B2117" t="s">
        <v>209</v>
      </c>
      <c r="C2117" t="s">
        <v>70</v>
      </c>
      <c r="D2117" t="s">
        <v>210</v>
      </c>
      <c r="E2117" t="s">
        <v>63</v>
      </c>
      <c r="F2117" s="183">
        <v>107967.637</v>
      </c>
    </row>
    <row r="2118" spans="1:6" ht="15">
      <c r="A2118">
        <v>2000</v>
      </c>
      <c r="B2118" t="s">
        <v>209</v>
      </c>
      <c r="C2118" t="s">
        <v>70</v>
      </c>
      <c r="D2118" t="s">
        <v>212</v>
      </c>
      <c r="E2118" t="s">
        <v>63</v>
      </c>
      <c r="F2118" s="183">
        <v>0.203</v>
      </c>
    </row>
    <row r="2119" spans="1:6" ht="15">
      <c r="A2119">
        <v>2001</v>
      </c>
      <c r="B2119" t="s">
        <v>209</v>
      </c>
      <c r="C2119" t="s">
        <v>70</v>
      </c>
      <c r="D2119" t="s">
        <v>212</v>
      </c>
      <c r="E2119" t="s">
        <v>63</v>
      </c>
      <c r="F2119" s="183">
        <v>0.209</v>
      </c>
    </row>
    <row r="2120" spans="1:6" ht="15">
      <c r="A2120">
        <v>2002</v>
      </c>
      <c r="B2120" t="s">
        <v>209</v>
      </c>
      <c r="C2120" t="s">
        <v>70</v>
      </c>
      <c r="D2120" t="s">
        <v>212</v>
      </c>
      <c r="E2120" t="s">
        <v>63</v>
      </c>
      <c r="F2120" s="183">
        <v>0.216</v>
      </c>
    </row>
    <row r="2121" spans="1:6" ht="15">
      <c r="A2121">
        <v>2003</v>
      </c>
      <c r="B2121" t="s">
        <v>209</v>
      </c>
      <c r="C2121" t="s">
        <v>70</v>
      </c>
      <c r="D2121" t="s">
        <v>212</v>
      </c>
      <c r="E2121" t="s">
        <v>63</v>
      </c>
      <c r="F2121" s="183">
        <v>0.231</v>
      </c>
    </row>
    <row r="2122" spans="1:6" ht="15">
      <c r="A2122">
        <v>2004</v>
      </c>
      <c r="B2122" t="s">
        <v>209</v>
      </c>
      <c r="C2122" t="s">
        <v>70</v>
      </c>
      <c r="D2122" t="s">
        <v>212</v>
      </c>
      <c r="E2122" t="s">
        <v>63</v>
      </c>
      <c r="F2122">
        <v>0.241</v>
      </c>
    </row>
    <row r="2123" spans="1:6" ht="15">
      <c r="A2123">
        <v>2005</v>
      </c>
      <c r="B2123" t="s">
        <v>209</v>
      </c>
      <c r="C2123" t="s">
        <v>70</v>
      </c>
      <c r="D2123" t="s">
        <v>212</v>
      </c>
      <c r="E2123" t="s">
        <v>63</v>
      </c>
      <c r="F2123">
        <v>0.247</v>
      </c>
    </row>
    <row r="2124" spans="1:6" ht="15">
      <c r="A2124">
        <v>2006</v>
      </c>
      <c r="B2124" t="s">
        <v>209</v>
      </c>
      <c r="C2124" t="s">
        <v>70</v>
      </c>
      <c r="D2124" t="s">
        <v>212</v>
      </c>
      <c r="E2124" t="s">
        <v>63</v>
      </c>
      <c r="F2124">
        <v>0.252</v>
      </c>
    </row>
    <row r="2125" spans="1:6" ht="15">
      <c r="A2125">
        <v>2007</v>
      </c>
      <c r="B2125" t="s">
        <v>209</v>
      </c>
      <c r="C2125" t="s">
        <v>70</v>
      </c>
      <c r="D2125" t="s">
        <v>212</v>
      </c>
      <c r="E2125" t="s">
        <v>63</v>
      </c>
      <c r="F2125">
        <v>0.276</v>
      </c>
    </row>
    <row r="2126" spans="1:6" ht="15">
      <c r="A2126">
        <v>2008</v>
      </c>
      <c r="B2126" t="s">
        <v>209</v>
      </c>
      <c r="C2126" t="s">
        <v>70</v>
      </c>
      <c r="D2126" t="s">
        <v>212</v>
      </c>
      <c r="E2126" t="s">
        <v>63</v>
      </c>
      <c r="F2126">
        <v>0.246</v>
      </c>
    </row>
    <row r="2127" spans="1:6" ht="15">
      <c r="A2127">
        <v>2009</v>
      </c>
      <c r="B2127" t="s">
        <v>209</v>
      </c>
      <c r="C2127" t="s">
        <v>70</v>
      </c>
      <c r="D2127" t="s">
        <v>212</v>
      </c>
      <c r="E2127" t="s">
        <v>63</v>
      </c>
      <c r="F2127">
        <v>0.186</v>
      </c>
    </row>
    <row r="2128" spans="1:6" ht="15">
      <c r="A2128">
        <v>2010</v>
      </c>
      <c r="B2128" t="s">
        <v>209</v>
      </c>
      <c r="C2128" t="s">
        <v>70</v>
      </c>
      <c r="D2128" t="s">
        <v>212</v>
      </c>
      <c r="E2128" t="s">
        <v>63</v>
      </c>
      <c r="F2128">
        <v>0.216</v>
      </c>
    </row>
    <row r="2129" spans="1:6" ht="15">
      <c r="A2129">
        <v>2011</v>
      </c>
      <c r="B2129" t="s">
        <v>209</v>
      </c>
      <c r="C2129" t="s">
        <v>70</v>
      </c>
      <c r="D2129" t="s">
        <v>212</v>
      </c>
      <c r="E2129" t="s">
        <v>63</v>
      </c>
      <c r="F2129">
        <v>0.227</v>
      </c>
    </row>
    <row r="2130" spans="1:6" ht="15">
      <c r="A2130">
        <v>2012</v>
      </c>
      <c r="B2130" t="s">
        <v>209</v>
      </c>
      <c r="C2130" t="s">
        <v>70</v>
      </c>
      <c r="D2130" t="s">
        <v>212</v>
      </c>
      <c r="E2130" t="s">
        <v>63</v>
      </c>
      <c r="F2130">
        <v>0.191</v>
      </c>
    </row>
    <row r="2131" spans="1:6" ht="15">
      <c r="A2131">
        <v>2013</v>
      </c>
      <c r="B2131" t="s">
        <v>209</v>
      </c>
      <c r="C2131" t="s">
        <v>70</v>
      </c>
      <c r="D2131" t="s">
        <v>212</v>
      </c>
      <c r="E2131" t="s">
        <v>63</v>
      </c>
      <c r="F2131">
        <v>0.185</v>
      </c>
    </row>
    <row r="2132" spans="1:6" ht="15">
      <c r="A2132">
        <v>2014</v>
      </c>
      <c r="B2132" t="s">
        <v>209</v>
      </c>
      <c r="C2132" t="s">
        <v>70</v>
      </c>
      <c r="D2132" t="s">
        <v>212</v>
      </c>
      <c r="E2132" t="s">
        <v>63</v>
      </c>
      <c r="F2132" s="183">
        <v>0.19</v>
      </c>
    </row>
    <row r="2133" spans="1:6" ht="15">
      <c r="A2133">
        <v>2015</v>
      </c>
      <c r="B2133" t="s">
        <v>209</v>
      </c>
      <c r="C2133" t="s">
        <v>70</v>
      </c>
      <c r="D2133" t="s">
        <v>212</v>
      </c>
      <c r="E2133" t="s">
        <v>63</v>
      </c>
      <c r="F2133" s="183">
        <v>0.186</v>
      </c>
    </row>
    <row r="2134" spans="1:6" ht="15">
      <c r="A2134">
        <v>2016</v>
      </c>
      <c r="B2134" t="s">
        <v>209</v>
      </c>
      <c r="C2134" t="s">
        <v>70</v>
      </c>
      <c r="D2134" t="s">
        <v>212</v>
      </c>
      <c r="E2134" t="s">
        <v>63</v>
      </c>
      <c r="F2134" s="183">
        <v>0.195</v>
      </c>
    </row>
    <row r="2135" spans="1:6" ht="15">
      <c r="A2135">
        <v>2017</v>
      </c>
      <c r="B2135" t="s">
        <v>209</v>
      </c>
      <c r="C2135" t="s">
        <v>70</v>
      </c>
      <c r="D2135" t="s">
        <v>212</v>
      </c>
      <c r="E2135" t="s">
        <v>63</v>
      </c>
      <c r="F2135" s="183">
        <v>0.217</v>
      </c>
    </row>
    <row r="2136" spans="1:6" ht="15">
      <c r="A2136">
        <v>2018</v>
      </c>
      <c r="B2136" t="s">
        <v>209</v>
      </c>
      <c r="C2136" t="s">
        <v>70</v>
      </c>
      <c r="D2136" t="s">
        <v>212</v>
      </c>
      <c r="E2136" t="s">
        <v>63</v>
      </c>
      <c r="F2136" s="183">
        <v>0.227</v>
      </c>
    </row>
    <row r="2137" spans="1:6" ht="15">
      <c r="A2137">
        <v>2019</v>
      </c>
      <c r="B2137" t="s">
        <v>209</v>
      </c>
      <c r="C2137" t="s">
        <v>70</v>
      </c>
      <c r="D2137" t="s">
        <v>212</v>
      </c>
      <c r="E2137" t="s">
        <v>63</v>
      </c>
      <c r="F2137">
        <v>0.237</v>
      </c>
    </row>
    <row r="2138" spans="1:6" ht="15">
      <c r="A2138">
        <v>2020</v>
      </c>
      <c r="B2138" t="s">
        <v>209</v>
      </c>
      <c r="C2138" t="s">
        <v>70</v>
      </c>
      <c r="D2138" t="s">
        <v>212</v>
      </c>
      <c r="E2138" t="s">
        <v>63</v>
      </c>
      <c r="F2138">
        <v>0.229</v>
      </c>
    </row>
    <row r="2139" spans="1:6" ht="15">
      <c r="A2139">
        <v>2021</v>
      </c>
      <c r="B2139" t="s">
        <v>209</v>
      </c>
      <c r="C2139" t="s">
        <v>70</v>
      </c>
      <c r="D2139" t="s">
        <v>212</v>
      </c>
      <c r="E2139" t="s">
        <v>63</v>
      </c>
      <c r="F2139">
        <v>0.251</v>
      </c>
    </row>
    <row r="2140" spans="1:6" ht="15">
      <c r="A2140">
        <v>2022</v>
      </c>
      <c r="B2140" t="s">
        <v>209</v>
      </c>
      <c r="C2140" t="s">
        <v>70</v>
      </c>
      <c r="D2140" t="s">
        <v>212</v>
      </c>
      <c r="E2140" t="s">
        <v>63</v>
      </c>
      <c r="F2140">
        <v>0.242</v>
      </c>
    </row>
    <row r="2141" spans="1:5" ht="15">
      <c r="A2141">
        <v>2000</v>
      </c>
      <c r="B2141" t="s">
        <v>209</v>
      </c>
      <c r="C2141" t="s">
        <v>69</v>
      </c>
      <c r="D2141" t="s">
        <v>213</v>
      </c>
      <c r="E2141" t="s">
        <v>63</v>
      </c>
    </row>
    <row r="2142" spans="1:5" ht="15">
      <c r="A2142">
        <v>2001</v>
      </c>
      <c r="B2142" t="s">
        <v>209</v>
      </c>
      <c r="C2142" t="s">
        <v>69</v>
      </c>
      <c r="D2142" t="s">
        <v>213</v>
      </c>
      <c r="E2142" t="s">
        <v>63</v>
      </c>
    </row>
    <row r="2143" spans="1:5" ht="15">
      <c r="A2143">
        <v>2002</v>
      </c>
      <c r="B2143" t="s">
        <v>209</v>
      </c>
      <c r="C2143" t="s">
        <v>69</v>
      </c>
      <c r="D2143" t="s">
        <v>213</v>
      </c>
      <c r="E2143" t="s">
        <v>63</v>
      </c>
    </row>
    <row r="2144" spans="1:5" ht="15">
      <c r="A2144">
        <v>2003</v>
      </c>
      <c r="B2144" t="s">
        <v>209</v>
      </c>
      <c r="C2144" t="s">
        <v>69</v>
      </c>
      <c r="D2144" t="s">
        <v>213</v>
      </c>
      <c r="E2144" t="s">
        <v>63</v>
      </c>
    </row>
    <row r="2145" spans="1:5" ht="15">
      <c r="A2145">
        <v>2004</v>
      </c>
      <c r="B2145" t="s">
        <v>209</v>
      </c>
      <c r="C2145" t="s">
        <v>69</v>
      </c>
      <c r="D2145" t="s">
        <v>213</v>
      </c>
      <c r="E2145" t="s">
        <v>63</v>
      </c>
    </row>
    <row r="2146" spans="1:5" ht="15">
      <c r="A2146">
        <v>2005</v>
      </c>
      <c r="B2146" t="s">
        <v>209</v>
      </c>
      <c r="C2146" t="s">
        <v>69</v>
      </c>
      <c r="D2146" t="s">
        <v>213</v>
      </c>
      <c r="E2146" t="s">
        <v>63</v>
      </c>
    </row>
    <row r="2147" spans="1:6" ht="15">
      <c r="A2147">
        <v>2006</v>
      </c>
      <c r="B2147" t="s">
        <v>209</v>
      </c>
      <c r="C2147" t="s">
        <v>69</v>
      </c>
      <c r="D2147" t="s">
        <v>213</v>
      </c>
      <c r="E2147" t="s">
        <v>63</v>
      </c>
      <c r="F2147" s="183"/>
    </row>
    <row r="2148" spans="1:6" ht="15">
      <c r="A2148">
        <v>2007</v>
      </c>
      <c r="B2148" t="s">
        <v>209</v>
      </c>
      <c r="C2148" t="s">
        <v>69</v>
      </c>
      <c r="D2148" t="s">
        <v>213</v>
      </c>
      <c r="E2148" t="s">
        <v>63</v>
      </c>
      <c r="F2148" s="183"/>
    </row>
    <row r="2149" spans="1:6" ht="15">
      <c r="A2149">
        <v>2008</v>
      </c>
      <c r="B2149" t="s">
        <v>209</v>
      </c>
      <c r="C2149" t="s">
        <v>69</v>
      </c>
      <c r="D2149" t="s">
        <v>213</v>
      </c>
      <c r="E2149" t="s">
        <v>63</v>
      </c>
      <c r="F2149" s="183"/>
    </row>
    <row r="2150" spans="1:6" ht="15">
      <c r="A2150">
        <v>2009</v>
      </c>
      <c r="B2150" t="s">
        <v>209</v>
      </c>
      <c r="C2150" t="s">
        <v>69</v>
      </c>
      <c r="D2150" t="s">
        <v>213</v>
      </c>
      <c r="E2150" t="s">
        <v>63</v>
      </c>
      <c r="F2150" s="183"/>
    </row>
    <row r="2151" spans="1:5" ht="15">
      <c r="A2151">
        <v>2010</v>
      </c>
      <c r="B2151" t="s">
        <v>209</v>
      </c>
      <c r="C2151" t="s">
        <v>69</v>
      </c>
      <c r="D2151" t="s">
        <v>213</v>
      </c>
      <c r="E2151" t="s">
        <v>63</v>
      </c>
    </row>
    <row r="2152" spans="1:5" ht="15">
      <c r="A2152">
        <v>2011</v>
      </c>
      <c r="B2152" t="s">
        <v>209</v>
      </c>
      <c r="C2152" t="s">
        <v>69</v>
      </c>
      <c r="D2152" t="s">
        <v>213</v>
      </c>
      <c r="E2152" t="s">
        <v>63</v>
      </c>
    </row>
    <row r="2153" spans="1:5" ht="15">
      <c r="A2153">
        <v>2012</v>
      </c>
      <c r="B2153" t="s">
        <v>209</v>
      </c>
      <c r="C2153" t="s">
        <v>69</v>
      </c>
      <c r="D2153" t="s">
        <v>213</v>
      </c>
      <c r="E2153" t="s">
        <v>63</v>
      </c>
    </row>
    <row r="2154" spans="1:5" ht="15">
      <c r="A2154">
        <v>2013</v>
      </c>
      <c r="B2154" t="s">
        <v>209</v>
      </c>
      <c r="C2154" t="s">
        <v>69</v>
      </c>
      <c r="D2154" t="s">
        <v>213</v>
      </c>
      <c r="E2154" t="s">
        <v>63</v>
      </c>
    </row>
    <row r="2155" spans="1:5" ht="15">
      <c r="A2155">
        <v>2014</v>
      </c>
      <c r="B2155" t="s">
        <v>209</v>
      </c>
      <c r="C2155" t="s">
        <v>69</v>
      </c>
      <c r="D2155" t="s">
        <v>213</v>
      </c>
      <c r="E2155" t="s">
        <v>63</v>
      </c>
    </row>
    <row r="2156" spans="1:5" ht="15">
      <c r="A2156">
        <v>2015</v>
      </c>
      <c r="B2156" t="s">
        <v>209</v>
      </c>
      <c r="C2156" t="s">
        <v>69</v>
      </c>
      <c r="D2156" t="s">
        <v>213</v>
      </c>
      <c r="E2156" t="s">
        <v>63</v>
      </c>
    </row>
    <row r="2157" spans="1:5" ht="15">
      <c r="A2157">
        <v>2016</v>
      </c>
      <c r="B2157" t="s">
        <v>209</v>
      </c>
      <c r="C2157" t="s">
        <v>69</v>
      </c>
      <c r="D2157" t="s">
        <v>213</v>
      </c>
      <c r="E2157" t="s">
        <v>63</v>
      </c>
    </row>
    <row r="2158" spans="1:5" ht="15">
      <c r="A2158">
        <v>2017</v>
      </c>
      <c r="B2158" t="s">
        <v>209</v>
      </c>
      <c r="C2158" t="s">
        <v>69</v>
      </c>
      <c r="D2158" t="s">
        <v>213</v>
      </c>
      <c r="E2158" t="s">
        <v>63</v>
      </c>
    </row>
    <row r="2159" spans="1:5" ht="15">
      <c r="A2159">
        <v>2018</v>
      </c>
      <c r="B2159" t="s">
        <v>209</v>
      </c>
      <c r="C2159" t="s">
        <v>69</v>
      </c>
      <c r="D2159" t="s">
        <v>213</v>
      </c>
      <c r="E2159" t="s">
        <v>63</v>
      </c>
    </row>
    <row r="2160" spans="1:5" ht="15">
      <c r="A2160">
        <v>2019</v>
      </c>
      <c r="B2160" t="s">
        <v>209</v>
      </c>
      <c r="C2160" t="s">
        <v>69</v>
      </c>
      <c r="D2160" t="s">
        <v>213</v>
      </c>
      <c r="E2160" t="s">
        <v>63</v>
      </c>
    </row>
    <row r="2161" spans="1:5" ht="15">
      <c r="A2161">
        <v>2020</v>
      </c>
      <c r="B2161" t="s">
        <v>209</v>
      </c>
      <c r="C2161" t="s">
        <v>69</v>
      </c>
      <c r="D2161" t="s">
        <v>213</v>
      </c>
      <c r="E2161" t="s">
        <v>63</v>
      </c>
    </row>
    <row r="2162" spans="1:6" ht="15">
      <c r="A2162">
        <v>2021</v>
      </c>
      <c r="B2162" t="s">
        <v>209</v>
      </c>
      <c r="C2162" t="s">
        <v>69</v>
      </c>
      <c r="D2162" t="s">
        <v>213</v>
      </c>
      <c r="E2162" t="s">
        <v>63</v>
      </c>
      <c r="F2162" s="183"/>
    </row>
    <row r="2163" spans="1:6" ht="15">
      <c r="A2163">
        <v>2022</v>
      </c>
      <c r="B2163" t="s">
        <v>209</v>
      </c>
      <c r="C2163" t="s">
        <v>69</v>
      </c>
      <c r="D2163" t="s">
        <v>213</v>
      </c>
      <c r="E2163" t="s">
        <v>63</v>
      </c>
      <c r="F2163" s="183"/>
    </row>
    <row r="2164" spans="1:6" ht="15">
      <c r="A2164">
        <v>2000</v>
      </c>
      <c r="B2164" t="s">
        <v>209</v>
      </c>
      <c r="C2164" t="s">
        <v>69</v>
      </c>
      <c r="D2164" t="s">
        <v>210</v>
      </c>
      <c r="E2164" t="s">
        <v>63</v>
      </c>
      <c r="F2164" s="183">
        <v>971914.899</v>
      </c>
    </row>
    <row r="2165" spans="1:6" ht="15">
      <c r="A2165">
        <v>2001</v>
      </c>
      <c r="B2165" t="s">
        <v>209</v>
      </c>
      <c r="C2165" t="s">
        <v>69</v>
      </c>
      <c r="D2165" t="s">
        <v>210</v>
      </c>
      <c r="E2165" t="s">
        <v>63</v>
      </c>
      <c r="F2165" s="183">
        <v>957938.841</v>
      </c>
    </row>
    <row r="2166" spans="1:6" ht="15">
      <c r="A2166">
        <v>2002</v>
      </c>
      <c r="B2166" t="s">
        <v>209</v>
      </c>
      <c r="C2166" t="s">
        <v>69</v>
      </c>
      <c r="D2166" t="s">
        <v>210</v>
      </c>
      <c r="E2166" t="s">
        <v>63</v>
      </c>
      <c r="F2166" s="183">
        <v>1007257.159</v>
      </c>
    </row>
    <row r="2167" spans="1:6" ht="15">
      <c r="A2167">
        <v>2003</v>
      </c>
      <c r="B2167" t="s">
        <v>209</v>
      </c>
      <c r="C2167" t="s">
        <v>69</v>
      </c>
      <c r="D2167" t="s">
        <v>210</v>
      </c>
      <c r="E2167" t="s">
        <v>63</v>
      </c>
      <c r="F2167">
        <v>1063340.917</v>
      </c>
    </row>
    <row r="2168" spans="1:6" ht="15">
      <c r="A2168">
        <v>2004</v>
      </c>
      <c r="B2168" t="s">
        <v>209</v>
      </c>
      <c r="C2168" t="s">
        <v>69</v>
      </c>
      <c r="D2168" t="s">
        <v>210</v>
      </c>
      <c r="E2168" t="s">
        <v>63</v>
      </c>
      <c r="F2168">
        <v>1078591.864</v>
      </c>
    </row>
    <row r="2169" spans="1:6" ht="15">
      <c r="A2169">
        <v>2005</v>
      </c>
      <c r="B2169" t="s">
        <v>209</v>
      </c>
      <c r="C2169" t="s">
        <v>69</v>
      </c>
      <c r="D2169" t="s">
        <v>210</v>
      </c>
      <c r="E2169" t="s">
        <v>63</v>
      </c>
      <c r="F2169">
        <v>1095780.223</v>
      </c>
    </row>
    <row r="2170" spans="1:6" ht="15">
      <c r="A2170">
        <v>2006</v>
      </c>
      <c r="B2170" t="s">
        <v>209</v>
      </c>
      <c r="C2170" t="s">
        <v>69</v>
      </c>
      <c r="D2170" t="s">
        <v>210</v>
      </c>
      <c r="E2170" t="s">
        <v>63</v>
      </c>
      <c r="F2170">
        <v>1128534.146</v>
      </c>
    </row>
    <row r="2171" spans="1:6" ht="15">
      <c r="A2171">
        <v>2007</v>
      </c>
      <c r="B2171" t="s">
        <v>209</v>
      </c>
      <c r="C2171" t="s">
        <v>69</v>
      </c>
      <c r="D2171" t="s">
        <v>210</v>
      </c>
      <c r="E2171" t="s">
        <v>63</v>
      </c>
      <c r="F2171">
        <v>1122462.253</v>
      </c>
    </row>
    <row r="2172" spans="1:6" ht="15">
      <c r="A2172">
        <v>2008</v>
      </c>
      <c r="B2172" t="s">
        <v>209</v>
      </c>
      <c r="C2172" t="s">
        <v>69</v>
      </c>
      <c r="D2172" t="s">
        <v>210</v>
      </c>
      <c r="E2172" t="s">
        <v>63</v>
      </c>
      <c r="F2172">
        <v>1129043.696</v>
      </c>
    </row>
    <row r="2173" spans="1:6" ht="15">
      <c r="A2173">
        <v>2009</v>
      </c>
      <c r="B2173" t="s">
        <v>209</v>
      </c>
      <c r="C2173" t="s">
        <v>69</v>
      </c>
      <c r="D2173" t="s">
        <v>210</v>
      </c>
      <c r="E2173" t="s">
        <v>63</v>
      </c>
      <c r="F2173">
        <v>1033426.106</v>
      </c>
    </row>
    <row r="2174" spans="1:6" ht="15">
      <c r="A2174">
        <v>2010</v>
      </c>
      <c r="B2174" t="s">
        <v>209</v>
      </c>
      <c r="C2174" t="s">
        <v>69</v>
      </c>
      <c r="D2174" t="s">
        <v>210</v>
      </c>
      <c r="E2174" t="s">
        <v>63</v>
      </c>
      <c r="F2174">
        <v>1055928.338</v>
      </c>
    </row>
    <row r="2175" spans="1:6" ht="15">
      <c r="A2175">
        <v>2011</v>
      </c>
      <c r="B2175" t="s">
        <v>209</v>
      </c>
      <c r="C2175" t="s">
        <v>69</v>
      </c>
      <c r="D2175" t="s">
        <v>210</v>
      </c>
      <c r="E2175" t="s">
        <v>63</v>
      </c>
      <c r="F2175">
        <v>1056689.881</v>
      </c>
    </row>
    <row r="2176" spans="1:6" ht="15">
      <c r="A2176">
        <v>2012</v>
      </c>
      <c r="B2176" t="s">
        <v>209</v>
      </c>
      <c r="C2176" t="s">
        <v>69</v>
      </c>
      <c r="D2176" t="s">
        <v>210</v>
      </c>
      <c r="E2176" t="s">
        <v>63</v>
      </c>
      <c r="F2176">
        <v>1051837.138</v>
      </c>
    </row>
    <row r="2177" spans="1:6" ht="15">
      <c r="A2177">
        <v>2013</v>
      </c>
      <c r="B2177" t="s">
        <v>209</v>
      </c>
      <c r="C2177" t="s">
        <v>69</v>
      </c>
      <c r="D2177" t="s">
        <v>210</v>
      </c>
      <c r="E2177" t="s">
        <v>63</v>
      </c>
      <c r="F2177">
        <v>1019606.278</v>
      </c>
    </row>
    <row r="2178" spans="1:6" ht="15">
      <c r="A2178">
        <v>2014</v>
      </c>
      <c r="B2178" t="s">
        <v>209</v>
      </c>
      <c r="C2178" t="s">
        <v>69</v>
      </c>
      <c r="D2178" t="s">
        <v>210</v>
      </c>
      <c r="E2178" t="s">
        <v>63</v>
      </c>
      <c r="F2178" s="183">
        <v>1013095.599</v>
      </c>
    </row>
    <row r="2179" spans="1:6" ht="15">
      <c r="A2179">
        <v>2015</v>
      </c>
      <c r="B2179" t="s">
        <v>209</v>
      </c>
      <c r="C2179" t="s">
        <v>69</v>
      </c>
      <c r="D2179" t="s">
        <v>210</v>
      </c>
      <c r="E2179" t="s">
        <v>63</v>
      </c>
      <c r="F2179" s="183">
        <v>1069944.66</v>
      </c>
    </row>
    <row r="2180" spans="1:6" ht="15">
      <c r="A2180">
        <v>2016</v>
      </c>
      <c r="B2180" t="s">
        <v>209</v>
      </c>
      <c r="C2180" t="s">
        <v>69</v>
      </c>
      <c r="D2180" t="s">
        <v>210</v>
      </c>
      <c r="E2180" t="s">
        <v>63</v>
      </c>
      <c r="F2180">
        <v>1079743.688</v>
      </c>
    </row>
    <row r="2181" spans="1:6" ht="15">
      <c r="A2181">
        <v>2017</v>
      </c>
      <c r="B2181" t="s">
        <v>209</v>
      </c>
      <c r="C2181" t="s">
        <v>69</v>
      </c>
      <c r="D2181" t="s">
        <v>210</v>
      </c>
      <c r="E2181" t="s">
        <v>63</v>
      </c>
      <c r="F2181">
        <v>1095843.339</v>
      </c>
    </row>
    <row r="2182" spans="1:6" ht="15">
      <c r="A2182">
        <v>2018</v>
      </c>
      <c r="B2182" t="s">
        <v>209</v>
      </c>
      <c r="C2182" t="s">
        <v>69</v>
      </c>
      <c r="D2182" t="s">
        <v>210</v>
      </c>
      <c r="E2182" t="s">
        <v>63</v>
      </c>
      <c r="F2182">
        <v>1096651.561</v>
      </c>
    </row>
    <row r="2183" spans="1:6" ht="15">
      <c r="A2183">
        <v>2019</v>
      </c>
      <c r="B2183" t="s">
        <v>209</v>
      </c>
      <c r="C2183" t="s">
        <v>69</v>
      </c>
      <c r="D2183" t="s">
        <v>210</v>
      </c>
      <c r="E2183" t="s">
        <v>63</v>
      </c>
      <c r="F2183">
        <v>1063304.545</v>
      </c>
    </row>
    <row r="2184" spans="1:6" ht="15">
      <c r="A2184">
        <v>2020</v>
      </c>
      <c r="B2184" t="s">
        <v>209</v>
      </c>
      <c r="C2184" t="s">
        <v>69</v>
      </c>
      <c r="D2184" t="s">
        <v>210</v>
      </c>
      <c r="E2184" t="s">
        <v>63</v>
      </c>
      <c r="F2184">
        <v>940478.114</v>
      </c>
    </row>
    <row r="2185" spans="1:6" ht="15">
      <c r="A2185">
        <v>2021</v>
      </c>
      <c r="B2185" t="s">
        <v>209</v>
      </c>
      <c r="C2185" t="s">
        <v>69</v>
      </c>
      <c r="D2185" t="s">
        <v>210</v>
      </c>
      <c r="E2185" t="s">
        <v>63</v>
      </c>
      <c r="F2185">
        <v>986006.155</v>
      </c>
    </row>
    <row r="2186" spans="1:6" ht="15">
      <c r="A2186">
        <v>2022</v>
      </c>
      <c r="B2186" t="s">
        <v>209</v>
      </c>
      <c r="C2186" t="s">
        <v>69</v>
      </c>
      <c r="D2186" t="s">
        <v>210</v>
      </c>
      <c r="E2186" t="s">
        <v>63</v>
      </c>
      <c r="F2186">
        <v>966740.689</v>
      </c>
    </row>
    <row r="2187" spans="1:6" ht="15">
      <c r="A2187">
        <v>2000</v>
      </c>
      <c r="B2187" t="s">
        <v>209</v>
      </c>
      <c r="C2187" t="s">
        <v>69</v>
      </c>
      <c r="D2187" t="s">
        <v>212</v>
      </c>
      <c r="E2187" t="s">
        <v>63</v>
      </c>
      <c r="F2187">
        <v>2.266</v>
      </c>
    </row>
    <row r="2188" spans="1:6" ht="15">
      <c r="A2188">
        <v>2001</v>
      </c>
      <c r="B2188" t="s">
        <v>209</v>
      </c>
      <c r="C2188" t="s">
        <v>69</v>
      </c>
      <c r="D2188" t="s">
        <v>212</v>
      </c>
      <c r="E2188" t="s">
        <v>63</v>
      </c>
      <c r="F2188">
        <v>2.23</v>
      </c>
    </row>
    <row r="2189" spans="1:6" ht="15">
      <c r="A2189">
        <v>2002</v>
      </c>
      <c r="B2189" t="s">
        <v>209</v>
      </c>
      <c r="C2189" t="s">
        <v>69</v>
      </c>
      <c r="D2189" t="s">
        <v>212</v>
      </c>
      <c r="E2189" t="s">
        <v>63</v>
      </c>
      <c r="F2189">
        <v>2.34</v>
      </c>
    </row>
    <row r="2190" spans="1:6" ht="15">
      <c r="A2190">
        <v>2003</v>
      </c>
      <c r="B2190" t="s">
        <v>209</v>
      </c>
      <c r="C2190" t="s">
        <v>69</v>
      </c>
      <c r="D2190" t="s">
        <v>212</v>
      </c>
      <c r="E2190" t="s">
        <v>63</v>
      </c>
      <c r="F2190">
        <v>2.462</v>
      </c>
    </row>
    <row r="2191" spans="1:6" ht="15">
      <c r="A2191">
        <v>2004</v>
      </c>
      <c r="B2191" t="s">
        <v>209</v>
      </c>
      <c r="C2191" t="s">
        <v>69</v>
      </c>
      <c r="D2191" t="s">
        <v>212</v>
      </c>
      <c r="E2191" t="s">
        <v>63</v>
      </c>
      <c r="F2191">
        <v>2.488</v>
      </c>
    </row>
    <row r="2192" spans="1:6" ht="15">
      <c r="A2192">
        <v>2005</v>
      </c>
      <c r="B2192" t="s">
        <v>209</v>
      </c>
      <c r="C2192" t="s">
        <v>69</v>
      </c>
      <c r="D2192" t="s">
        <v>212</v>
      </c>
      <c r="E2192" t="s">
        <v>63</v>
      </c>
      <c r="F2192">
        <v>2.518</v>
      </c>
    </row>
    <row r="2193" spans="1:6" ht="15">
      <c r="A2193">
        <v>2006</v>
      </c>
      <c r="B2193" t="s">
        <v>209</v>
      </c>
      <c r="C2193" t="s">
        <v>69</v>
      </c>
      <c r="D2193" t="s">
        <v>212</v>
      </c>
      <c r="E2193" t="s">
        <v>63</v>
      </c>
      <c r="F2193">
        <v>2.585</v>
      </c>
    </row>
    <row r="2194" spans="1:6" ht="15">
      <c r="A2194">
        <v>2007</v>
      </c>
      <c r="B2194" t="s">
        <v>209</v>
      </c>
      <c r="C2194" t="s">
        <v>69</v>
      </c>
      <c r="D2194" t="s">
        <v>212</v>
      </c>
      <c r="E2194" t="s">
        <v>63</v>
      </c>
      <c r="F2194">
        <v>2.563</v>
      </c>
    </row>
    <row r="2195" spans="1:6" ht="15">
      <c r="A2195">
        <v>2008</v>
      </c>
      <c r="B2195" t="s">
        <v>209</v>
      </c>
      <c r="C2195" t="s">
        <v>69</v>
      </c>
      <c r="D2195" t="s">
        <v>212</v>
      </c>
      <c r="E2195" t="s">
        <v>63</v>
      </c>
      <c r="F2195">
        <v>2.57</v>
      </c>
    </row>
    <row r="2196" spans="1:6" ht="15">
      <c r="A2196">
        <v>2009</v>
      </c>
      <c r="B2196" t="s">
        <v>209</v>
      </c>
      <c r="C2196" t="s">
        <v>69</v>
      </c>
      <c r="D2196" t="s">
        <v>212</v>
      </c>
      <c r="E2196" t="s">
        <v>63</v>
      </c>
      <c r="F2196">
        <v>2.346</v>
      </c>
    </row>
    <row r="2197" spans="1:6" ht="15">
      <c r="A2197">
        <v>2010</v>
      </c>
      <c r="B2197" t="s">
        <v>209</v>
      </c>
      <c r="C2197" t="s">
        <v>69</v>
      </c>
      <c r="D2197" t="s">
        <v>212</v>
      </c>
      <c r="E2197" t="s">
        <v>63</v>
      </c>
      <c r="F2197">
        <v>2.394</v>
      </c>
    </row>
    <row r="2198" spans="1:6" ht="15">
      <c r="A2198">
        <v>2011</v>
      </c>
      <c r="B2198" t="s">
        <v>209</v>
      </c>
      <c r="C2198" t="s">
        <v>69</v>
      </c>
      <c r="D2198" t="s">
        <v>212</v>
      </c>
      <c r="E2198" t="s">
        <v>63</v>
      </c>
      <c r="F2198">
        <v>2.4</v>
      </c>
    </row>
    <row r="2199" spans="1:6" ht="15">
      <c r="A2199">
        <v>2012</v>
      </c>
      <c r="B2199" t="s">
        <v>209</v>
      </c>
      <c r="C2199" t="s">
        <v>69</v>
      </c>
      <c r="D2199" t="s">
        <v>212</v>
      </c>
      <c r="E2199" t="s">
        <v>63</v>
      </c>
      <c r="F2199">
        <v>2.386</v>
      </c>
    </row>
    <row r="2200" spans="1:6" ht="15">
      <c r="A2200">
        <v>2013</v>
      </c>
      <c r="B2200" t="s">
        <v>209</v>
      </c>
      <c r="C2200" t="s">
        <v>69</v>
      </c>
      <c r="D2200" t="s">
        <v>212</v>
      </c>
      <c r="E2200" t="s">
        <v>63</v>
      </c>
      <c r="F2200">
        <v>2.307</v>
      </c>
    </row>
    <row r="2201" spans="1:6" ht="15">
      <c r="A2201">
        <v>2014</v>
      </c>
      <c r="B2201" t="s">
        <v>209</v>
      </c>
      <c r="C2201" t="s">
        <v>69</v>
      </c>
      <c r="D2201" t="s">
        <v>212</v>
      </c>
      <c r="E2201" t="s">
        <v>63</v>
      </c>
      <c r="F2201">
        <v>2.285</v>
      </c>
    </row>
    <row r="2202" spans="1:6" ht="15">
      <c r="A2202">
        <v>2015</v>
      </c>
      <c r="B2202" t="s">
        <v>209</v>
      </c>
      <c r="C2202" t="s">
        <v>69</v>
      </c>
      <c r="D2202" t="s">
        <v>212</v>
      </c>
      <c r="E2202" t="s">
        <v>63</v>
      </c>
      <c r="F2202">
        <v>2.409</v>
      </c>
    </row>
    <row r="2203" spans="1:6" ht="15">
      <c r="A2203">
        <v>2016</v>
      </c>
      <c r="B2203" t="s">
        <v>209</v>
      </c>
      <c r="C2203" t="s">
        <v>69</v>
      </c>
      <c r="D2203" t="s">
        <v>212</v>
      </c>
      <c r="E2203" t="s">
        <v>63</v>
      </c>
      <c r="F2203">
        <v>2.425</v>
      </c>
    </row>
    <row r="2204" spans="1:6" ht="15">
      <c r="A2204">
        <v>2017</v>
      </c>
      <c r="B2204" t="s">
        <v>209</v>
      </c>
      <c r="C2204" t="s">
        <v>69</v>
      </c>
      <c r="D2204" t="s">
        <v>212</v>
      </c>
      <c r="E2204" t="s">
        <v>63</v>
      </c>
      <c r="F2204">
        <v>2.458</v>
      </c>
    </row>
    <row r="2205" spans="1:6" ht="15">
      <c r="A2205">
        <v>2018</v>
      </c>
      <c r="B2205" t="s">
        <v>209</v>
      </c>
      <c r="C2205" t="s">
        <v>69</v>
      </c>
      <c r="D2205" t="s">
        <v>212</v>
      </c>
      <c r="E2205" t="s">
        <v>63</v>
      </c>
      <c r="F2205">
        <v>2.455</v>
      </c>
    </row>
    <row r="2206" spans="1:6" ht="15">
      <c r="A2206">
        <v>2019</v>
      </c>
      <c r="B2206" t="s">
        <v>209</v>
      </c>
      <c r="C2206" t="s">
        <v>69</v>
      </c>
      <c r="D2206" t="s">
        <v>212</v>
      </c>
      <c r="E2206" t="s">
        <v>63</v>
      </c>
      <c r="F2206">
        <v>2.379</v>
      </c>
    </row>
    <row r="2207" spans="1:6" ht="15">
      <c r="A2207">
        <v>2020</v>
      </c>
      <c r="B2207" t="s">
        <v>209</v>
      </c>
      <c r="C2207" t="s">
        <v>69</v>
      </c>
      <c r="D2207" t="s">
        <v>212</v>
      </c>
      <c r="E2207" t="s">
        <v>63</v>
      </c>
      <c r="F2207" s="183">
        <v>2.102</v>
      </c>
    </row>
    <row r="2208" spans="1:6" ht="15">
      <c r="A2208">
        <v>2021</v>
      </c>
      <c r="B2208" t="s">
        <v>209</v>
      </c>
      <c r="C2208" t="s">
        <v>69</v>
      </c>
      <c r="D2208" t="s">
        <v>212</v>
      </c>
      <c r="E2208" t="s">
        <v>63</v>
      </c>
      <c r="F2208" s="183">
        <v>2.206</v>
      </c>
    </row>
    <row r="2209" spans="1:6" ht="15">
      <c r="A2209">
        <v>2022</v>
      </c>
      <c r="B2209" t="s">
        <v>209</v>
      </c>
      <c r="C2209" t="s">
        <v>69</v>
      </c>
      <c r="D2209" t="s">
        <v>212</v>
      </c>
      <c r="E2209" t="s">
        <v>63</v>
      </c>
      <c r="F2209" s="183">
        <v>2.163</v>
      </c>
    </row>
    <row r="2210" spans="1:6" ht="15">
      <c r="A2210">
        <v>2000</v>
      </c>
      <c r="B2210" t="s">
        <v>209</v>
      </c>
      <c r="C2210" t="s">
        <v>67</v>
      </c>
      <c r="D2210" t="s">
        <v>213</v>
      </c>
      <c r="E2210" t="s">
        <v>63</v>
      </c>
      <c r="F2210" s="183"/>
    </row>
    <row r="2211" spans="1:6" ht="15">
      <c r="A2211">
        <v>2001</v>
      </c>
      <c r="B2211" t="s">
        <v>209</v>
      </c>
      <c r="C2211" t="s">
        <v>67</v>
      </c>
      <c r="D2211" t="s">
        <v>213</v>
      </c>
      <c r="E2211" t="s">
        <v>63</v>
      </c>
      <c r="F2211" s="183"/>
    </row>
    <row r="2212" spans="1:5" ht="15">
      <c r="A2212">
        <v>2002</v>
      </c>
      <c r="B2212" t="s">
        <v>209</v>
      </c>
      <c r="C2212" t="s">
        <v>67</v>
      </c>
      <c r="D2212" t="s">
        <v>213</v>
      </c>
      <c r="E2212" t="s">
        <v>63</v>
      </c>
    </row>
    <row r="2213" spans="1:5" ht="15">
      <c r="A2213">
        <v>2003</v>
      </c>
      <c r="B2213" t="s">
        <v>209</v>
      </c>
      <c r="C2213" t="s">
        <v>67</v>
      </c>
      <c r="D2213" t="s">
        <v>213</v>
      </c>
      <c r="E2213" t="s">
        <v>63</v>
      </c>
    </row>
    <row r="2214" spans="1:5" ht="15">
      <c r="A2214">
        <v>2004</v>
      </c>
      <c r="B2214" t="s">
        <v>209</v>
      </c>
      <c r="C2214" t="s">
        <v>67</v>
      </c>
      <c r="D2214" t="s">
        <v>213</v>
      </c>
      <c r="E2214" t="s">
        <v>63</v>
      </c>
    </row>
    <row r="2215" spans="1:5" ht="15">
      <c r="A2215">
        <v>2005</v>
      </c>
      <c r="B2215" t="s">
        <v>209</v>
      </c>
      <c r="C2215" t="s">
        <v>67</v>
      </c>
      <c r="D2215" t="s">
        <v>213</v>
      </c>
      <c r="E2215" t="s">
        <v>63</v>
      </c>
    </row>
    <row r="2216" spans="1:5" ht="15">
      <c r="A2216">
        <v>2006</v>
      </c>
      <c r="B2216" t="s">
        <v>209</v>
      </c>
      <c r="C2216" t="s">
        <v>67</v>
      </c>
      <c r="D2216" t="s">
        <v>213</v>
      </c>
      <c r="E2216" t="s">
        <v>63</v>
      </c>
    </row>
    <row r="2217" spans="1:5" ht="15">
      <c r="A2217">
        <v>2007</v>
      </c>
      <c r="B2217" t="s">
        <v>209</v>
      </c>
      <c r="C2217" t="s">
        <v>67</v>
      </c>
      <c r="D2217" t="s">
        <v>213</v>
      </c>
      <c r="E2217" t="s">
        <v>63</v>
      </c>
    </row>
    <row r="2218" spans="1:5" ht="15">
      <c r="A2218">
        <v>2008</v>
      </c>
      <c r="B2218" t="s">
        <v>209</v>
      </c>
      <c r="C2218" t="s">
        <v>67</v>
      </c>
      <c r="D2218" t="s">
        <v>213</v>
      </c>
      <c r="E2218" t="s">
        <v>63</v>
      </c>
    </row>
    <row r="2219" spans="1:5" ht="15">
      <c r="A2219">
        <v>2009</v>
      </c>
      <c r="B2219" t="s">
        <v>209</v>
      </c>
      <c r="C2219" t="s">
        <v>67</v>
      </c>
      <c r="D2219" t="s">
        <v>213</v>
      </c>
      <c r="E2219" t="s">
        <v>63</v>
      </c>
    </row>
    <row r="2220" spans="1:5" ht="15">
      <c r="A2220">
        <v>2010</v>
      </c>
      <c r="B2220" t="s">
        <v>209</v>
      </c>
      <c r="C2220" t="s">
        <v>67</v>
      </c>
      <c r="D2220" t="s">
        <v>213</v>
      </c>
      <c r="E2220" t="s">
        <v>63</v>
      </c>
    </row>
    <row r="2221" spans="1:5" ht="15">
      <c r="A2221">
        <v>2011</v>
      </c>
      <c r="B2221" t="s">
        <v>209</v>
      </c>
      <c r="C2221" t="s">
        <v>67</v>
      </c>
      <c r="D2221" t="s">
        <v>213</v>
      </c>
      <c r="E2221" t="s">
        <v>63</v>
      </c>
    </row>
    <row r="2222" spans="1:6" ht="15">
      <c r="A2222">
        <v>2012</v>
      </c>
      <c r="B2222" t="s">
        <v>209</v>
      </c>
      <c r="C2222" t="s">
        <v>67</v>
      </c>
      <c r="D2222" t="s">
        <v>213</v>
      </c>
      <c r="E2222" t="s">
        <v>63</v>
      </c>
      <c r="F2222" s="183"/>
    </row>
    <row r="2223" spans="1:6" ht="15">
      <c r="A2223">
        <v>2013</v>
      </c>
      <c r="B2223" t="s">
        <v>209</v>
      </c>
      <c r="C2223" t="s">
        <v>67</v>
      </c>
      <c r="D2223" t="s">
        <v>213</v>
      </c>
      <c r="E2223" t="s">
        <v>63</v>
      </c>
      <c r="F2223" s="183"/>
    </row>
    <row r="2224" spans="1:6" ht="15">
      <c r="A2224">
        <v>2014</v>
      </c>
      <c r="B2224" t="s">
        <v>209</v>
      </c>
      <c r="C2224" t="s">
        <v>67</v>
      </c>
      <c r="D2224" t="s">
        <v>213</v>
      </c>
      <c r="E2224" t="s">
        <v>63</v>
      </c>
      <c r="F2224" s="183"/>
    </row>
    <row r="2225" spans="1:6" ht="15">
      <c r="A2225">
        <v>2015</v>
      </c>
      <c r="B2225" t="s">
        <v>209</v>
      </c>
      <c r="C2225" t="s">
        <v>67</v>
      </c>
      <c r="D2225" t="s">
        <v>213</v>
      </c>
      <c r="E2225" t="s">
        <v>63</v>
      </c>
      <c r="F2225" s="183"/>
    </row>
    <row r="2226" spans="1:6" ht="15">
      <c r="A2226">
        <v>2016</v>
      </c>
      <c r="B2226" t="s">
        <v>209</v>
      </c>
      <c r="C2226" t="s">
        <v>67</v>
      </c>
      <c r="D2226" t="s">
        <v>213</v>
      </c>
      <c r="E2226" t="s">
        <v>63</v>
      </c>
      <c r="F2226" s="183"/>
    </row>
    <row r="2227" spans="1:5" ht="15">
      <c r="A2227">
        <v>2017</v>
      </c>
      <c r="B2227" t="s">
        <v>209</v>
      </c>
      <c r="C2227" t="s">
        <v>67</v>
      </c>
      <c r="D2227" t="s">
        <v>213</v>
      </c>
      <c r="E2227" t="s">
        <v>63</v>
      </c>
    </row>
    <row r="2228" spans="1:5" ht="15">
      <c r="A2228">
        <v>2018</v>
      </c>
      <c r="B2228" t="s">
        <v>209</v>
      </c>
      <c r="C2228" t="s">
        <v>67</v>
      </c>
      <c r="D2228" t="s">
        <v>213</v>
      </c>
      <c r="E2228" t="s">
        <v>63</v>
      </c>
    </row>
    <row r="2229" spans="1:5" ht="15">
      <c r="A2229">
        <v>2019</v>
      </c>
      <c r="B2229" t="s">
        <v>209</v>
      </c>
      <c r="C2229" t="s">
        <v>67</v>
      </c>
      <c r="D2229" t="s">
        <v>213</v>
      </c>
      <c r="E2229" t="s">
        <v>63</v>
      </c>
    </row>
    <row r="2230" spans="1:5" ht="15">
      <c r="A2230">
        <v>2020</v>
      </c>
      <c r="B2230" t="s">
        <v>209</v>
      </c>
      <c r="C2230" t="s">
        <v>67</v>
      </c>
      <c r="D2230" t="s">
        <v>213</v>
      </c>
      <c r="E2230" t="s">
        <v>63</v>
      </c>
    </row>
    <row r="2231" spans="1:5" ht="15">
      <c r="A2231">
        <v>2021</v>
      </c>
      <c r="B2231" t="s">
        <v>209</v>
      </c>
      <c r="C2231" t="s">
        <v>67</v>
      </c>
      <c r="D2231" t="s">
        <v>213</v>
      </c>
      <c r="E2231" t="s">
        <v>63</v>
      </c>
    </row>
    <row r="2232" spans="1:5" ht="15">
      <c r="A2232">
        <v>2022</v>
      </c>
      <c r="B2232" t="s">
        <v>209</v>
      </c>
      <c r="C2232" t="s">
        <v>67</v>
      </c>
      <c r="D2232" t="s">
        <v>213</v>
      </c>
      <c r="E2232" t="s">
        <v>63</v>
      </c>
    </row>
    <row r="2233" spans="1:7" ht="15">
      <c r="A2233">
        <v>2000</v>
      </c>
      <c r="B2233" t="s">
        <v>209</v>
      </c>
      <c r="C2233" t="s">
        <v>67</v>
      </c>
      <c r="D2233" t="s">
        <v>210</v>
      </c>
      <c r="E2233" t="s">
        <v>63</v>
      </c>
      <c r="F2233">
        <v>32972</v>
      </c>
      <c r="G2233" t="s">
        <v>211</v>
      </c>
    </row>
    <row r="2234" spans="1:7" ht="15">
      <c r="A2234">
        <v>2001</v>
      </c>
      <c r="B2234" t="s">
        <v>209</v>
      </c>
      <c r="C2234" t="s">
        <v>67</v>
      </c>
      <c r="D2234" t="s">
        <v>210</v>
      </c>
      <c r="E2234" t="s">
        <v>63</v>
      </c>
      <c r="F2234">
        <v>31235</v>
      </c>
      <c r="G2234" t="s">
        <v>211</v>
      </c>
    </row>
    <row r="2235" spans="1:7" ht="15">
      <c r="A2235">
        <v>2002</v>
      </c>
      <c r="B2235" t="s">
        <v>209</v>
      </c>
      <c r="C2235" t="s">
        <v>67</v>
      </c>
      <c r="D2235" t="s">
        <v>210</v>
      </c>
      <c r="E2235" t="s">
        <v>63</v>
      </c>
      <c r="F2235">
        <v>36382</v>
      </c>
      <c r="G2235" t="s">
        <v>211</v>
      </c>
    </row>
    <row r="2236" spans="1:7" ht="15">
      <c r="A2236">
        <v>2003</v>
      </c>
      <c r="B2236" t="s">
        <v>209</v>
      </c>
      <c r="C2236" t="s">
        <v>67</v>
      </c>
      <c r="D2236" t="s">
        <v>210</v>
      </c>
      <c r="E2236" t="s">
        <v>63</v>
      </c>
      <c r="F2236">
        <v>41114</v>
      </c>
      <c r="G2236" t="s">
        <v>211</v>
      </c>
    </row>
    <row r="2237" spans="1:6" ht="15">
      <c r="A2237">
        <v>2004</v>
      </c>
      <c r="B2237" t="s">
        <v>209</v>
      </c>
      <c r="C2237" t="s">
        <v>67</v>
      </c>
      <c r="D2237" t="s">
        <v>210</v>
      </c>
      <c r="E2237" t="s">
        <v>63</v>
      </c>
      <c r="F2237" s="184">
        <v>48360.821</v>
      </c>
    </row>
    <row r="2238" spans="1:6" ht="15">
      <c r="A2238">
        <v>2005</v>
      </c>
      <c r="B2238" t="s">
        <v>209</v>
      </c>
      <c r="C2238" t="s">
        <v>67</v>
      </c>
      <c r="D2238" t="s">
        <v>210</v>
      </c>
      <c r="E2238" t="s">
        <v>63</v>
      </c>
      <c r="F2238" s="183">
        <v>42141.964</v>
      </c>
    </row>
    <row r="2239" spans="1:6" ht="15">
      <c r="A2239">
        <v>2006</v>
      </c>
      <c r="B2239" t="s">
        <v>209</v>
      </c>
      <c r="C2239" t="s">
        <v>67</v>
      </c>
      <c r="D2239" t="s">
        <v>210</v>
      </c>
      <c r="E2239" t="s">
        <v>63</v>
      </c>
      <c r="F2239" s="183">
        <v>43075.089</v>
      </c>
    </row>
    <row r="2240" spans="1:6" ht="15">
      <c r="A2240">
        <v>2007</v>
      </c>
      <c r="B2240" t="s">
        <v>209</v>
      </c>
      <c r="C2240" t="s">
        <v>67</v>
      </c>
      <c r="D2240" t="s">
        <v>210</v>
      </c>
      <c r="E2240" t="s">
        <v>63</v>
      </c>
      <c r="F2240" s="183">
        <v>48179.372</v>
      </c>
    </row>
    <row r="2241" spans="1:6" ht="15">
      <c r="A2241">
        <v>2008</v>
      </c>
      <c r="B2241" t="s">
        <v>209</v>
      </c>
      <c r="C2241" t="s">
        <v>67</v>
      </c>
      <c r="D2241" t="s">
        <v>210</v>
      </c>
      <c r="E2241" t="s">
        <v>63</v>
      </c>
      <c r="F2241" s="183">
        <v>50141.942</v>
      </c>
    </row>
    <row r="2242" spans="1:6" ht="15">
      <c r="A2242">
        <v>2009</v>
      </c>
      <c r="B2242" t="s">
        <v>209</v>
      </c>
      <c r="C2242" t="s">
        <v>67</v>
      </c>
      <c r="D2242" t="s">
        <v>210</v>
      </c>
      <c r="E2242" t="s">
        <v>63</v>
      </c>
      <c r="F2242">
        <v>43333.955</v>
      </c>
    </row>
    <row r="2243" spans="1:6" ht="15">
      <c r="A2243">
        <v>2010</v>
      </c>
      <c r="B2243" t="s">
        <v>209</v>
      </c>
      <c r="C2243" t="s">
        <v>67</v>
      </c>
      <c r="D2243" t="s">
        <v>210</v>
      </c>
      <c r="E2243" t="s">
        <v>63</v>
      </c>
      <c r="F2243">
        <v>48233.316</v>
      </c>
    </row>
    <row r="2244" spans="1:6" ht="15">
      <c r="A2244">
        <v>2011</v>
      </c>
      <c r="B2244" t="s">
        <v>209</v>
      </c>
      <c r="C2244" t="s">
        <v>67</v>
      </c>
      <c r="D2244" t="s">
        <v>210</v>
      </c>
      <c r="E2244" t="s">
        <v>63</v>
      </c>
      <c r="F2244">
        <v>49503.419</v>
      </c>
    </row>
    <row r="2245" spans="1:6" ht="15">
      <c r="A2245">
        <v>2012</v>
      </c>
      <c r="B2245" t="s">
        <v>209</v>
      </c>
      <c r="C2245" t="s">
        <v>67</v>
      </c>
      <c r="D2245" t="s">
        <v>210</v>
      </c>
      <c r="E2245" t="s">
        <v>63</v>
      </c>
      <c r="F2245">
        <v>46528.002</v>
      </c>
    </row>
    <row r="2246" spans="1:6" ht="15">
      <c r="A2246">
        <v>2013</v>
      </c>
      <c r="B2246" t="s">
        <v>209</v>
      </c>
      <c r="C2246" t="s">
        <v>67</v>
      </c>
      <c r="D2246" t="s">
        <v>210</v>
      </c>
      <c r="E2246" t="s">
        <v>63</v>
      </c>
      <c r="F2246">
        <v>51491.182</v>
      </c>
    </row>
    <row r="2247" spans="1:6" ht="15">
      <c r="A2247">
        <v>2014</v>
      </c>
      <c r="B2247" t="s">
        <v>209</v>
      </c>
      <c r="C2247" t="s">
        <v>67</v>
      </c>
      <c r="D2247" t="s">
        <v>210</v>
      </c>
      <c r="E2247" t="s">
        <v>63</v>
      </c>
      <c r="F2247">
        <v>52707.635</v>
      </c>
    </row>
    <row r="2248" spans="1:6" ht="15">
      <c r="A2248">
        <v>2015</v>
      </c>
      <c r="B2248" t="s">
        <v>209</v>
      </c>
      <c r="C2248" t="s">
        <v>67</v>
      </c>
      <c r="D2248" t="s">
        <v>210</v>
      </c>
      <c r="E2248" t="s">
        <v>63</v>
      </c>
      <c r="F2248">
        <v>52392.521</v>
      </c>
    </row>
    <row r="2249" spans="1:6" ht="15">
      <c r="A2249">
        <v>2016</v>
      </c>
      <c r="B2249" t="s">
        <v>209</v>
      </c>
      <c r="C2249" t="s">
        <v>67</v>
      </c>
      <c r="D2249" t="s">
        <v>210</v>
      </c>
      <c r="E2249" t="s">
        <v>63</v>
      </c>
      <c r="F2249">
        <v>55202.616</v>
      </c>
    </row>
    <row r="2250" spans="1:6" ht="15">
      <c r="A2250">
        <v>2017</v>
      </c>
      <c r="B2250" t="s">
        <v>209</v>
      </c>
      <c r="C2250" t="s">
        <v>67</v>
      </c>
      <c r="D2250" t="s">
        <v>210</v>
      </c>
      <c r="E2250" t="s">
        <v>63</v>
      </c>
      <c r="F2250">
        <v>59433.997</v>
      </c>
    </row>
    <row r="2251" spans="1:6" ht="15">
      <c r="A2251">
        <v>2018</v>
      </c>
      <c r="B2251" t="s">
        <v>209</v>
      </c>
      <c r="C2251" t="s">
        <v>67</v>
      </c>
      <c r="D2251" t="s">
        <v>210</v>
      </c>
      <c r="E2251" t="s">
        <v>63</v>
      </c>
      <c r="F2251">
        <v>66098.565</v>
      </c>
    </row>
    <row r="2252" spans="1:6" ht="15">
      <c r="A2252">
        <v>2019</v>
      </c>
      <c r="B2252" t="s">
        <v>209</v>
      </c>
      <c r="C2252" t="s">
        <v>67</v>
      </c>
      <c r="D2252" t="s">
        <v>210</v>
      </c>
      <c r="E2252" t="s">
        <v>63</v>
      </c>
      <c r="F2252" s="183">
        <v>72931.935</v>
      </c>
    </row>
    <row r="2253" spans="1:6" ht="15">
      <c r="A2253">
        <v>2020</v>
      </c>
      <c r="B2253" t="s">
        <v>209</v>
      </c>
      <c r="C2253" t="s">
        <v>67</v>
      </c>
      <c r="D2253" t="s">
        <v>210</v>
      </c>
      <c r="E2253" t="s">
        <v>63</v>
      </c>
      <c r="F2253" s="183">
        <v>68235.367</v>
      </c>
    </row>
    <row r="2254" spans="1:6" ht="15">
      <c r="A2254">
        <v>2021</v>
      </c>
      <c r="B2254" t="s">
        <v>209</v>
      </c>
      <c r="C2254" t="s">
        <v>67</v>
      </c>
      <c r="D2254" t="s">
        <v>210</v>
      </c>
      <c r="E2254" t="s">
        <v>63</v>
      </c>
      <c r="F2254" s="183">
        <v>71868.212</v>
      </c>
    </row>
    <row r="2255" spans="1:6" ht="15">
      <c r="A2255">
        <v>2022</v>
      </c>
      <c r="B2255" t="s">
        <v>209</v>
      </c>
      <c r="C2255" t="s">
        <v>67</v>
      </c>
      <c r="D2255" t="s">
        <v>210</v>
      </c>
      <c r="E2255" t="s">
        <v>63</v>
      </c>
      <c r="F2255" s="183">
        <v>83905.966</v>
      </c>
    </row>
    <row r="2256" spans="1:7" ht="15">
      <c r="A2256">
        <v>2000</v>
      </c>
      <c r="B2256" t="s">
        <v>209</v>
      </c>
      <c r="C2256" t="s">
        <v>67</v>
      </c>
      <c r="D2256" t="s">
        <v>212</v>
      </c>
      <c r="E2256" t="s">
        <v>63</v>
      </c>
      <c r="F2256" s="183">
        <v>0.077</v>
      </c>
      <c r="G2256" t="s">
        <v>211</v>
      </c>
    </row>
    <row r="2257" spans="1:7" ht="15">
      <c r="A2257">
        <v>2001</v>
      </c>
      <c r="B2257" t="s">
        <v>209</v>
      </c>
      <c r="C2257" t="s">
        <v>67</v>
      </c>
      <c r="D2257" t="s">
        <v>212</v>
      </c>
      <c r="E2257" t="s">
        <v>63</v>
      </c>
      <c r="F2257">
        <v>0.073</v>
      </c>
      <c r="G2257" t="s">
        <v>211</v>
      </c>
    </row>
    <row r="2258" spans="1:7" ht="15">
      <c r="A2258">
        <v>2002</v>
      </c>
      <c r="B2258" t="s">
        <v>209</v>
      </c>
      <c r="C2258" t="s">
        <v>67</v>
      </c>
      <c r="D2258" t="s">
        <v>212</v>
      </c>
      <c r="E2258" t="s">
        <v>63</v>
      </c>
      <c r="F2258">
        <v>0.085</v>
      </c>
      <c r="G2258" t="s">
        <v>211</v>
      </c>
    </row>
    <row r="2259" spans="1:7" ht="15">
      <c r="A2259">
        <v>2003</v>
      </c>
      <c r="B2259" t="s">
        <v>209</v>
      </c>
      <c r="C2259" t="s">
        <v>67</v>
      </c>
      <c r="D2259" t="s">
        <v>212</v>
      </c>
      <c r="E2259" t="s">
        <v>63</v>
      </c>
      <c r="F2259">
        <v>0.095</v>
      </c>
      <c r="G2259" t="s">
        <v>211</v>
      </c>
    </row>
    <row r="2260" spans="1:6" ht="15">
      <c r="A2260">
        <v>2004</v>
      </c>
      <c r="B2260" t="s">
        <v>209</v>
      </c>
      <c r="C2260" t="s">
        <v>67</v>
      </c>
      <c r="D2260" t="s">
        <v>212</v>
      </c>
      <c r="E2260" t="s">
        <v>63</v>
      </c>
      <c r="F2260">
        <v>0.112</v>
      </c>
    </row>
    <row r="2261" spans="1:6" ht="15">
      <c r="A2261">
        <v>2005</v>
      </c>
      <c r="B2261" t="s">
        <v>209</v>
      </c>
      <c r="C2261" t="s">
        <v>67</v>
      </c>
      <c r="D2261" t="s">
        <v>212</v>
      </c>
      <c r="E2261" t="s">
        <v>63</v>
      </c>
      <c r="F2261">
        <v>0.097</v>
      </c>
    </row>
    <row r="2262" spans="1:6" ht="15">
      <c r="A2262">
        <v>2006</v>
      </c>
      <c r="B2262" t="s">
        <v>209</v>
      </c>
      <c r="C2262" t="s">
        <v>67</v>
      </c>
      <c r="D2262" t="s">
        <v>212</v>
      </c>
      <c r="E2262" t="s">
        <v>63</v>
      </c>
      <c r="F2262">
        <v>0.099</v>
      </c>
    </row>
    <row r="2263" spans="1:6" ht="15">
      <c r="A2263">
        <v>2007</v>
      </c>
      <c r="B2263" t="s">
        <v>209</v>
      </c>
      <c r="C2263" t="s">
        <v>67</v>
      </c>
      <c r="D2263" t="s">
        <v>212</v>
      </c>
      <c r="E2263" t="s">
        <v>63</v>
      </c>
      <c r="F2263">
        <v>0.11</v>
      </c>
    </row>
    <row r="2264" spans="1:6" ht="15">
      <c r="A2264">
        <v>2008</v>
      </c>
      <c r="B2264" t="s">
        <v>209</v>
      </c>
      <c r="C2264" t="s">
        <v>67</v>
      </c>
      <c r="D2264" t="s">
        <v>212</v>
      </c>
      <c r="E2264" t="s">
        <v>63</v>
      </c>
      <c r="F2264">
        <v>0.114</v>
      </c>
    </row>
    <row r="2265" spans="1:6" ht="15">
      <c r="A2265">
        <v>2009</v>
      </c>
      <c r="B2265" t="s">
        <v>209</v>
      </c>
      <c r="C2265" t="s">
        <v>67</v>
      </c>
      <c r="D2265" t="s">
        <v>212</v>
      </c>
      <c r="E2265" t="s">
        <v>63</v>
      </c>
      <c r="F2265">
        <v>0.098</v>
      </c>
    </row>
    <row r="2266" spans="1:6" ht="15">
      <c r="A2266">
        <v>2010</v>
      </c>
      <c r="B2266" t="s">
        <v>209</v>
      </c>
      <c r="C2266" t="s">
        <v>67</v>
      </c>
      <c r="D2266" t="s">
        <v>212</v>
      </c>
      <c r="E2266" t="s">
        <v>63</v>
      </c>
      <c r="F2266">
        <v>0.109</v>
      </c>
    </row>
    <row r="2267" spans="1:6" ht="15">
      <c r="A2267">
        <v>2011</v>
      </c>
      <c r="B2267" t="s">
        <v>209</v>
      </c>
      <c r="C2267" t="s">
        <v>67</v>
      </c>
      <c r="D2267" t="s">
        <v>212</v>
      </c>
      <c r="E2267" t="s">
        <v>63</v>
      </c>
      <c r="F2267" s="183">
        <v>0.112</v>
      </c>
    </row>
    <row r="2268" spans="1:6" ht="15">
      <c r="A2268">
        <v>2012</v>
      </c>
      <c r="B2268" t="s">
        <v>209</v>
      </c>
      <c r="C2268" t="s">
        <v>67</v>
      </c>
      <c r="D2268" t="s">
        <v>212</v>
      </c>
      <c r="E2268" t="s">
        <v>63</v>
      </c>
      <c r="F2268" s="183">
        <v>0.106</v>
      </c>
    </row>
    <row r="2269" spans="1:6" ht="15">
      <c r="A2269">
        <v>2013</v>
      </c>
      <c r="B2269" t="s">
        <v>209</v>
      </c>
      <c r="C2269" t="s">
        <v>67</v>
      </c>
      <c r="D2269" t="s">
        <v>212</v>
      </c>
      <c r="E2269" t="s">
        <v>63</v>
      </c>
      <c r="F2269" s="183">
        <v>0.117</v>
      </c>
    </row>
    <row r="2270" spans="1:6" ht="15">
      <c r="A2270">
        <v>2014</v>
      </c>
      <c r="B2270" t="s">
        <v>209</v>
      </c>
      <c r="C2270" t="s">
        <v>67</v>
      </c>
      <c r="D2270" t="s">
        <v>212</v>
      </c>
      <c r="E2270" t="s">
        <v>63</v>
      </c>
      <c r="F2270" s="183">
        <v>0.119</v>
      </c>
    </row>
    <row r="2271" spans="1:6" ht="15">
      <c r="A2271">
        <v>2015</v>
      </c>
      <c r="B2271" t="s">
        <v>209</v>
      </c>
      <c r="C2271" t="s">
        <v>67</v>
      </c>
      <c r="D2271" t="s">
        <v>212</v>
      </c>
      <c r="E2271" t="s">
        <v>63</v>
      </c>
      <c r="F2271">
        <v>0.118</v>
      </c>
    </row>
    <row r="2272" spans="1:6" ht="15">
      <c r="A2272">
        <v>2016</v>
      </c>
      <c r="B2272" t="s">
        <v>209</v>
      </c>
      <c r="C2272" t="s">
        <v>67</v>
      </c>
      <c r="D2272" t="s">
        <v>212</v>
      </c>
      <c r="E2272" t="s">
        <v>63</v>
      </c>
      <c r="F2272">
        <v>0.124</v>
      </c>
    </row>
    <row r="2273" spans="1:6" ht="15">
      <c r="A2273">
        <v>2017</v>
      </c>
      <c r="B2273" t="s">
        <v>209</v>
      </c>
      <c r="C2273" t="s">
        <v>67</v>
      </c>
      <c r="D2273" t="s">
        <v>212</v>
      </c>
      <c r="E2273" t="s">
        <v>63</v>
      </c>
      <c r="F2273">
        <v>0.133</v>
      </c>
    </row>
    <row r="2274" spans="1:6" ht="15">
      <c r="A2274">
        <v>2018</v>
      </c>
      <c r="B2274" t="s">
        <v>209</v>
      </c>
      <c r="C2274" t="s">
        <v>67</v>
      </c>
      <c r="D2274" t="s">
        <v>212</v>
      </c>
      <c r="E2274" t="s">
        <v>63</v>
      </c>
      <c r="F2274">
        <v>0.148</v>
      </c>
    </row>
    <row r="2275" spans="1:6" ht="15">
      <c r="A2275">
        <v>2019</v>
      </c>
      <c r="B2275" t="s">
        <v>209</v>
      </c>
      <c r="C2275" t="s">
        <v>67</v>
      </c>
      <c r="D2275" t="s">
        <v>212</v>
      </c>
      <c r="E2275" t="s">
        <v>63</v>
      </c>
      <c r="F2275">
        <v>0.163</v>
      </c>
    </row>
    <row r="2276" spans="1:6" ht="15">
      <c r="A2276">
        <v>2020</v>
      </c>
      <c r="B2276" t="s">
        <v>209</v>
      </c>
      <c r="C2276" t="s">
        <v>67</v>
      </c>
      <c r="D2276" t="s">
        <v>212</v>
      </c>
      <c r="E2276" t="s">
        <v>63</v>
      </c>
      <c r="F2276">
        <v>0.153</v>
      </c>
    </row>
    <row r="2277" spans="1:6" ht="15">
      <c r="A2277">
        <v>2021</v>
      </c>
      <c r="B2277" t="s">
        <v>209</v>
      </c>
      <c r="C2277" t="s">
        <v>67</v>
      </c>
      <c r="D2277" t="s">
        <v>212</v>
      </c>
      <c r="E2277" t="s">
        <v>63</v>
      </c>
      <c r="F2277">
        <v>0.161</v>
      </c>
    </row>
    <row r="2278" spans="1:6" ht="15">
      <c r="A2278">
        <v>2022</v>
      </c>
      <c r="B2278" t="s">
        <v>209</v>
      </c>
      <c r="C2278" t="s">
        <v>67</v>
      </c>
      <c r="D2278" t="s">
        <v>212</v>
      </c>
      <c r="E2278" t="s">
        <v>63</v>
      </c>
      <c r="F2278">
        <v>0.188</v>
      </c>
    </row>
    <row r="2279" spans="1:5" ht="15">
      <c r="A2279">
        <v>2000</v>
      </c>
      <c r="B2279" t="s">
        <v>209</v>
      </c>
      <c r="C2279" t="s">
        <v>59</v>
      </c>
      <c r="D2279" t="s">
        <v>213</v>
      </c>
      <c r="E2279" t="s">
        <v>63</v>
      </c>
    </row>
    <row r="2280" spans="1:5" ht="15">
      <c r="A2280">
        <v>2001</v>
      </c>
      <c r="B2280" t="s">
        <v>209</v>
      </c>
      <c r="C2280" t="s">
        <v>59</v>
      </c>
      <c r="D2280" t="s">
        <v>213</v>
      </c>
      <c r="E2280" t="s">
        <v>63</v>
      </c>
    </row>
    <row r="2281" spans="1:5" ht="15">
      <c r="A2281">
        <v>2002</v>
      </c>
      <c r="B2281" t="s">
        <v>209</v>
      </c>
      <c r="C2281" t="s">
        <v>59</v>
      </c>
      <c r="D2281" t="s">
        <v>213</v>
      </c>
      <c r="E2281" t="s">
        <v>63</v>
      </c>
    </row>
    <row r="2282" spans="1:5" ht="15">
      <c r="A2282">
        <v>2003</v>
      </c>
      <c r="B2282" t="s">
        <v>209</v>
      </c>
      <c r="C2282" t="s">
        <v>59</v>
      </c>
      <c r="D2282" t="s">
        <v>213</v>
      </c>
      <c r="E2282" t="s">
        <v>63</v>
      </c>
    </row>
    <row r="2283" spans="1:6" ht="15">
      <c r="A2283">
        <v>2004</v>
      </c>
      <c r="B2283" t="s">
        <v>209</v>
      </c>
      <c r="C2283" t="s">
        <v>59</v>
      </c>
      <c r="D2283" t="s">
        <v>213</v>
      </c>
      <c r="E2283" t="s">
        <v>63</v>
      </c>
      <c r="F2283" s="183"/>
    </row>
    <row r="2284" spans="1:6" ht="15">
      <c r="A2284">
        <v>2005</v>
      </c>
      <c r="B2284" t="s">
        <v>209</v>
      </c>
      <c r="C2284" t="s">
        <v>59</v>
      </c>
      <c r="D2284" t="s">
        <v>213</v>
      </c>
      <c r="E2284" t="s">
        <v>63</v>
      </c>
      <c r="F2284" s="183"/>
    </row>
    <row r="2285" spans="1:6" ht="15">
      <c r="A2285">
        <v>2006</v>
      </c>
      <c r="B2285" t="s">
        <v>209</v>
      </c>
      <c r="C2285" t="s">
        <v>59</v>
      </c>
      <c r="D2285" t="s">
        <v>213</v>
      </c>
      <c r="E2285" t="s">
        <v>63</v>
      </c>
      <c r="F2285" s="183"/>
    </row>
    <row r="2286" spans="1:6" ht="15">
      <c r="A2286">
        <v>2007</v>
      </c>
      <c r="B2286" t="s">
        <v>209</v>
      </c>
      <c r="C2286" t="s">
        <v>59</v>
      </c>
      <c r="D2286" t="s">
        <v>213</v>
      </c>
      <c r="E2286" t="s">
        <v>63</v>
      </c>
      <c r="F2286" s="183"/>
    </row>
    <row r="2287" spans="1:5" ht="15">
      <c r="A2287">
        <v>2008</v>
      </c>
      <c r="B2287" t="s">
        <v>209</v>
      </c>
      <c r="C2287" t="s">
        <v>59</v>
      </c>
      <c r="D2287" t="s">
        <v>213</v>
      </c>
      <c r="E2287" t="s">
        <v>63</v>
      </c>
    </row>
    <row r="2288" spans="1:5" ht="15">
      <c r="A2288">
        <v>2009</v>
      </c>
      <c r="B2288" t="s">
        <v>209</v>
      </c>
      <c r="C2288" t="s">
        <v>59</v>
      </c>
      <c r="D2288" t="s">
        <v>213</v>
      </c>
      <c r="E2288" t="s">
        <v>63</v>
      </c>
    </row>
    <row r="2289" spans="1:5" ht="15">
      <c r="A2289">
        <v>2010</v>
      </c>
      <c r="B2289" t="s">
        <v>209</v>
      </c>
      <c r="C2289" t="s">
        <v>59</v>
      </c>
      <c r="D2289" t="s">
        <v>213</v>
      </c>
      <c r="E2289" t="s">
        <v>63</v>
      </c>
    </row>
    <row r="2290" spans="1:5" ht="15">
      <c r="A2290">
        <v>2011</v>
      </c>
      <c r="B2290" t="s">
        <v>209</v>
      </c>
      <c r="C2290" t="s">
        <v>59</v>
      </c>
      <c r="D2290" t="s">
        <v>213</v>
      </c>
      <c r="E2290" t="s">
        <v>63</v>
      </c>
    </row>
    <row r="2291" spans="1:5" ht="15">
      <c r="A2291">
        <v>2012</v>
      </c>
      <c r="B2291" t="s">
        <v>209</v>
      </c>
      <c r="C2291" t="s">
        <v>59</v>
      </c>
      <c r="D2291" t="s">
        <v>213</v>
      </c>
      <c r="E2291" t="s">
        <v>63</v>
      </c>
    </row>
    <row r="2292" spans="1:5" ht="15">
      <c r="A2292">
        <v>2013</v>
      </c>
      <c r="B2292" t="s">
        <v>209</v>
      </c>
      <c r="C2292" t="s">
        <v>59</v>
      </c>
      <c r="D2292" t="s">
        <v>213</v>
      </c>
      <c r="E2292" t="s">
        <v>63</v>
      </c>
    </row>
    <row r="2293" spans="1:5" ht="15">
      <c r="A2293">
        <v>2014</v>
      </c>
      <c r="B2293" t="s">
        <v>209</v>
      </c>
      <c r="C2293" t="s">
        <v>59</v>
      </c>
      <c r="D2293" t="s">
        <v>213</v>
      </c>
      <c r="E2293" t="s">
        <v>63</v>
      </c>
    </row>
    <row r="2294" spans="1:5" ht="15">
      <c r="A2294">
        <v>2015</v>
      </c>
      <c r="B2294" t="s">
        <v>209</v>
      </c>
      <c r="C2294" t="s">
        <v>59</v>
      </c>
      <c r="D2294" t="s">
        <v>213</v>
      </c>
      <c r="E2294" t="s">
        <v>63</v>
      </c>
    </row>
    <row r="2295" spans="1:5" ht="15">
      <c r="A2295">
        <v>2016</v>
      </c>
      <c r="B2295" t="s">
        <v>209</v>
      </c>
      <c r="C2295" t="s">
        <v>59</v>
      </c>
      <c r="D2295" t="s">
        <v>213</v>
      </c>
      <c r="E2295" t="s">
        <v>63</v>
      </c>
    </row>
    <row r="2296" spans="1:5" ht="15">
      <c r="A2296">
        <v>2017</v>
      </c>
      <c r="B2296" t="s">
        <v>209</v>
      </c>
      <c r="C2296" t="s">
        <v>59</v>
      </c>
      <c r="D2296" t="s">
        <v>213</v>
      </c>
      <c r="E2296" t="s">
        <v>63</v>
      </c>
    </row>
    <row r="2297" spans="1:5" ht="15">
      <c r="A2297">
        <v>2018</v>
      </c>
      <c r="B2297" t="s">
        <v>209</v>
      </c>
      <c r="C2297" t="s">
        <v>59</v>
      </c>
      <c r="D2297" t="s">
        <v>213</v>
      </c>
      <c r="E2297" t="s">
        <v>63</v>
      </c>
    </row>
    <row r="2298" spans="1:5" ht="15">
      <c r="A2298">
        <v>2019</v>
      </c>
      <c r="B2298" t="s">
        <v>209</v>
      </c>
      <c r="C2298" t="s">
        <v>59</v>
      </c>
      <c r="D2298" t="s">
        <v>213</v>
      </c>
      <c r="E2298" t="s">
        <v>63</v>
      </c>
    </row>
    <row r="2299" spans="1:5" ht="15">
      <c r="A2299">
        <v>2020</v>
      </c>
      <c r="B2299" t="s">
        <v>209</v>
      </c>
      <c r="C2299" t="s">
        <v>59</v>
      </c>
      <c r="D2299" t="s">
        <v>213</v>
      </c>
      <c r="E2299" t="s">
        <v>63</v>
      </c>
    </row>
    <row r="2300" spans="1:5" ht="15">
      <c r="A2300">
        <v>2021</v>
      </c>
      <c r="B2300" t="s">
        <v>209</v>
      </c>
      <c r="C2300" t="s">
        <v>59</v>
      </c>
      <c r="D2300" t="s">
        <v>213</v>
      </c>
      <c r="E2300" t="s">
        <v>63</v>
      </c>
    </row>
    <row r="2301" spans="1:5" ht="15">
      <c r="A2301">
        <v>2022</v>
      </c>
      <c r="B2301" t="s">
        <v>209</v>
      </c>
      <c r="C2301" t="s">
        <v>59</v>
      </c>
      <c r="D2301" t="s">
        <v>213</v>
      </c>
      <c r="E2301" t="s">
        <v>63</v>
      </c>
    </row>
    <row r="2302" spans="1:6" ht="15">
      <c r="A2302">
        <v>2000</v>
      </c>
      <c r="B2302" t="s">
        <v>209</v>
      </c>
      <c r="C2302" t="s">
        <v>59</v>
      </c>
      <c r="D2302" t="s">
        <v>210</v>
      </c>
      <c r="E2302" t="s">
        <v>63</v>
      </c>
      <c r="F2302">
        <v>0.097</v>
      </c>
    </row>
    <row r="2303" spans="1:6" ht="15">
      <c r="A2303">
        <v>2001</v>
      </c>
      <c r="B2303" t="s">
        <v>209</v>
      </c>
      <c r="C2303" t="s">
        <v>59</v>
      </c>
      <c r="D2303" t="s">
        <v>210</v>
      </c>
      <c r="E2303" t="s">
        <v>63</v>
      </c>
      <c r="F2303">
        <v>0.28</v>
      </c>
    </row>
    <row r="2304" spans="1:6" ht="15">
      <c r="A2304">
        <v>2002</v>
      </c>
      <c r="B2304" t="s">
        <v>209</v>
      </c>
      <c r="C2304" t="s">
        <v>59</v>
      </c>
      <c r="D2304" t="s">
        <v>210</v>
      </c>
      <c r="E2304" t="s">
        <v>63</v>
      </c>
      <c r="F2304">
        <v>71.368</v>
      </c>
    </row>
    <row r="2305" spans="1:6" ht="15">
      <c r="A2305">
        <v>2003</v>
      </c>
      <c r="B2305" t="s">
        <v>209</v>
      </c>
      <c r="C2305" t="s">
        <v>59</v>
      </c>
      <c r="D2305" t="s">
        <v>210</v>
      </c>
      <c r="E2305" t="s">
        <v>63</v>
      </c>
      <c r="F2305">
        <v>132.672</v>
      </c>
    </row>
    <row r="2306" spans="1:6" ht="15">
      <c r="A2306">
        <v>2004</v>
      </c>
      <c r="B2306" t="s">
        <v>209</v>
      </c>
      <c r="C2306" t="s">
        <v>59</v>
      </c>
      <c r="D2306" t="s">
        <v>210</v>
      </c>
      <c r="E2306" t="s">
        <v>63</v>
      </c>
      <c r="F2306">
        <v>137.319</v>
      </c>
    </row>
    <row r="2307" spans="1:6" ht="15">
      <c r="A2307">
        <v>2005</v>
      </c>
      <c r="B2307" t="s">
        <v>209</v>
      </c>
      <c r="C2307" t="s">
        <v>59</v>
      </c>
      <c r="D2307" t="s">
        <v>210</v>
      </c>
      <c r="E2307" t="s">
        <v>63</v>
      </c>
      <c r="F2307">
        <v>155.407</v>
      </c>
    </row>
    <row r="2308" spans="1:6" ht="15">
      <c r="A2308">
        <v>2006</v>
      </c>
      <c r="B2308" t="s">
        <v>209</v>
      </c>
      <c r="C2308" t="s">
        <v>59</v>
      </c>
      <c r="D2308" t="s">
        <v>210</v>
      </c>
      <c r="E2308" t="s">
        <v>63</v>
      </c>
      <c r="F2308">
        <v>161.361</v>
      </c>
    </row>
    <row r="2309" spans="1:6" ht="15">
      <c r="A2309">
        <v>2007</v>
      </c>
      <c r="B2309" t="s">
        <v>209</v>
      </c>
      <c r="C2309" t="s">
        <v>59</v>
      </c>
      <c r="D2309" t="s">
        <v>210</v>
      </c>
      <c r="E2309" t="s">
        <v>63</v>
      </c>
      <c r="F2309">
        <v>116.118</v>
      </c>
    </row>
    <row r="2310" spans="1:6" ht="15">
      <c r="A2310">
        <v>2008</v>
      </c>
      <c r="B2310" t="s">
        <v>209</v>
      </c>
      <c r="C2310" t="s">
        <v>59</v>
      </c>
      <c r="D2310" t="s">
        <v>210</v>
      </c>
      <c r="E2310" t="s">
        <v>63</v>
      </c>
      <c r="F2310">
        <v>162.011</v>
      </c>
    </row>
    <row r="2311" spans="1:6" ht="15">
      <c r="A2311">
        <v>2009</v>
      </c>
      <c r="B2311" t="s">
        <v>209</v>
      </c>
      <c r="C2311" t="s">
        <v>59</v>
      </c>
      <c r="D2311" t="s">
        <v>210</v>
      </c>
      <c r="E2311" t="s">
        <v>63</v>
      </c>
      <c r="F2311">
        <v>604.048</v>
      </c>
    </row>
    <row r="2312" spans="1:6" ht="15">
      <c r="A2312">
        <v>2010</v>
      </c>
      <c r="B2312" t="s">
        <v>209</v>
      </c>
      <c r="C2312" t="s">
        <v>59</v>
      </c>
      <c r="D2312" t="s">
        <v>210</v>
      </c>
      <c r="E2312" t="s">
        <v>63</v>
      </c>
      <c r="F2312" s="183">
        <v>783.271</v>
      </c>
    </row>
    <row r="2313" spans="1:6" ht="15">
      <c r="A2313">
        <v>2011</v>
      </c>
      <c r="B2313" t="s">
        <v>209</v>
      </c>
      <c r="C2313" t="s">
        <v>59</v>
      </c>
      <c r="D2313" t="s">
        <v>210</v>
      </c>
      <c r="E2313" t="s">
        <v>63</v>
      </c>
      <c r="F2313" s="183">
        <v>788.734</v>
      </c>
    </row>
    <row r="2314" spans="1:6" ht="15">
      <c r="A2314">
        <v>2012</v>
      </c>
      <c r="B2314" t="s">
        <v>209</v>
      </c>
      <c r="C2314" t="s">
        <v>59</v>
      </c>
      <c r="D2314" t="s">
        <v>210</v>
      </c>
      <c r="E2314" t="s">
        <v>63</v>
      </c>
      <c r="F2314" s="183">
        <v>811.484</v>
      </c>
    </row>
    <row r="2315" spans="1:6" ht="15">
      <c r="A2315">
        <v>2013</v>
      </c>
      <c r="B2315" t="s">
        <v>209</v>
      </c>
      <c r="C2315" t="s">
        <v>59</v>
      </c>
      <c r="D2315" t="s">
        <v>210</v>
      </c>
      <c r="E2315" t="s">
        <v>63</v>
      </c>
      <c r="F2315" s="183">
        <v>880.38</v>
      </c>
    </row>
    <row r="2316" spans="1:6" ht="15">
      <c r="A2316">
        <v>2014</v>
      </c>
      <c r="B2316" t="s">
        <v>209</v>
      </c>
      <c r="C2316" t="s">
        <v>59</v>
      </c>
      <c r="D2316" t="s">
        <v>210</v>
      </c>
      <c r="E2316" t="s">
        <v>63</v>
      </c>
      <c r="F2316" s="183">
        <v>1146.213</v>
      </c>
    </row>
    <row r="2317" spans="1:6" ht="15">
      <c r="A2317">
        <v>2015</v>
      </c>
      <c r="B2317" t="s">
        <v>209</v>
      </c>
      <c r="C2317" t="s">
        <v>59</v>
      </c>
      <c r="D2317" t="s">
        <v>210</v>
      </c>
      <c r="E2317" t="s">
        <v>63</v>
      </c>
      <c r="F2317">
        <v>1168.436</v>
      </c>
    </row>
    <row r="2318" spans="1:6" ht="15">
      <c r="A2318">
        <v>2016</v>
      </c>
      <c r="B2318" t="s">
        <v>209</v>
      </c>
      <c r="C2318" t="s">
        <v>59</v>
      </c>
      <c r="D2318" t="s">
        <v>210</v>
      </c>
      <c r="E2318" t="s">
        <v>63</v>
      </c>
      <c r="F2318">
        <v>2511.36</v>
      </c>
    </row>
    <row r="2319" spans="1:6" ht="15">
      <c r="A2319">
        <v>2017</v>
      </c>
      <c r="B2319" t="s">
        <v>209</v>
      </c>
      <c r="C2319" t="s">
        <v>59</v>
      </c>
      <c r="D2319" t="s">
        <v>210</v>
      </c>
      <c r="E2319" t="s">
        <v>63</v>
      </c>
      <c r="F2319">
        <v>3924.196</v>
      </c>
    </row>
    <row r="2320" spans="1:6" ht="15">
      <c r="A2320">
        <v>2018</v>
      </c>
      <c r="B2320" t="s">
        <v>209</v>
      </c>
      <c r="C2320" t="s">
        <v>59</v>
      </c>
      <c r="D2320" t="s">
        <v>210</v>
      </c>
      <c r="E2320" t="s">
        <v>63</v>
      </c>
      <c r="F2320">
        <v>1386.506</v>
      </c>
    </row>
    <row r="2321" spans="1:6" ht="15">
      <c r="A2321">
        <v>2019</v>
      </c>
      <c r="B2321" t="s">
        <v>209</v>
      </c>
      <c r="C2321" t="s">
        <v>59</v>
      </c>
      <c r="D2321" t="s">
        <v>210</v>
      </c>
      <c r="E2321" t="s">
        <v>63</v>
      </c>
      <c r="F2321">
        <v>1325.28</v>
      </c>
    </row>
    <row r="2322" spans="1:6" ht="15">
      <c r="A2322">
        <v>2020</v>
      </c>
      <c r="B2322" t="s">
        <v>209</v>
      </c>
      <c r="C2322" t="s">
        <v>59</v>
      </c>
      <c r="D2322" t="s">
        <v>210</v>
      </c>
      <c r="E2322" t="s">
        <v>63</v>
      </c>
      <c r="F2322">
        <v>1604.897</v>
      </c>
    </row>
    <row r="2323" spans="1:6" ht="15">
      <c r="A2323">
        <v>2021</v>
      </c>
      <c r="B2323" t="s">
        <v>209</v>
      </c>
      <c r="C2323" t="s">
        <v>59</v>
      </c>
      <c r="D2323" t="s">
        <v>210</v>
      </c>
      <c r="E2323" t="s">
        <v>63</v>
      </c>
      <c r="F2323">
        <v>3082.327</v>
      </c>
    </row>
    <row r="2324" spans="1:6" ht="15">
      <c r="A2324">
        <v>2022</v>
      </c>
      <c r="B2324" t="s">
        <v>209</v>
      </c>
      <c r="C2324" t="s">
        <v>59</v>
      </c>
      <c r="D2324" t="s">
        <v>210</v>
      </c>
      <c r="E2324" t="s">
        <v>63</v>
      </c>
      <c r="F2324">
        <v>3729.33</v>
      </c>
    </row>
    <row r="2325" spans="1:6" ht="15">
      <c r="A2325">
        <v>2000</v>
      </c>
      <c r="B2325" t="s">
        <v>209</v>
      </c>
      <c r="C2325" t="s">
        <v>59</v>
      </c>
      <c r="D2325" t="s">
        <v>212</v>
      </c>
      <c r="E2325" t="s">
        <v>63</v>
      </c>
      <c r="F2325">
        <v>0</v>
      </c>
    </row>
    <row r="2326" spans="1:6" ht="15">
      <c r="A2326">
        <v>2001</v>
      </c>
      <c r="B2326" t="s">
        <v>209</v>
      </c>
      <c r="C2326" t="s">
        <v>59</v>
      </c>
      <c r="D2326" t="s">
        <v>212</v>
      </c>
      <c r="E2326" t="s">
        <v>63</v>
      </c>
      <c r="F2326">
        <v>0</v>
      </c>
    </row>
    <row r="2327" spans="1:6" ht="15">
      <c r="A2327">
        <v>2002</v>
      </c>
      <c r="B2327" t="s">
        <v>209</v>
      </c>
      <c r="C2327" t="s">
        <v>59</v>
      </c>
      <c r="D2327" t="s">
        <v>212</v>
      </c>
      <c r="E2327" t="s">
        <v>63</v>
      </c>
      <c r="F2327" s="183">
        <v>0</v>
      </c>
    </row>
    <row r="2328" spans="1:6" ht="15">
      <c r="A2328">
        <v>2003</v>
      </c>
      <c r="B2328" t="s">
        <v>209</v>
      </c>
      <c r="C2328" t="s">
        <v>59</v>
      </c>
      <c r="D2328" t="s">
        <v>212</v>
      </c>
      <c r="E2328" t="s">
        <v>63</v>
      </c>
      <c r="F2328" s="183">
        <v>0</v>
      </c>
    </row>
    <row r="2329" spans="1:6" ht="15">
      <c r="A2329">
        <v>2004</v>
      </c>
      <c r="B2329" t="s">
        <v>209</v>
      </c>
      <c r="C2329" t="s">
        <v>59</v>
      </c>
      <c r="D2329" t="s">
        <v>212</v>
      </c>
      <c r="E2329" t="s">
        <v>63</v>
      </c>
      <c r="F2329" s="183">
        <v>0</v>
      </c>
    </row>
    <row r="2330" spans="1:6" ht="15">
      <c r="A2330">
        <v>2005</v>
      </c>
      <c r="B2330" t="s">
        <v>209</v>
      </c>
      <c r="C2330" t="s">
        <v>59</v>
      </c>
      <c r="D2330" t="s">
        <v>212</v>
      </c>
      <c r="E2330" t="s">
        <v>63</v>
      </c>
      <c r="F2330" s="183">
        <v>0</v>
      </c>
    </row>
    <row r="2331" spans="1:6" ht="15">
      <c r="A2331">
        <v>2006</v>
      </c>
      <c r="B2331" t="s">
        <v>209</v>
      </c>
      <c r="C2331" t="s">
        <v>59</v>
      </c>
      <c r="D2331" t="s">
        <v>212</v>
      </c>
      <c r="E2331" t="s">
        <v>63</v>
      </c>
      <c r="F2331" s="183">
        <v>0</v>
      </c>
    </row>
    <row r="2332" spans="1:6" ht="15">
      <c r="A2332">
        <v>2007</v>
      </c>
      <c r="B2332" t="s">
        <v>209</v>
      </c>
      <c r="C2332" t="s">
        <v>59</v>
      </c>
      <c r="D2332" t="s">
        <v>212</v>
      </c>
      <c r="E2332" t="s">
        <v>63</v>
      </c>
      <c r="F2332">
        <v>0</v>
      </c>
    </row>
    <row r="2333" spans="1:6" ht="15">
      <c r="A2333">
        <v>2008</v>
      </c>
      <c r="B2333" t="s">
        <v>209</v>
      </c>
      <c r="C2333" t="s">
        <v>59</v>
      </c>
      <c r="D2333" t="s">
        <v>212</v>
      </c>
      <c r="E2333" t="s">
        <v>63</v>
      </c>
      <c r="F2333">
        <v>0</v>
      </c>
    </row>
    <row r="2334" spans="1:6" ht="15">
      <c r="A2334">
        <v>2009</v>
      </c>
      <c r="B2334" t="s">
        <v>209</v>
      </c>
      <c r="C2334" t="s">
        <v>59</v>
      </c>
      <c r="D2334" t="s">
        <v>212</v>
      </c>
      <c r="E2334" t="s">
        <v>63</v>
      </c>
      <c r="F2334">
        <v>0.001</v>
      </c>
    </row>
    <row r="2335" spans="1:6" ht="15">
      <c r="A2335">
        <v>2010</v>
      </c>
      <c r="B2335" t="s">
        <v>209</v>
      </c>
      <c r="C2335" t="s">
        <v>59</v>
      </c>
      <c r="D2335" t="s">
        <v>212</v>
      </c>
      <c r="E2335" t="s">
        <v>63</v>
      </c>
      <c r="F2335">
        <v>0.002</v>
      </c>
    </row>
    <row r="2336" spans="1:6" ht="15">
      <c r="A2336">
        <v>2011</v>
      </c>
      <c r="B2336" t="s">
        <v>209</v>
      </c>
      <c r="C2336" t="s">
        <v>59</v>
      </c>
      <c r="D2336" t="s">
        <v>212</v>
      </c>
      <c r="E2336" t="s">
        <v>63</v>
      </c>
      <c r="F2336">
        <v>0.002</v>
      </c>
    </row>
    <row r="2337" spans="1:6" ht="15">
      <c r="A2337">
        <v>2012</v>
      </c>
      <c r="B2337" t="s">
        <v>209</v>
      </c>
      <c r="C2337" t="s">
        <v>59</v>
      </c>
      <c r="D2337" t="s">
        <v>212</v>
      </c>
      <c r="E2337" t="s">
        <v>63</v>
      </c>
      <c r="F2337">
        <v>0.002</v>
      </c>
    </row>
    <row r="2338" spans="1:6" ht="15">
      <c r="A2338">
        <v>2013</v>
      </c>
      <c r="B2338" t="s">
        <v>209</v>
      </c>
      <c r="C2338" t="s">
        <v>59</v>
      </c>
      <c r="D2338" t="s">
        <v>212</v>
      </c>
      <c r="E2338" t="s">
        <v>63</v>
      </c>
      <c r="F2338">
        <v>0.002</v>
      </c>
    </row>
    <row r="2339" spans="1:6" ht="15">
      <c r="A2339">
        <v>2014</v>
      </c>
      <c r="B2339" t="s">
        <v>209</v>
      </c>
      <c r="C2339" t="s">
        <v>59</v>
      </c>
      <c r="D2339" t="s">
        <v>212</v>
      </c>
      <c r="E2339" t="s">
        <v>63</v>
      </c>
      <c r="F2339">
        <v>0.003</v>
      </c>
    </row>
    <row r="2340" spans="1:6" ht="15">
      <c r="A2340">
        <v>2015</v>
      </c>
      <c r="B2340" t="s">
        <v>209</v>
      </c>
      <c r="C2340" t="s">
        <v>59</v>
      </c>
      <c r="D2340" t="s">
        <v>212</v>
      </c>
      <c r="E2340" t="s">
        <v>63</v>
      </c>
      <c r="F2340">
        <v>0.003</v>
      </c>
    </row>
    <row r="2341" spans="1:6" ht="15">
      <c r="A2341">
        <v>2016</v>
      </c>
      <c r="B2341" t="s">
        <v>209</v>
      </c>
      <c r="C2341" t="s">
        <v>59</v>
      </c>
      <c r="D2341" t="s">
        <v>212</v>
      </c>
      <c r="E2341" t="s">
        <v>63</v>
      </c>
      <c r="F2341">
        <v>0.006</v>
      </c>
    </row>
    <row r="2342" spans="1:6" ht="15">
      <c r="A2342">
        <v>2017</v>
      </c>
      <c r="B2342" t="s">
        <v>209</v>
      </c>
      <c r="C2342" t="s">
        <v>59</v>
      </c>
      <c r="D2342" t="s">
        <v>212</v>
      </c>
      <c r="E2342" t="s">
        <v>63</v>
      </c>
      <c r="F2342" s="183">
        <v>0.009</v>
      </c>
    </row>
    <row r="2343" spans="1:6" ht="15">
      <c r="A2343">
        <v>2018</v>
      </c>
      <c r="B2343" t="s">
        <v>209</v>
      </c>
      <c r="C2343" t="s">
        <v>59</v>
      </c>
      <c r="D2343" t="s">
        <v>212</v>
      </c>
      <c r="E2343" t="s">
        <v>63</v>
      </c>
      <c r="F2343" s="183">
        <v>0.003</v>
      </c>
    </row>
    <row r="2344" spans="1:6" ht="15">
      <c r="A2344">
        <v>2019</v>
      </c>
      <c r="B2344" t="s">
        <v>209</v>
      </c>
      <c r="C2344" t="s">
        <v>59</v>
      </c>
      <c r="D2344" t="s">
        <v>212</v>
      </c>
      <c r="E2344" t="s">
        <v>63</v>
      </c>
      <c r="F2344" s="183">
        <v>0.003</v>
      </c>
    </row>
    <row r="2345" spans="1:6" ht="15">
      <c r="A2345">
        <v>2020</v>
      </c>
      <c r="B2345" t="s">
        <v>209</v>
      </c>
      <c r="C2345" t="s">
        <v>59</v>
      </c>
      <c r="D2345" t="s">
        <v>212</v>
      </c>
      <c r="E2345" t="s">
        <v>63</v>
      </c>
      <c r="F2345" s="183">
        <v>0.004</v>
      </c>
    </row>
    <row r="2346" spans="1:6" ht="15">
      <c r="A2346">
        <v>2021</v>
      </c>
      <c r="B2346" t="s">
        <v>209</v>
      </c>
      <c r="C2346" t="s">
        <v>59</v>
      </c>
      <c r="D2346" t="s">
        <v>212</v>
      </c>
      <c r="E2346" t="s">
        <v>63</v>
      </c>
      <c r="F2346" s="183">
        <v>0.007</v>
      </c>
    </row>
    <row r="2347" spans="1:6" ht="15">
      <c r="A2347">
        <v>2022</v>
      </c>
      <c r="B2347" t="s">
        <v>209</v>
      </c>
      <c r="C2347" t="s">
        <v>59</v>
      </c>
      <c r="D2347" t="s">
        <v>212</v>
      </c>
      <c r="E2347" t="s">
        <v>63</v>
      </c>
      <c r="F2347">
        <v>0.008</v>
      </c>
    </row>
    <row r="2348" spans="1:6" ht="15">
      <c r="A2348">
        <v>2000</v>
      </c>
      <c r="B2348" t="s">
        <v>209</v>
      </c>
      <c r="C2348" t="s">
        <v>74</v>
      </c>
      <c r="D2348" t="s">
        <v>213</v>
      </c>
      <c r="E2348" t="s">
        <v>63</v>
      </c>
      <c r="F2348">
        <v>100</v>
      </c>
    </row>
    <row r="2349" spans="1:6" ht="15">
      <c r="A2349">
        <v>2001</v>
      </c>
      <c r="B2349" t="s">
        <v>209</v>
      </c>
      <c r="C2349" t="s">
        <v>74</v>
      </c>
      <c r="D2349" t="s">
        <v>213</v>
      </c>
      <c r="E2349" t="s">
        <v>63</v>
      </c>
      <c r="F2349">
        <v>98.544</v>
      </c>
    </row>
    <row r="2350" spans="1:6" ht="15">
      <c r="A2350">
        <v>2002</v>
      </c>
      <c r="B2350" t="s">
        <v>209</v>
      </c>
      <c r="C2350" t="s">
        <v>74</v>
      </c>
      <c r="D2350" t="s">
        <v>213</v>
      </c>
      <c r="E2350" t="s">
        <v>63</v>
      </c>
      <c r="F2350">
        <v>103.182</v>
      </c>
    </row>
    <row r="2351" spans="1:6" ht="15">
      <c r="A2351">
        <v>2003</v>
      </c>
      <c r="B2351" t="s">
        <v>209</v>
      </c>
      <c r="C2351" t="s">
        <v>74</v>
      </c>
      <c r="D2351" t="s">
        <v>213</v>
      </c>
      <c r="E2351" t="s">
        <v>63</v>
      </c>
      <c r="F2351">
        <v>108.862</v>
      </c>
    </row>
    <row r="2352" spans="1:6" ht="15">
      <c r="A2352">
        <v>2004</v>
      </c>
      <c r="B2352" t="s">
        <v>209</v>
      </c>
      <c r="C2352" t="s">
        <v>74</v>
      </c>
      <c r="D2352" t="s">
        <v>213</v>
      </c>
      <c r="E2352" t="s">
        <v>63</v>
      </c>
      <c r="F2352">
        <v>112.48</v>
      </c>
    </row>
    <row r="2353" spans="1:6" ht="15">
      <c r="A2353">
        <v>2005</v>
      </c>
      <c r="B2353" t="s">
        <v>209</v>
      </c>
      <c r="C2353" t="s">
        <v>74</v>
      </c>
      <c r="D2353" t="s">
        <v>213</v>
      </c>
      <c r="E2353" t="s">
        <v>63</v>
      </c>
      <c r="F2353">
        <v>114.187</v>
      </c>
    </row>
    <row r="2354" spans="1:6" ht="15">
      <c r="A2354">
        <v>2006</v>
      </c>
      <c r="B2354" t="s">
        <v>209</v>
      </c>
      <c r="C2354" t="s">
        <v>74</v>
      </c>
      <c r="D2354" t="s">
        <v>213</v>
      </c>
      <c r="E2354" t="s">
        <v>63</v>
      </c>
      <c r="F2354">
        <v>117.169</v>
      </c>
    </row>
    <row r="2355" spans="1:6" ht="15">
      <c r="A2355">
        <v>2007</v>
      </c>
      <c r="B2355" t="s">
        <v>209</v>
      </c>
      <c r="C2355" t="s">
        <v>74</v>
      </c>
      <c r="D2355" t="s">
        <v>213</v>
      </c>
      <c r="E2355" t="s">
        <v>63</v>
      </c>
      <c r="F2355">
        <v>119.221</v>
      </c>
    </row>
    <row r="2356" spans="1:6" ht="15">
      <c r="A2356">
        <v>2008</v>
      </c>
      <c r="B2356" t="s">
        <v>209</v>
      </c>
      <c r="C2356" t="s">
        <v>74</v>
      </c>
      <c r="D2356" t="s">
        <v>213</v>
      </c>
      <c r="E2356" t="s">
        <v>63</v>
      </c>
      <c r="F2356">
        <v>117.944</v>
      </c>
    </row>
    <row r="2357" spans="1:6" ht="15">
      <c r="A2357">
        <v>2009</v>
      </c>
      <c r="B2357" t="s">
        <v>209</v>
      </c>
      <c r="C2357" t="s">
        <v>74</v>
      </c>
      <c r="D2357" t="s">
        <v>213</v>
      </c>
      <c r="E2357" t="s">
        <v>63</v>
      </c>
      <c r="F2357" s="183">
        <v>99.705</v>
      </c>
    </row>
    <row r="2358" spans="1:6" ht="15">
      <c r="A2358">
        <v>2010</v>
      </c>
      <c r="B2358" t="s">
        <v>209</v>
      </c>
      <c r="C2358" t="s">
        <v>74</v>
      </c>
      <c r="D2358" t="s">
        <v>213</v>
      </c>
      <c r="E2358" t="s">
        <v>63</v>
      </c>
      <c r="F2358" s="183">
        <v>107.074</v>
      </c>
    </row>
    <row r="2359" spans="1:6" ht="15">
      <c r="A2359">
        <v>2011</v>
      </c>
      <c r="B2359" t="s">
        <v>209</v>
      </c>
      <c r="C2359" t="s">
        <v>74</v>
      </c>
      <c r="D2359" t="s">
        <v>213</v>
      </c>
      <c r="E2359" t="s">
        <v>63</v>
      </c>
      <c r="F2359" s="183">
        <v>108.84</v>
      </c>
    </row>
    <row r="2360" spans="1:6" ht="15">
      <c r="A2360">
        <v>2012</v>
      </c>
      <c r="B2360" t="s">
        <v>209</v>
      </c>
      <c r="C2360" t="s">
        <v>74</v>
      </c>
      <c r="D2360" t="s">
        <v>213</v>
      </c>
      <c r="E2360" t="s">
        <v>63</v>
      </c>
      <c r="F2360" s="183">
        <v>105.423</v>
      </c>
    </row>
    <row r="2361" spans="1:6" ht="15">
      <c r="A2361">
        <v>2013</v>
      </c>
      <c r="B2361" t="s">
        <v>209</v>
      </c>
      <c r="C2361" t="s">
        <v>74</v>
      </c>
      <c r="D2361" t="s">
        <v>213</v>
      </c>
      <c r="E2361" t="s">
        <v>63</v>
      </c>
      <c r="F2361" s="183">
        <v>104.484</v>
      </c>
    </row>
    <row r="2362" spans="1:6" ht="15">
      <c r="A2362">
        <v>2014</v>
      </c>
      <c r="B2362" t="s">
        <v>209</v>
      </c>
      <c r="C2362" t="s">
        <v>74</v>
      </c>
      <c r="D2362" t="s">
        <v>213</v>
      </c>
      <c r="E2362" t="s">
        <v>63</v>
      </c>
      <c r="F2362">
        <v>105.778</v>
      </c>
    </row>
    <row r="2363" spans="1:6" ht="15">
      <c r="A2363">
        <v>2015</v>
      </c>
      <c r="B2363" t="s">
        <v>209</v>
      </c>
      <c r="C2363" t="s">
        <v>74</v>
      </c>
      <c r="D2363" t="s">
        <v>213</v>
      </c>
      <c r="E2363" t="s">
        <v>63</v>
      </c>
      <c r="F2363">
        <v>110.253</v>
      </c>
    </row>
    <row r="2364" spans="1:6" ht="15">
      <c r="A2364">
        <v>2016</v>
      </c>
      <c r="B2364" t="s">
        <v>209</v>
      </c>
      <c r="C2364" t="s">
        <v>74</v>
      </c>
      <c r="D2364" t="s">
        <v>213</v>
      </c>
      <c r="E2364" t="s">
        <v>63</v>
      </c>
      <c r="F2364">
        <v>111.483</v>
      </c>
    </row>
    <row r="2365" spans="1:6" ht="15">
      <c r="A2365">
        <v>2017</v>
      </c>
      <c r="B2365" t="s">
        <v>209</v>
      </c>
      <c r="C2365" t="s">
        <v>74</v>
      </c>
      <c r="D2365" t="s">
        <v>213</v>
      </c>
      <c r="E2365" t="s">
        <v>63</v>
      </c>
      <c r="F2365">
        <v>114.355</v>
      </c>
    </row>
    <row r="2366" spans="1:6" ht="15">
      <c r="A2366">
        <v>2018</v>
      </c>
      <c r="B2366" t="s">
        <v>209</v>
      </c>
      <c r="C2366" t="s">
        <v>74</v>
      </c>
      <c r="D2366" t="s">
        <v>213</v>
      </c>
      <c r="E2366" t="s">
        <v>63</v>
      </c>
      <c r="F2366">
        <v>116.732</v>
      </c>
    </row>
    <row r="2367" spans="1:6" ht="15">
      <c r="A2367">
        <v>2019</v>
      </c>
      <c r="B2367" t="s">
        <v>209</v>
      </c>
      <c r="C2367" t="s">
        <v>74</v>
      </c>
      <c r="D2367" t="s">
        <v>213</v>
      </c>
      <c r="E2367" t="s">
        <v>63</v>
      </c>
      <c r="F2367">
        <v>114.473</v>
      </c>
    </row>
    <row r="2368" spans="1:6" ht="15">
      <c r="A2368">
        <v>2020</v>
      </c>
      <c r="B2368" t="s">
        <v>209</v>
      </c>
      <c r="C2368" t="s">
        <v>74</v>
      </c>
      <c r="D2368" t="s">
        <v>213</v>
      </c>
      <c r="E2368" t="s">
        <v>63</v>
      </c>
      <c r="F2368">
        <v>102.793</v>
      </c>
    </row>
    <row r="2369" spans="1:6" ht="15">
      <c r="A2369">
        <v>2021</v>
      </c>
      <c r="B2369" t="s">
        <v>209</v>
      </c>
      <c r="C2369" t="s">
        <v>74</v>
      </c>
      <c r="D2369" t="s">
        <v>213</v>
      </c>
      <c r="E2369" t="s">
        <v>63</v>
      </c>
      <c r="F2369">
        <v>109.084</v>
      </c>
    </row>
    <row r="2370" spans="1:6" ht="15">
      <c r="A2370">
        <v>2022</v>
      </c>
      <c r="B2370" t="s">
        <v>209</v>
      </c>
      <c r="C2370" t="s">
        <v>74</v>
      </c>
      <c r="D2370" t="s">
        <v>213</v>
      </c>
      <c r="E2370" t="s">
        <v>63</v>
      </c>
      <c r="F2370">
        <v>107.878</v>
      </c>
    </row>
    <row r="2371" spans="1:6" ht="15">
      <c r="A2371">
        <v>2000</v>
      </c>
      <c r="B2371" t="s">
        <v>209</v>
      </c>
      <c r="C2371" t="s">
        <v>74</v>
      </c>
      <c r="D2371" t="s">
        <v>210</v>
      </c>
      <c r="E2371" t="s">
        <v>63</v>
      </c>
      <c r="F2371">
        <v>1484124.557</v>
      </c>
    </row>
    <row r="2372" spans="1:6" ht="15">
      <c r="A2372">
        <v>2001</v>
      </c>
      <c r="B2372" t="s">
        <v>209</v>
      </c>
      <c r="C2372" t="s">
        <v>74</v>
      </c>
      <c r="D2372" t="s">
        <v>210</v>
      </c>
      <c r="E2372" t="s">
        <v>63</v>
      </c>
      <c r="F2372">
        <v>1462513</v>
      </c>
    </row>
    <row r="2373" spans="1:6" ht="15">
      <c r="A2373">
        <v>2002</v>
      </c>
      <c r="B2373" t="s">
        <v>209</v>
      </c>
      <c r="C2373" t="s">
        <v>74</v>
      </c>
      <c r="D2373" t="s">
        <v>210</v>
      </c>
      <c r="E2373" t="s">
        <v>63</v>
      </c>
      <c r="F2373" s="183">
        <v>1531347.95</v>
      </c>
    </row>
    <row r="2374" spans="1:6" ht="15">
      <c r="A2374">
        <v>2003</v>
      </c>
      <c r="B2374" t="s">
        <v>209</v>
      </c>
      <c r="C2374" t="s">
        <v>74</v>
      </c>
      <c r="D2374" t="s">
        <v>210</v>
      </c>
      <c r="E2374" t="s">
        <v>63</v>
      </c>
      <c r="F2374" s="183">
        <v>1615654.633</v>
      </c>
    </row>
    <row r="2375" spans="1:6" ht="15">
      <c r="A2375">
        <v>2004</v>
      </c>
      <c r="B2375" t="s">
        <v>209</v>
      </c>
      <c r="C2375" t="s">
        <v>74</v>
      </c>
      <c r="D2375" t="s">
        <v>210</v>
      </c>
      <c r="E2375" t="s">
        <v>63</v>
      </c>
      <c r="F2375" s="183">
        <v>1669336.278</v>
      </c>
    </row>
    <row r="2376" spans="1:6" ht="15">
      <c r="A2376">
        <v>2005</v>
      </c>
      <c r="B2376" t="s">
        <v>209</v>
      </c>
      <c r="C2376" t="s">
        <v>74</v>
      </c>
      <c r="D2376" t="s">
        <v>210</v>
      </c>
      <c r="E2376" t="s">
        <v>63</v>
      </c>
      <c r="F2376" s="183">
        <v>1694677.041</v>
      </c>
    </row>
    <row r="2377" spans="1:6" ht="15">
      <c r="A2377">
        <v>2006</v>
      </c>
      <c r="B2377" t="s">
        <v>209</v>
      </c>
      <c r="C2377" t="s">
        <v>74</v>
      </c>
      <c r="D2377" t="s">
        <v>210</v>
      </c>
      <c r="E2377" t="s">
        <v>63</v>
      </c>
      <c r="F2377">
        <v>1738933.582</v>
      </c>
    </row>
    <row r="2378" spans="1:6" ht="15">
      <c r="A2378">
        <v>2007</v>
      </c>
      <c r="B2378" t="s">
        <v>209</v>
      </c>
      <c r="C2378" t="s">
        <v>74</v>
      </c>
      <c r="D2378" t="s">
        <v>210</v>
      </c>
      <c r="E2378" t="s">
        <v>63</v>
      </c>
      <c r="F2378">
        <v>1769391.143</v>
      </c>
    </row>
    <row r="2379" spans="1:6" ht="15">
      <c r="A2379">
        <v>2008</v>
      </c>
      <c r="B2379" t="s">
        <v>209</v>
      </c>
      <c r="C2379" t="s">
        <v>74</v>
      </c>
      <c r="D2379" t="s">
        <v>210</v>
      </c>
      <c r="E2379" t="s">
        <v>63</v>
      </c>
      <c r="F2379">
        <v>1750439.183</v>
      </c>
    </row>
    <row r="2380" spans="1:6" ht="15">
      <c r="A2380">
        <v>2009</v>
      </c>
      <c r="B2380" t="s">
        <v>209</v>
      </c>
      <c r="C2380" t="s">
        <v>74</v>
      </c>
      <c r="D2380" t="s">
        <v>210</v>
      </c>
      <c r="E2380" t="s">
        <v>63</v>
      </c>
      <c r="F2380">
        <v>1479750.017</v>
      </c>
    </row>
    <row r="2381" spans="1:6" ht="15">
      <c r="A2381">
        <v>2010</v>
      </c>
      <c r="B2381" t="s">
        <v>209</v>
      </c>
      <c r="C2381" t="s">
        <v>74</v>
      </c>
      <c r="D2381" t="s">
        <v>210</v>
      </c>
      <c r="E2381" t="s">
        <v>63</v>
      </c>
      <c r="F2381">
        <v>1589116.191</v>
      </c>
    </row>
    <row r="2382" spans="1:6" ht="15">
      <c r="A2382">
        <v>2011</v>
      </c>
      <c r="B2382" t="s">
        <v>209</v>
      </c>
      <c r="C2382" t="s">
        <v>74</v>
      </c>
      <c r="D2382" t="s">
        <v>210</v>
      </c>
      <c r="E2382" t="s">
        <v>63</v>
      </c>
      <c r="F2382">
        <v>1615323.217</v>
      </c>
    </row>
    <row r="2383" spans="1:6" ht="15">
      <c r="A2383">
        <v>2012</v>
      </c>
      <c r="B2383" t="s">
        <v>209</v>
      </c>
      <c r="C2383" t="s">
        <v>74</v>
      </c>
      <c r="D2383" t="s">
        <v>210</v>
      </c>
      <c r="E2383" t="s">
        <v>63</v>
      </c>
      <c r="F2383">
        <v>1564602.317</v>
      </c>
    </row>
    <row r="2384" spans="1:6" ht="15">
      <c r="A2384">
        <v>2013</v>
      </c>
      <c r="B2384" t="s">
        <v>209</v>
      </c>
      <c r="C2384" t="s">
        <v>74</v>
      </c>
      <c r="D2384" t="s">
        <v>210</v>
      </c>
      <c r="E2384" t="s">
        <v>63</v>
      </c>
      <c r="F2384">
        <v>1550677.294</v>
      </c>
    </row>
    <row r="2385" spans="1:6" ht="15">
      <c r="A2385">
        <v>2014</v>
      </c>
      <c r="B2385" t="s">
        <v>209</v>
      </c>
      <c r="C2385" t="s">
        <v>74</v>
      </c>
      <c r="D2385" t="s">
        <v>210</v>
      </c>
      <c r="E2385" t="s">
        <v>63</v>
      </c>
      <c r="F2385">
        <v>1569883.714</v>
      </c>
    </row>
    <row r="2386" spans="1:6" ht="15">
      <c r="A2386">
        <v>2015</v>
      </c>
      <c r="B2386" t="s">
        <v>209</v>
      </c>
      <c r="C2386" t="s">
        <v>74</v>
      </c>
      <c r="D2386" t="s">
        <v>210</v>
      </c>
      <c r="E2386" t="s">
        <v>63</v>
      </c>
      <c r="F2386">
        <v>1636296.816</v>
      </c>
    </row>
    <row r="2387" spans="1:6" ht="15">
      <c r="A2387">
        <v>2016</v>
      </c>
      <c r="B2387" t="s">
        <v>209</v>
      </c>
      <c r="C2387" t="s">
        <v>74</v>
      </c>
      <c r="D2387" t="s">
        <v>210</v>
      </c>
      <c r="E2387" t="s">
        <v>63</v>
      </c>
      <c r="F2387">
        <v>1654547.724</v>
      </c>
    </row>
    <row r="2388" spans="1:6" ht="15">
      <c r="A2388">
        <v>2017</v>
      </c>
      <c r="B2388" t="s">
        <v>209</v>
      </c>
      <c r="C2388" t="s">
        <v>74</v>
      </c>
      <c r="D2388" t="s">
        <v>210</v>
      </c>
      <c r="E2388" t="s">
        <v>63</v>
      </c>
      <c r="F2388" s="183">
        <v>1697163.72</v>
      </c>
    </row>
    <row r="2389" spans="1:6" ht="15">
      <c r="A2389">
        <v>2018</v>
      </c>
      <c r="B2389" t="s">
        <v>209</v>
      </c>
      <c r="C2389" t="s">
        <v>74</v>
      </c>
      <c r="D2389" t="s">
        <v>210</v>
      </c>
      <c r="E2389" t="s">
        <v>63</v>
      </c>
      <c r="F2389" s="183">
        <v>1732451.783</v>
      </c>
    </row>
    <row r="2390" spans="1:6" ht="15">
      <c r="A2390">
        <v>2019</v>
      </c>
      <c r="B2390" t="s">
        <v>209</v>
      </c>
      <c r="C2390" t="s">
        <v>74</v>
      </c>
      <c r="D2390" t="s">
        <v>210</v>
      </c>
      <c r="E2390" t="s">
        <v>63</v>
      </c>
      <c r="F2390">
        <v>1698928.698</v>
      </c>
    </row>
    <row r="2391" spans="1:6" ht="15">
      <c r="A2391">
        <v>2020</v>
      </c>
      <c r="B2391" t="s">
        <v>209</v>
      </c>
      <c r="C2391" t="s">
        <v>74</v>
      </c>
      <c r="D2391" t="s">
        <v>210</v>
      </c>
      <c r="E2391" t="s">
        <v>63</v>
      </c>
      <c r="F2391">
        <v>1525573.723</v>
      </c>
    </row>
    <row r="2392" spans="1:6" ht="15">
      <c r="A2392">
        <v>2021</v>
      </c>
      <c r="B2392" t="s">
        <v>209</v>
      </c>
      <c r="C2392" t="s">
        <v>74</v>
      </c>
      <c r="D2392" t="s">
        <v>210</v>
      </c>
      <c r="E2392" t="s">
        <v>63</v>
      </c>
      <c r="F2392">
        <v>1618939.895</v>
      </c>
    </row>
    <row r="2393" spans="1:6" ht="15">
      <c r="A2393">
        <v>2022</v>
      </c>
      <c r="B2393" t="s">
        <v>209</v>
      </c>
      <c r="C2393" t="s">
        <v>74</v>
      </c>
      <c r="D2393" t="s">
        <v>210</v>
      </c>
      <c r="E2393" t="s">
        <v>63</v>
      </c>
      <c r="F2393">
        <v>1601044.965</v>
      </c>
    </row>
    <row r="2394" spans="1:6" ht="15">
      <c r="A2394">
        <v>2000</v>
      </c>
      <c r="B2394" t="s">
        <v>209</v>
      </c>
      <c r="C2394" t="s">
        <v>74</v>
      </c>
      <c r="D2394" t="s">
        <v>212</v>
      </c>
      <c r="E2394" t="s">
        <v>63</v>
      </c>
      <c r="F2394">
        <v>3.46</v>
      </c>
    </row>
    <row r="2395" spans="1:6" ht="15">
      <c r="A2395">
        <v>2001</v>
      </c>
      <c r="B2395" t="s">
        <v>209</v>
      </c>
      <c r="C2395" t="s">
        <v>74</v>
      </c>
      <c r="D2395" t="s">
        <v>212</v>
      </c>
      <c r="E2395" t="s">
        <v>63</v>
      </c>
      <c r="F2395">
        <v>3.405</v>
      </c>
    </row>
    <row r="2396" spans="1:6" ht="15">
      <c r="A2396">
        <v>2002</v>
      </c>
      <c r="B2396" t="s">
        <v>209</v>
      </c>
      <c r="C2396" t="s">
        <v>74</v>
      </c>
      <c r="D2396" t="s">
        <v>212</v>
      </c>
      <c r="E2396" t="s">
        <v>63</v>
      </c>
      <c r="F2396">
        <v>3.557</v>
      </c>
    </row>
    <row r="2397" spans="1:6" ht="15">
      <c r="A2397">
        <v>2003</v>
      </c>
      <c r="B2397" t="s">
        <v>209</v>
      </c>
      <c r="C2397" t="s">
        <v>74</v>
      </c>
      <c r="D2397" t="s">
        <v>212</v>
      </c>
      <c r="E2397" t="s">
        <v>63</v>
      </c>
      <c r="F2397">
        <v>3.74</v>
      </c>
    </row>
    <row r="2398" spans="1:6" ht="15">
      <c r="A2398">
        <v>2004</v>
      </c>
      <c r="B2398" t="s">
        <v>209</v>
      </c>
      <c r="C2398" t="s">
        <v>74</v>
      </c>
      <c r="D2398" t="s">
        <v>212</v>
      </c>
      <c r="E2398" t="s">
        <v>63</v>
      </c>
      <c r="F2398">
        <v>3.85</v>
      </c>
    </row>
    <row r="2399" spans="1:6" ht="15">
      <c r="A2399">
        <v>2005</v>
      </c>
      <c r="B2399" t="s">
        <v>209</v>
      </c>
      <c r="C2399" t="s">
        <v>74</v>
      </c>
      <c r="D2399" t="s">
        <v>212</v>
      </c>
      <c r="E2399" t="s">
        <v>63</v>
      </c>
      <c r="F2399">
        <v>3.895</v>
      </c>
    </row>
    <row r="2400" spans="1:6" ht="15">
      <c r="A2400">
        <v>2006</v>
      </c>
      <c r="B2400" t="s">
        <v>209</v>
      </c>
      <c r="C2400" t="s">
        <v>74</v>
      </c>
      <c r="D2400" t="s">
        <v>212</v>
      </c>
      <c r="E2400" t="s">
        <v>63</v>
      </c>
      <c r="F2400">
        <v>3.984</v>
      </c>
    </row>
    <row r="2401" spans="1:6" ht="15">
      <c r="A2401">
        <v>2007</v>
      </c>
      <c r="B2401" t="s">
        <v>209</v>
      </c>
      <c r="C2401" t="s">
        <v>74</v>
      </c>
      <c r="D2401" t="s">
        <v>212</v>
      </c>
      <c r="E2401" t="s">
        <v>63</v>
      </c>
      <c r="F2401">
        <v>4.04</v>
      </c>
    </row>
    <row r="2402" spans="1:6" ht="15">
      <c r="A2402">
        <v>2008</v>
      </c>
      <c r="B2402" t="s">
        <v>209</v>
      </c>
      <c r="C2402" t="s">
        <v>74</v>
      </c>
      <c r="D2402" t="s">
        <v>212</v>
      </c>
      <c r="E2402" t="s">
        <v>63</v>
      </c>
      <c r="F2402">
        <v>3.984</v>
      </c>
    </row>
    <row r="2403" spans="1:6" ht="15">
      <c r="A2403">
        <v>2009</v>
      </c>
      <c r="B2403" t="s">
        <v>209</v>
      </c>
      <c r="C2403" t="s">
        <v>74</v>
      </c>
      <c r="D2403" t="s">
        <v>212</v>
      </c>
      <c r="E2403" t="s">
        <v>63</v>
      </c>
      <c r="F2403">
        <v>3.36</v>
      </c>
    </row>
    <row r="2404" spans="1:6" ht="15">
      <c r="A2404">
        <v>2010</v>
      </c>
      <c r="B2404" t="s">
        <v>209</v>
      </c>
      <c r="C2404" t="s">
        <v>74</v>
      </c>
      <c r="D2404" t="s">
        <v>212</v>
      </c>
      <c r="E2404" t="s">
        <v>63</v>
      </c>
      <c r="F2404">
        <v>3.603</v>
      </c>
    </row>
    <row r="2405" spans="1:6" ht="15">
      <c r="A2405">
        <v>2011</v>
      </c>
      <c r="B2405" t="s">
        <v>209</v>
      </c>
      <c r="C2405" t="s">
        <v>74</v>
      </c>
      <c r="D2405" t="s">
        <v>212</v>
      </c>
      <c r="E2405" t="s">
        <v>63</v>
      </c>
      <c r="F2405">
        <v>3.669</v>
      </c>
    </row>
    <row r="2406" spans="1:6" ht="15">
      <c r="A2406">
        <v>2012</v>
      </c>
      <c r="B2406" t="s">
        <v>209</v>
      </c>
      <c r="C2406" t="s">
        <v>74</v>
      </c>
      <c r="D2406" t="s">
        <v>212</v>
      </c>
      <c r="E2406" t="s">
        <v>63</v>
      </c>
      <c r="F2406">
        <v>3.549</v>
      </c>
    </row>
    <row r="2407" spans="1:6" ht="15">
      <c r="A2407">
        <v>2013</v>
      </c>
      <c r="B2407" t="s">
        <v>209</v>
      </c>
      <c r="C2407" t="s">
        <v>74</v>
      </c>
      <c r="D2407" t="s">
        <v>212</v>
      </c>
      <c r="E2407" t="s">
        <v>63</v>
      </c>
      <c r="F2407">
        <v>3.509</v>
      </c>
    </row>
    <row r="2408" spans="1:6" ht="15">
      <c r="A2408">
        <v>2014</v>
      </c>
      <c r="B2408" t="s">
        <v>209</v>
      </c>
      <c r="C2408" t="s">
        <v>74</v>
      </c>
      <c r="D2408" t="s">
        <v>212</v>
      </c>
      <c r="E2408" t="s">
        <v>63</v>
      </c>
      <c r="F2408">
        <v>3.542</v>
      </c>
    </row>
    <row r="2409" spans="1:6" ht="15">
      <c r="A2409">
        <v>2015</v>
      </c>
      <c r="B2409" t="s">
        <v>209</v>
      </c>
      <c r="C2409" t="s">
        <v>74</v>
      </c>
      <c r="D2409" t="s">
        <v>212</v>
      </c>
      <c r="E2409" t="s">
        <v>63</v>
      </c>
      <c r="F2409">
        <v>3.683</v>
      </c>
    </row>
    <row r="2410" spans="1:6" ht="15">
      <c r="A2410">
        <v>2016</v>
      </c>
      <c r="B2410" t="s">
        <v>209</v>
      </c>
      <c r="C2410" t="s">
        <v>74</v>
      </c>
      <c r="D2410" t="s">
        <v>212</v>
      </c>
      <c r="E2410" t="s">
        <v>63</v>
      </c>
      <c r="F2410">
        <v>3.717</v>
      </c>
    </row>
    <row r="2411" spans="1:6" ht="15">
      <c r="A2411">
        <v>2017</v>
      </c>
      <c r="B2411" t="s">
        <v>209</v>
      </c>
      <c r="C2411" t="s">
        <v>74</v>
      </c>
      <c r="D2411" t="s">
        <v>212</v>
      </c>
      <c r="E2411" t="s">
        <v>63</v>
      </c>
      <c r="F2411">
        <v>3.806</v>
      </c>
    </row>
    <row r="2412" spans="1:6" ht="15">
      <c r="A2412">
        <v>2018</v>
      </c>
      <c r="B2412" t="s">
        <v>209</v>
      </c>
      <c r="C2412" t="s">
        <v>74</v>
      </c>
      <c r="D2412" t="s">
        <v>212</v>
      </c>
      <c r="E2412" t="s">
        <v>63</v>
      </c>
      <c r="F2412">
        <v>3.879</v>
      </c>
    </row>
    <row r="2413" spans="1:6" ht="15">
      <c r="A2413">
        <v>2019</v>
      </c>
      <c r="B2413" t="s">
        <v>209</v>
      </c>
      <c r="C2413" t="s">
        <v>74</v>
      </c>
      <c r="D2413" t="s">
        <v>212</v>
      </c>
      <c r="E2413" t="s">
        <v>63</v>
      </c>
      <c r="F2413">
        <v>3.801</v>
      </c>
    </row>
    <row r="2414" spans="1:6" ht="15">
      <c r="A2414">
        <v>2020</v>
      </c>
      <c r="B2414" t="s">
        <v>209</v>
      </c>
      <c r="C2414" t="s">
        <v>74</v>
      </c>
      <c r="D2414" t="s">
        <v>212</v>
      </c>
      <c r="E2414" t="s">
        <v>63</v>
      </c>
      <c r="F2414">
        <v>3.41</v>
      </c>
    </row>
    <row r="2415" spans="1:6" ht="15">
      <c r="A2415">
        <v>2021</v>
      </c>
      <c r="B2415" t="s">
        <v>209</v>
      </c>
      <c r="C2415" t="s">
        <v>74</v>
      </c>
      <c r="D2415" t="s">
        <v>212</v>
      </c>
      <c r="E2415" t="s">
        <v>63</v>
      </c>
      <c r="F2415">
        <v>3.623</v>
      </c>
    </row>
    <row r="2416" spans="1:6" ht="15">
      <c r="A2416">
        <v>2022</v>
      </c>
      <c r="B2416" t="s">
        <v>209</v>
      </c>
      <c r="C2416" t="s">
        <v>74</v>
      </c>
      <c r="D2416" t="s">
        <v>212</v>
      </c>
      <c r="E2416" t="s">
        <v>63</v>
      </c>
      <c r="F2416">
        <v>3.581</v>
      </c>
    </row>
    <row r="2417" spans="1:6" ht="15">
      <c r="A2417">
        <v>2000</v>
      </c>
      <c r="B2417" t="s">
        <v>209</v>
      </c>
      <c r="C2417" t="s">
        <v>73</v>
      </c>
      <c r="D2417" t="s">
        <v>213</v>
      </c>
      <c r="E2417" t="s">
        <v>57</v>
      </c>
      <c r="F2417" s="183"/>
    </row>
    <row r="2418" spans="1:6" ht="15">
      <c r="A2418">
        <v>2001</v>
      </c>
      <c r="B2418" t="s">
        <v>209</v>
      </c>
      <c r="C2418" t="s">
        <v>73</v>
      </c>
      <c r="D2418" t="s">
        <v>213</v>
      </c>
      <c r="E2418" t="s">
        <v>57</v>
      </c>
      <c r="F2418" s="183"/>
    </row>
    <row r="2419" spans="1:6" ht="15">
      <c r="A2419">
        <v>2002</v>
      </c>
      <c r="B2419" t="s">
        <v>209</v>
      </c>
      <c r="C2419" t="s">
        <v>73</v>
      </c>
      <c r="D2419" t="s">
        <v>213</v>
      </c>
      <c r="E2419" t="s">
        <v>57</v>
      </c>
      <c r="F2419" s="183"/>
    </row>
    <row r="2420" spans="1:6" ht="15">
      <c r="A2420">
        <v>2003</v>
      </c>
      <c r="B2420" t="s">
        <v>209</v>
      </c>
      <c r="C2420" t="s">
        <v>73</v>
      </c>
      <c r="D2420" t="s">
        <v>213</v>
      </c>
      <c r="E2420" t="s">
        <v>57</v>
      </c>
      <c r="F2420" s="183"/>
    </row>
    <row r="2421" spans="1:6" ht="15">
      <c r="A2421">
        <v>2004</v>
      </c>
      <c r="B2421" t="s">
        <v>209</v>
      </c>
      <c r="C2421" t="s">
        <v>73</v>
      </c>
      <c r="D2421" t="s">
        <v>213</v>
      </c>
      <c r="E2421" t="s">
        <v>57</v>
      </c>
      <c r="F2421" s="183"/>
    </row>
    <row r="2422" spans="1:5" ht="15">
      <c r="A2422">
        <v>2005</v>
      </c>
      <c r="B2422" t="s">
        <v>209</v>
      </c>
      <c r="C2422" t="s">
        <v>73</v>
      </c>
      <c r="D2422" t="s">
        <v>213</v>
      </c>
      <c r="E2422" t="s">
        <v>57</v>
      </c>
    </row>
    <row r="2423" spans="1:5" ht="15">
      <c r="A2423">
        <v>2006</v>
      </c>
      <c r="B2423" t="s">
        <v>209</v>
      </c>
      <c r="C2423" t="s">
        <v>73</v>
      </c>
      <c r="D2423" t="s">
        <v>213</v>
      </c>
      <c r="E2423" t="s">
        <v>57</v>
      </c>
    </row>
    <row r="2424" spans="1:5" ht="15">
      <c r="A2424">
        <v>2007</v>
      </c>
      <c r="B2424" t="s">
        <v>209</v>
      </c>
      <c r="C2424" t="s">
        <v>73</v>
      </c>
      <c r="D2424" t="s">
        <v>213</v>
      </c>
      <c r="E2424" t="s">
        <v>57</v>
      </c>
    </row>
    <row r="2425" spans="1:5" ht="15">
      <c r="A2425">
        <v>2008</v>
      </c>
      <c r="B2425" t="s">
        <v>209</v>
      </c>
      <c r="C2425" t="s">
        <v>73</v>
      </c>
      <c r="D2425" t="s">
        <v>213</v>
      </c>
      <c r="E2425" t="s">
        <v>57</v>
      </c>
    </row>
    <row r="2426" spans="1:5" ht="15">
      <c r="A2426">
        <v>2009</v>
      </c>
      <c r="B2426" t="s">
        <v>209</v>
      </c>
      <c r="C2426" t="s">
        <v>73</v>
      </c>
      <c r="D2426" t="s">
        <v>213</v>
      </c>
      <c r="E2426" t="s">
        <v>57</v>
      </c>
    </row>
    <row r="2427" spans="1:5" ht="15">
      <c r="A2427">
        <v>2010</v>
      </c>
      <c r="B2427" t="s">
        <v>209</v>
      </c>
      <c r="C2427" t="s">
        <v>73</v>
      </c>
      <c r="D2427" t="s">
        <v>213</v>
      </c>
      <c r="E2427" t="s">
        <v>57</v>
      </c>
    </row>
    <row r="2428" spans="1:5" ht="15">
      <c r="A2428">
        <v>2011</v>
      </c>
      <c r="B2428" t="s">
        <v>209</v>
      </c>
      <c r="C2428" t="s">
        <v>73</v>
      </c>
      <c r="D2428" t="s">
        <v>213</v>
      </c>
      <c r="E2428" t="s">
        <v>57</v>
      </c>
    </row>
    <row r="2429" spans="1:5" ht="15">
      <c r="A2429">
        <v>2012</v>
      </c>
      <c r="B2429" t="s">
        <v>209</v>
      </c>
      <c r="C2429" t="s">
        <v>73</v>
      </c>
      <c r="D2429" t="s">
        <v>213</v>
      </c>
      <c r="E2429" t="s">
        <v>57</v>
      </c>
    </row>
    <row r="2430" spans="1:5" ht="15">
      <c r="A2430">
        <v>2013</v>
      </c>
      <c r="B2430" t="s">
        <v>209</v>
      </c>
      <c r="C2430" t="s">
        <v>73</v>
      </c>
      <c r="D2430" t="s">
        <v>213</v>
      </c>
      <c r="E2430" t="s">
        <v>57</v>
      </c>
    </row>
    <row r="2431" spans="1:5" ht="15">
      <c r="A2431">
        <v>2014</v>
      </c>
      <c r="B2431" t="s">
        <v>209</v>
      </c>
      <c r="C2431" t="s">
        <v>73</v>
      </c>
      <c r="D2431" t="s">
        <v>213</v>
      </c>
      <c r="E2431" t="s">
        <v>57</v>
      </c>
    </row>
    <row r="2432" spans="1:6" ht="15">
      <c r="A2432">
        <v>2015</v>
      </c>
      <c r="B2432" t="s">
        <v>209</v>
      </c>
      <c r="C2432" t="s">
        <v>73</v>
      </c>
      <c r="D2432" t="s">
        <v>213</v>
      </c>
      <c r="E2432" t="s">
        <v>57</v>
      </c>
      <c r="F2432" s="183"/>
    </row>
    <row r="2433" spans="1:6" ht="15">
      <c r="A2433">
        <v>2016</v>
      </c>
      <c r="B2433" t="s">
        <v>209</v>
      </c>
      <c r="C2433" t="s">
        <v>73</v>
      </c>
      <c r="D2433" t="s">
        <v>213</v>
      </c>
      <c r="E2433" t="s">
        <v>57</v>
      </c>
      <c r="F2433" s="183"/>
    </row>
    <row r="2434" spans="1:6" ht="15">
      <c r="A2434">
        <v>2017</v>
      </c>
      <c r="B2434" t="s">
        <v>209</v>
      </c>
      <c r="C2434" t="s">
        <v>73</v>
      </c>
      <c r="D2434" t="s">
        <v>213</v>
      </c>
      <c r="E2434" t="s">
        <v>57</v>
      </c>
      <c r="F2434" s="183"/>
    </row>
    <row r="2435" spans="1:6" ht="15">
      <c r="A2435">
        <v>2018</v>
      </c>
      <c r="B2435" t="s">
        <v>209</v>
      </c>
      <c r="C2435" t="s">
        <v>73</v>
      </c>
      <c r="D2435" t="s">
        <v>213</v>
      </c>
      <c r="E2435" t="s">
        <v>57</v>
      </c>
      <c r="F2435" s="183"/>
    </row>
    <row r="2436" spans="1:5" ht="15">
      <c r="A2436">
        <v>2019</v>
      </c>
      <c r="B2436" t="s">
        <v>209</v>
      </c>
      <c r="C2436" t="s">
        <v>73</v>
      </c>
      <c r="D2436" t="s">
        <v>213</v>
      </c>
      <c r="E2436" t="s">
        <v>57</v>
      </c>
    </row>
    <row r="2437" spans="1:5" ht="15">
      <c r="A2437">
        <v>2020</v>
      </c>
      <c r="B2437" t="s">
        <v>209</v>
      </c>
      <c r="C2437" t="s">
        <v>73</v>
      </c>
      <c r="D2437" t="s">
        <v>213</v>
      </c>
      <c r="E2437" t="s">
        <v>57</v>
      </c>
    </row>
    <row r="2438" spans="1:5" ht="15">
      <c r="A2438">
        <v>2021</v>
      </c>
      <c r="B2438" t="s">
        <v>209</v>
      </c>
      <c r="C2438" t="s">
        <v>73</v>
      </c>
      <c r="D2438" t="s">
        <v>213</v>
      </c>
      <c r="E2438" t="s">
        <v>57</v>
      </c>
    </row>
    <row r="2439" spans="1:5" ht="15">
      <c r="A2439">
        <v>2022</v>
      </c>
      <c r="B2439" t="s">
        <v>209</v>
      </c>
      <c r="C2439" t="s">
        <v>73</v>
      </c>
      <c r="D2439" t="s">
        <v>213</v>
      </c>
      <c r="E2439" t="s">
        <v>57</v>
      </c>
    </row>
    <row r="2440" spans="1:6" ht="15">
      <c r="A2440">
        <v>2000</v>
      </c>
      <c r="B2440" t="s">
        <v>209</v>
      </c>
      <c r="C2440" t="s">
        <v>73</v>
      </c>
      <c r="D2440" t="s">
        <v>210</v>
      </c>
      <c r="E2440" t="s">
        <v>57</v>
      </c>
      <c r="F2440">
        <v>28804.921</v>
      </c>
    </row>
    <row r="2441" spans="1:6" ht="15">
      <c r="A2441">
        <v>2001</v>
      </c>
      <c r="B2441" t="s">
        <v>209</v>
      </c>
      <c r="C2441" t="s">
        <v>73</v>
      </c>
      <c r="D2441" t="s">
        <v>210</v>
      </c>
      <c r="E2441" t="s">
        <v>57</v>
      </c>
      <c r="F2441">
        <v>37483.949</v>
      </c>
    </row>
    <row r="2442" spans="1:6" ht="15">
      <c r="A2442">
        <v>2002</v>
      </c>
      <c r="B2442" t="s">
        <v>209</v>
      </c>
      <c r="C2442" t="s">
        <v>73</v>
      </c>
      <c r="D2442" t="s">
        <v>210</v>
      </c>
      <c r="E2442" t="s">
        <v>57</v>
      </c>
      <c r="F2442">
        <v>41061.47</v>
      </c>
    </row>
    <row r="2443" spans="1:6" ht="15">
      <c r="A2443">
        <v>2003</v>
      </c>
      <c r="B2443" t="s">
        <v>209</v>
      </c>
      <c r="C2443" t="s">
        <v>73</v>
      </c>
      <c r="D2443" t="s">
        <v>210</v>
      </c>
      <c r="E2443" t="s">
        <v>57</v>
      </c>
      <c r="F2443">
        <v>36554.01</v>
      </c>
    </row>
    <row r="2444" spans="1:6" ht="15">
      <c r="A2444">
        <v>2004</v>
      </c>
      <c r="B2444" t="s">
        <v>209</v>
      </c>
      <c r="C2444" t="s">
        <v>73</v>
      </c>
      <c r="D2444" t="s">
        <v>210</v>
      </c>
      <c r="E2444" t="s">
        <v>57</v>
      </c>
      <c r="F2444">
        <v>40919.823</v>
      </c>
    </row>
    <row r="2445" spans="1:6" ht="15">
      <c r="A2445">
        <v>2005</v>
      </c>
      <c r="B2445" t="s">
        <v>209</v>
      </c>
      <c r="C2445" t="s">
        <v>73</v>
      </c>
      <c r="D2445" t="s">
        <v>210</v>
      </c>
      <c r="E2445" t="s">
        <v>57</v>
      </c>
      <c r="F2445">
        <v>28485.302</v>
      </c>
    </row>
    <row r="2446" spans="1:6" ht="15">
      <c r="A2446">
        <v>2006</v>
      </c>
      <c r="B2446" t="s">
        <v>209</v>
      </c>
      <c r="C2446" t="s">
        <v>73</v>
      </c>
      <c r="D2446" t="s">
        <v>210</v>
      </c>
      <c r="E2446" t="s">
        <v>57</v>
      </c>
      <c r="F2446">
        <v>23824.335</v>
      </c>
    </row>
    <row r="2447" spans="1:6" ht="15">
      <c r="A2447">
        <v>2007</v>
      </c>
      <c r="B2447" t="s">
        <v>209</v>
      </c>
      <c r="C2447" t="s">
        <v>73</v>
      </c>
      <c r="D2447" t="s">
        <v>210</v>
      </c>
      <c r="E2447" t="s">
        <v>57</v>
      </c>
      <c r="F2447" s="183">
        <v>47747.652</v>
      </c>
    </row>
    <row r="2448" spans="1:6" ht="15">
      <c r="A2448">
        <v>2008</v>
      </c>
      <c r="B2448" t="s">
        <v>209</v>
      </c>
      <c r="C2448" t="s">
        <v>73</v>
      </c>
      <c r="D2448" t="s">
        <v>210</v>
      </c>
      <c r="E2448" t="s">
        <v>57</v>
      </c>
      <c r="F2448" s="183">
        <v>33268.095</v>
      </c>
    </row>
    <row r="2449" spans="1:6" ht="15">
      <c r="A2449">
        <v>2009</v>
      </c>
      <c r="B2449" t="s">
        <v>209</v>
      </c>
      <c r="C2449" t="s">
        <v>73</v>
      </c>
      <c r="D2449" t="s">
        <v>210</v>
      </c>
      <c r="E2449" t="s">
        <v>57</v>
      </c>
      <c r="F2449" s="183">
        <v>7846.738</v>
      </c>
    </row>
    <row r="2450" spans="1:6" ht="15">
      <c r="A2450">
        <v>2010</v>
      </c>
      <c r="B2450" t="s">
        <v>209</v>
      </c>
      <c r="C2450" t="s">
        <v>73</v>
      </c>
      <c r="D2450" t="s">
        <v>210</v>
      </c>
      <c r="E2450" t="s">
        <v>57</v>
      </c>
      <c r="F2450" s="183">
        <v>626.954</v>
      </c>
    </row>
    <row r="2451" spans="1:6" ht="15">
      <c r="A2451">
        <v>2011</v>
      </c>
      <c r="B2451" t="s">
        <v>209</v>
      </c>
      <c r="C2451" t="s">
        <v>73</v>
      </c>
      <c r="D2451" t="s">
        <v>210</v>
      </c>
      <c r="E2451" t="s">
        <v>57</v>
      </c>
      <c r="F2451" s="183">
        <v>6913.498</v>
      </c>
    </row>
    <row r="2452" spans="1:6" ht="15">
      <c r="A2452">
        <v>2012</v>
      </c>
      <c r="B2452" t="s">
        <v>209</v>
      </c>
      <c r="C2452" t="s">
        <v>73</v>
      </c>
      <c r="D2452" t="s">
        <v>210</v>
      </c>
      <c r="E2452" t="s">
        <v>57</v>
      </c>
      <c r="F2452">
        <v>694.097</v>
      </c>
    </row>
    <row r="2453" spans="1:6" ht="15">
      <c r="A2453">
        <v>2013</v>
      </c>
      <c r="B2453" t="s">
        <v>209</v>
      </c>
      <c r="C2453" t="s">
        <v>73</v>
      </c>
      <c r="D2453" t="s">
        <v>210</v>
      </c>
      <c r="E2453" t="s">
        <v>57</v>
      </c>
      <c r="F2453">
        <v>-13869.376</v>
      </c>
    </row>
    <row r="2454" spans="1:6" ht="15">
      <c r="A2454">
        <v>2014</v>
      </c>
      <c r="B2454" t="s">
        <v>209</v>
      </c>
      <c r="C2454" t="s">
        <v>73</v>
      </c>
      <c r="D2454" t="s">
        <v>210</v>
      </c>
      <c r="E2454" t="s">
        <v>57</v>
      </c>
      <c r="F2454">
        <v>-7304.052</v>
      </c>
    </row>
    <row r="2455" spans="1:6" ht="15">
      <c r="A2455">
        <v>2015</v>
      </c>
      <c r="B2455" t="s">
        <v>209</v>
      </c>
      <c r="C2455" t="s">
        <v>73</v>
      </c>
      <c r="D2455" t="s">
        <v>210</v>
      </c>
      <c r="E2455" t="s">
        <v>57</v>
      </c>
      <c r="F2455">
        <v>-17415.601</v>
      </c>
    </row>
    <row r="2456" spans="1:6" ht="15">
      <c r="A2456">
        <v>2016</v>
      </c>
      <c r="B2456" t="s">
        <v>209</v>
      </c>
      <c r="C2456" t="s">
        <v>73</v>
      </c>
      <c r="D2456" t="s">
        <v>210</v>
      </c>
      <c r="E2456" t="s">
        <v>57</v>
      </c>
      <c r="F2456">
        <v>-13137.06</v>
      </c>
    </row>
    <row r="2457" spans="1:6" ht="15">
      <c r="A2457">
        <v>2017</v>
      </c>
      <c r="B2457" t="s">
        <v>209</v>
      </c>
      <c r="C2457" t="s">
        <v>73</v>
      </c>
      <c r="D2457" t="s">
        <v>210</v>
      </c>
      <c r="E2457" t="s">
        <v>57</v>
      </c>
      <c r="F2457">
        <v>-4364.389</v>
      </c>
    </row>
    <row r="2458" spans="1:6" ht="15">
      <c r="A2458">
        <v>2018</v>
      </c>
      <c r="B2458" t="s">
        <v>209</v>
      </c>
      <c r="C2458" t="s">
        <v>73</v>
      </c>
      <c r="D2458" t="s">
        <v>210</v>
      </c>
      <c r="E2458" t="s">
        <v>57</v>
      </c>
      <c r="F2458">
        <v>12015.586</v>
      </c>
    </row>
    <row r="2459" spans="1:6" ht="15">
      <c r="A2459">
        <v>2019</v>
      </c>
      <c r="B2459" t="s">
        <v>209</v>
      </c>
      <c r="C2459" t="s">
        <v>73</v>
      </c>
      <c r="D2459" t="s">
        <v>210</v>
      </c>
      <c r="E2459" t="s">
        <v>57</v>
      </c>
      <c r="F2459">
        <v>-3427.649</v>
      </c>
    </row>
    <row r="2460" spans="1:6" ht="15">
      <c r="A2460">
        <v>2020</v>
      </c>
      <c r="B2460" t="s">
        <v>209</v>
      </c>
      <c r="C2460" t="s">
        <v>73</v>
      </c>
      <c r="D2460" t="s">
        <v>210</v>
      </c>
      <c r="E2460" t="s">
        <v>57</v>
      </c>
      <c r="F2460">
        <v>-26291.826</v>
      </c>
    </row>
    <row r="2461" spans="1:6" ht="15">
      <c r="A2461">
        <v>2021</v>
      </c>
      <c r="B2461" t="s">
        <v>209</v>
      </c>
      <c r="C2461" t="s">
        <v>73</v>
      </c>
      <c r="D2461" t="s">
        <v>210</v>
      </c>
      <c r="E2461" t="s">
        <v>57</v>
      </c>
      <c r="F2461">
        <v>-27964.287</v>
      </c>
    </row>
    <row r="2462" spans="1:6" ht="15">
      <c r="A2462">
        <v>2022</v>
      </c>
      <c r="B2462" t="s">
        <v>209</v>
      </c>
      <c r="C2462" t="s">
        <v>73</v>
      </c>
      <c r="D2462" t="s">
        <v>210</v>
      </c>
      <c r="E2462" t="s">
        <v>57</v>
      </c>
      <c r="F2462" s="183">
        <v>-4413.317</v>
      </c>
    </row>
    <row r="2463" spans="1:6" ht="15">
      <c r="A2463">
        <v>2000</v>
      </c>
      <c r="B2463" t="s">
        <v>209</v>
      </c>
      <c r="C2463" t="s">
        <v>73</v>
      </c>
      <c r="D2463" t="s">
        <v>212</v>
      </c>
      <c r="E2463" t="s">
        <v>57</v>
      </c>
      <c r="F2463" s="183">
        <v>0.067</v>
      </c>
    </row>
    <row r="2464" spans="1:6" ht="15">
      <c r="A2464">
        <v>2001</v>
      </c>
      <c r="B2464" t="s">
        <v>209</v>
      </c>
      <c r="C2464" t="s">
        <v>73</v>
      </c>
      <c r="D2464" t="s">
        <v>212</v>
      </c>
      <c r="E2464" t="s">
        <v>57</v>
      </c>
      <c r="F2464" s="183">
        <v>0.087</v>
      </c>
    </row>
    <row r="2465" spans="1:6" ht="15">
      <c r="A2465">
        <v>2002</v>
      </c>
      <c r="B2465" t="s">
        <v>209</v>
      </c>
      <c r="C2465" t="s">
        <v>73</v>
      </c>
      <c r="D2465" t="s">
        <v>212</v>
      </c>
      <c r="E2465" t="s">
        <v>57</v>
      </c>
      <c r="F2465" s="183">
        <v>0.095</v>
      </c>
    </row>
    <row r="2466" spans="1:6" ht="15">
      <c r="A2466">
        <v>2003</v>
      </c>
      <c r="B2466" t="s">
        <v>209</v>
      </c>
      <c r="C2466" t="s">
        <v>73</v>
      </c>
      <c r="D2466" t="s">
        <v>212</v>
      </c>
      <c r="E2466" t="s">
        <v>57</v>
      </c>
      <c r="F2466" s="183">
        <v>0.085</v>
      </c>
    </row>
    <row r="2467" spans="1:6" ht="15">
      <c r="A2467">
        <v>2004</v>
      </c>
      <c r="B2467" t="s">
        <v>209</v>
      </c>
      <c r="C2467" t="s">
        <v>73</v>
      </c>
      <c r="D2467" t="s">
        <v>212</v>
      </c>
      <c r="E2467" t="s">
        <v>57</v>
      </c>
      <c r="F2467">
        <v>0.094</v>
      </c>
    </row>
    <row r="2468" spans="1:6" ht="15">
      <c r="A2468">
        <v>2005</v>
      </c>
      <c r="B2468" t="s">
        <v>209</v>
      </c>
      <c r="C2468" t="s">
        <v>73</v>
      </c>
      <c r="D2468" t="s">
        <v>212</v>
      </c>
      <c r="E2468" t="s">
        <v>57</v>
      </c>
      <c r="F2468">
        <v>0.065</v>
      </c>
    </row>
    <row r="2469" spans="1:6" ht="15">
      <c r="A2469">
        <v>2006</v>
      </c>
      <c r="B2469" t="s">
        <v>209</v>
      </c>
      <c r="C2469" t="s">
        <v>73</v>
      </c>
      <c r="D2469" t="s">
        <v>212</v>
      </c>
      <c r="E2469" t="s">
        <v>57</v>
      </c>
      <c r="F2469">
        <v>0.055</v>
      </c>
    </row>
    <row r="2470" spans="1:6" ht="15">
      <c r="A2470">
        <v>2007</v>
      </c>
      <c r="B2470" t="s">
        <v>209</v>
      </c>
      <c r="C2470" t="s">
        <v>73</v>
      </c>
      <c r="D2470" t="s">
        <v>212</v>
      </c>
      <c r="E2470" t="s">
        <v>57</v>
      </c>
      <c r="F2470">
        <v>0.109</v>
      </c>
    </row>
    <row r="2471" spans="1:6" ht="15">
      <c r="A2471">
        <v>2008</v>
      </c>
      <c r="B2471" t="s">
        <v>209</v>
      </c>
      <c r="C2471" t="s">
        <v>73</v>
      </c>
      <c r="D2471" t="s">
        <v>212</v>
      </c>
      <c r="E2471" t="s">
        <v>57</v>
      </c>
      <c r="F2471">
        <v>0.076</v>
      </c>
    </row>
    <row r="2472" spans="1:6" ht="15">
      <c r="A2472">
        <v>2009</v>
      </c>
      <c r="B2472" t="s">
        <v>209</v>
      </c>
      <c r="C2472" t="s">
        <v>73</v>
      </c>
      <c r="D2472" t="s">
        <v>212</v>
      </c>
      <c r="E2472" t="s">
        <v>57</v>
      </c>
      <c r="F2472">
        <v>0.018</v>
      </c>
    </row>
    <row r="2473" spans="1:6" ht="15">
      <c r="A2473">
        <v>2010</v>
      </c>
      <c r="B2473" t="s">
        <v>209</v>
      </c>
      <c r="C2473" t="s">
        <v>73</v>
      </c>
      <c r="D2473" t="s">
        <v>212</v>
      </c>
      <c r="E2473" t="s">
        <v>57</v>
      </c>
      <c r="F2473">
        <v>0.001</v>
      </c>
    </row>
    <row r="2474" spans="1:6" ht="15">
      <c r="A2474">
        <v>2011</v>
      </c>
      <c r="B2474" t="s">
        <v>209</v>
      </c>
      <c r="C2474" t="s">
        <v>73</v>
      </c>
      <c r="D2474" t="s">
        <v>212</v>
      </c>
      <c r="E2474" t="s">
        <v>57</v>
      </c>
      <c r="F2474">
        <v>0.016</v>
      </c>
    </row>
    <row r="2475" spans="1:6" ht="15">
      <c r="A2475">
        <v>2012</v>
      </c>
      <c r="B2475" t="s">
        <v>209</v>
      </c>
      <c r="C2475" t="s">
        <v>73</v>
      </c>
      <c r="D2475" t="s">
        <v>212</v>
      </c>
      <c r="E2475" t="s">
        <v>57</v>
      </c>
      <c r="F2475">
        <v>0.002</v>
      </c>
    </row>
    <row r="2476" spans="1:6" ht="15">
      <c r="A2476">
        <v>2013</v>
      </c>
      <c r="B2476" t="s">
        <v>209</v>
      </c>
      <c r="C2476" t="s">
        <v>73</v>
      </c>
      <c r="D2476" t="s">
        <v>212</v>
      </c>
      <c r="E2476" t="s">
        <v>57</v>
      </c>
      <c r="F2476">
        <v>-0.031</v>
      </c>
    </row>
    <row r="2477" spans="1:6" ht="15">
      <c r="A2477">
        <v>2014</v>
      </c>
      <c r="B2477" t="s">
        <v>209</v>
      </c>
      <c r="C2477" t="s">
        <v>73</v>
      </c>
      <c r="D2477" t="s">
        <v>212</v>
      </c>
      <c r="E2477" t="s">
        <v>57</v>
      </c>
      <c r="F2477" s="183">
        <v>-0.016</v>
      </c>
    </row>
    <row r="2478" spans="1:6" ht="15">
      <c r="A2478">
        <v>2015</v>
      </c>
      <c r="B2478" t="s">
        <v>209</v>
      </c>
      <c r="C2478" t="s">
        <v>73</v>
      </c>
      <c r="D2478" t="s">
        <v>212</v>
      </c>
      <c r="E2478" t="s">
        <v>57</v>
      </c>
      <c r="F2478" s="183">
        <v>-0.039</v>
      </c>
    </row>
    <row r="2479" spans="1:6" ht="15">
      <c r="A2479">
        <v>2016</v>
      </c>
      <c r="B2479" t="s">
        <v>209</v>
      </c>
      <c r="C2479" t="s">
        <v>73</v>
      </c>
      <c r="D2479" t="s">
        <v>212</v>
      </c>
      <c r="E2479" t="s">
        <v>57</v>
      </c>
      <c r="F2479" s="183">
        <v>-0.03</v>
      </c>
    </row>
    <row r="2480" spans="1:6" ht="15">
      <c r="A2480">
        <v>2017</v>
      </c>
      <c r="B2480" t="s">
        <v>209</v>
      </c>
      <c r="C2480" t="s">
        <v>73</v>
      </c>
      <c r="D2480" t="s">
        <v>212</v>
      </c>
      <c r="E2480" t="s">
        <v>57</v>
      </c>
      <c r="F2480" s="183">
        <v>-0.01</v>
      </c>
    </row>
    <row r="2481" spans="1:6" ht="15">
      <c r="A2481">
        <v>2018</v>
      </c>
      <c r="B2481" t="s">
        <v>209</v>
      </c>
      <c r="C2481" t="s">
        <v>73</v>
      </c>
      <c r="D2481" t="s">
        <v>212</v>
      </c>
      <c r="E2481" t="s">
        <v>57</v>
      </c>
      <c r="F2481" s="183">
        <v>0.027</v>
      </c>
    </row>
    <row r="2482" spans="1:6" ht="15">
      <c r="A2482">
        <v>2019</v>
      </c>
      <c r="B2482" t="s">
        <v>209</v>
      </c>
      <c r="C2482" t="s">
        <v>73</v>
      </c>
      <c r="D2482" t="s">
        <v>212</v>
      </c>
      <c r="E2482" t="s">
        <v>57</v>
      </c>
      <c r="F2482">
        <v>-0.008</v>
      </c>
    </row>
    <row r="2483" spans="1:6" ht="15">
      <c r="A2483">
        <v>2020</v>
      </c>
      <c r="B2483" t="s">
        <v>209</v>
      </c>
      <c r="C2483" t="s">
        <v>73</v>
      </c>
      <c r="D2483" t="s">
        <v>212</v>
      </c>
      <c r="E2483" t="s">
        <v>57</v>
      </c>
      <c r="F2483">
        <v>-0.059</v>
      </c>
    </row>
    <row r="2484" spans="1:6" ht="15">
      <c r="A2484">
        <v>2021</v>
      </c>
      <c r="B2484" t="s">
        <v>209</v>
      </c>
      <c r="C2484" t="s">
        <v>73</v>
      </c>
      <c r="D2484" t="s">
        <v>212</v>
      </c>
      <c r="E2484" t="s">
        <v>57</v>
      </c>
      <c r="F2484">
        <v>-0.063</v>
      </c>
    </row>
    <row r="2485" spans="1:6" ht="15">
      <c r="A2485">
        <v>2022</v>
      </c>
      <c r="B2485" t="s">
        <v>209</v>
      </c>
      <c r="C2485" t="s">
        <v>73</v>
      </c>
      <c r="D2485" t="s">
        <v>212</v>
      </c>
      <c r="E2485" t="s">
        <v>57</v>
      </c>
      <c r="F2485">
        <v>-0.01</v>
      </c>
    </row>
    <row r="2486" spans="1:5" ht="15">
      <c r="A2486">
        <v>2000</v>
      </c>
      <c r="B2486" t="s">
        <v>209</v>
      </c>
      <c r="C2486" t="s">
        <v>72</v>
      </c>
      <c r="D2486" t="s">
        <v>213</v>
      </c>
      <c r="E2486" t="s">
        <v>57</v>
      </c>
    </row>
    <row r="2487" spans="1:5" ht="15">
      <c r="A2487">
        <v>2001</v>
      </c>
      <c r="B2487" t="s">
        <v>209</v>
      </c>
      <c r="C2487" t="s">
        <v>72</v>
      </c>
      <c r="D2487" t="s">
        <v>213</v>
      </c>
      <c r="E2487" t="s">
        <v>57</v>
      </c>
    </row>
    <row r="2488" spans="1:5" ht="15">
      <c r="A2488">
        <v>2002</v>
      </c>
      <c r="B2488" t="s">
        <v>209</v>
      </c>
      <c r="C2488" t="s">
        <v>72</v>
      </c>
      <c r="D2488" t="s">
        <v>213</v>
      </c>
      <c r="E2488" t="s">
        <v>57</v>
      </c>
    </row>
    <row r="2489" spans="1:5" ht="15">
      <c r="A2489">
        <v>2003</v>
      </c>
      <c r="B2489" t="s">
        <v>209</v>
      </c>
      <c r="C2489" t="s">
        <v>72</v>
      </c>
      <c r="D2489" t="s">
        <v>213</v>
      </c>
      <c r="E2489" t="s">
        <v>57</v>
      </c>
    </row>
    <row r="2490" spans="1:5" ht="15">
      <c r="A2490">
        <v>2004</v>
      </c>
      <c r="B2490" t="s">
        <v>209</v>
      </c>
      <c r="C2490" t="s">
        <v>72</v>
      </c>
      <c r="D2490" t="s">
        <v>213</v>
      </c>
      <c r="E2490" t="s">
        <v>57</v>
      </c>
    </row>
    <row r="2491" spans="1:5" ht="15">
      <c r="A2491">
        <v>2005</v>
      </c>
      <c r="B2491" t="s">
        <v>209</v>
      </c>
      <c r="C2491" t="s">
        <v>72</v>
      </c>
      <c r="D2491" t="s">
        <v>213</v>
      </c>
      <c r="E2491" t="s">
        <v>57</v>
      </c>
    </row>
    <row r="2492" spans="1:5" ht="15">
      <c r="A2492">
        <v>2006</v>
      </c>
      <c r="B2492" t="s">
        <v>209</v>
      </c>
      <c r="C2492" t="s">
        <v>72</v>
      </c>
      <c r="D2492" t="s">
        <v>213</v>
      </c>
      <c r="E2492" t="s">
        <v>57</v>
      </c>
    </row>
    <row r="2493" spans="1:6" ht="15">
      <c r="A2493">
        <v>2007</v>
      </c>
      <c r="B2493" t="s">
        <v>209</v>
      </c>
      <c r="C2493" t="s">
        <v>72</v>
      </c>
      <c r="D2493" t="s">
        <v>213</v>
      </c>
      <c r="E2493" t="s">
        <v>57</v>
      </c>
      <c r="F2493" s="183"/>
    </row>
    <row r="2494" spans="1:6" ht="15">
      <c r="A2494">
        <v>2008</v>
      </c>
      <c r="B2494" t="s">
        <v>209</v>
      </c>
      <c r="C2494" t="s">
        <v>72</v>
      </c>
      <c r="D2494" t="s">
        <v>213</v>
      </c>
      <c r="E2494" t="s">
        <v>57</v>
      </c>
      <c r="F2494" s="183"/>
    </row>
    <row r="2495" spans="1:5" ht="15">
      <c r="A2495">
        <v>2009</v>
      </c>
      <c r="B2495" t="s">
        <v>209</v>
      </c>
      <c r="C2495" t="s">
        <v>72</v>
      </c>
      <c r="D2495" t="s">
        <v>213</v>
      </c>
      <c r="E2495" t="s">
        <v>57</v>
      </c>
    </row>
    <row r="2496" spans="1:5" ht="15">
      <c r="A2496">
        <v>2010</v>
      </c>
      <c r="B2496" t="s">
        <v>209</v>
      </c>
      <c r="C2496" t="s">
        <v>72</v>
      </c>
      <c r="D2496" t="s">
        <v>213</v>
      </c>
      <c r="E2496" t="s">
        <v>57</v>
      </c>
    </row>
    <row r="2497" spans="1:5" ht="15">
      <c r="A2497">
        <v>2011</v>
      </c>
      <c r="B2497" t="s">
        <v>209</v>
      </c>
      <c r="C2497" t="s">
        <v>72</v>
      </c>
      <c r="D2497" t="s">
        <v>213</v>
      </c>
      <c r="E2497" t="s">
        <v>57</v>
      </c>
    </row>
    <row r="2498" spans="1:5" ht="15">
      <c r="A2498">
        <v>2012</v>
      </c>
      <c r="B2498" t="s">
        <v>209</v>
      </c>
      <c r="C2498" t="s">
        <v>72</v>
      </c>
      <c r="D2498" t="s">
        <v>213</v>
      </c>
      <c r="E2498" t="s">
        <v>57</v>
      </c>
    </row>
    <row r="2499" spans="1:5" ht="15">
      <c r="A2499">
        <v>2013</v>
      </c>
      <c r="B2499" t="s">
        <v>209</v>
      </c>
      <c r="C2499" t="s">
        <v>72</v>
      </c>
      <c r="D2499" t="s">
        <v>213</v>
      </c>
      <c r="E2499" t="s">
        <v>57</v>
      </c>
    </row>
    <row r="2500" spans="1:5" ht="15">
      <c r="A2500">
        <v>2014</v>
      </c>
      <c r="B2500" t="s">
        <v>209</v>
      </c>
      <c r="C2500" t="s">
        <v>72</v>
      </c>
      <c r="D2500" t="s">
        <v>213</v>
      </c>
      <c r="E2500" t="s">
        <v>57</v>
      </c>
    </row>
    <row r="2501" spans="1:5" ht="15">
      <c r="A2501">
        <v>2015</v>
      </c>
      <c r="B2501" t="s">
        <v>209</v>
      </c>
      <c r="C2501" t="s">
        <v>72</v>
      </c>
      <c r="D2501" t="s">
        <v>213</v>
      </c>
      <c r="E2501" t="s">
        <v>57</v>
      </c>
    </row>
    <row r="2502" spans="1:5" ht="15">
      <c r="A2502">
        <v>2016</v>
      </c>
      <c r="B2502" t="s">
        <v>209</v>
      </c>
      <c r="C2502" t="s">
        <v>72</v>
      </c>
      <c r="D2502" t="s">
        <v>213</v>
      </c>
      <c r="E2502" t="s">
        <v>57</v>
      </c>
    </row>
    <row r="2503" spans="1:5" ht="15">
      <c r="A2503">
        <v>2017</v>
      </c>
      <c r="B2503" t="s">
        <v>209</v>
      </c>
      <c r="C2503" t="s">
        <v>72</v>
      </c>
      <c r="D2503" t="s">
        <v>213</v>
      </c>
      <c r="E2503" t="s">
        <v>57</v>
      </c>
    </row>
    <row r="2504" spans="1:5" ht="15">
      <c r="A2504">
        <v>2018</v>
      </c>
      <c r="B2504" t="s">
        <v>209</v>
      </c>
      <c r="C2504" t="s">
        <v>72</v>
      </c>
      <c r="D2504" t="s">
        <v>213</v>
      </c>
      <c r="E2504" t="s">
        <v>57</v>
      </c>
    </row>
    <row r="2505" spans="1:5" ht="15">
      <c r="A2505">
        <v>2019</v>
      </c>
      <c r="B2505" t="s">
        <v>209</v>
      </c>
      <c r="C2505" t="s">
        <v>72</v>
      </c>
      <c r="D2505" t="s">
        <v>213</v>
      </c>
      <c r="E2505" t="s">
        <v>57</v>
      </c>
    </row>
    <row r="2506" spans="1:5" ht="15">
      <c r="A2506">
        <v>2020</v>
      </c>
      <c r="B2506" t="s">
        <v>209</v>
      </c>
      <c r="C2506" t="s">
        <v>72</v>
      </c>
      <c r="D2506" t="s">
        <v>213</v>
      </c>
      <c r="E2506" t="s">
        <v>57</v>
      </c>
    </row>
    <row r="2507" spans="1:5" ht="15">
      <c r="A2507">
        <v>2021</v>
      </c>
      <c r="B2507" t="s">
        <v>209</v>
      </c>
      <c r="C2507" t="s">
        <v>72</v>
      </c>
      <c r="D2507" t="s">
        <v>213</v>
      </c>
      <c r="E2507" t="s">
        <v>57</v>
      </c>
    </row>
    <row r="2508" spans="1:5" ht="15">
      <c r="A2508">
        <v>2022</v>
      </c>
      <c r="B2508" t="s">
        <v>209</v>
      </c>
      <c r="C2508" t="s">
        <v>72</v>
      </c>
      <c r="D2508" t="s">
        <v>213</v>
      </c>
      <c r="E2508" t="s">
        <v>57</v>
      </c>
    </row>
    <row r="2509" spans="1:6" ht="15">
      <c r="A2509">
        <v>2000</v>
      </c>
      <c r="B2509" t="s">
        <v>209</v>
      </c>
      <c r="C2509" t="s">
        <v>72</v>
      </c>
      <c r="D2509" t="s">
        <v>210</v>
      </c>
      <c r="E2509" t="s">
        <v>57</v>
      </c>
      <c r="F2509">
        <v>153776.051</v>
      </c>
    </row>
    <row r="2510" spans="1:6" ht="15">
      <c r="A2510">
        <v>2001</v>
      </c>
      <c r="B2510" t="s">
        <v>209</v>
      </c>
      <c r="C2510" t="s">
        <v>72</v>
      </c>
      <c r="D2510" t="s">
        <v>210</v>
      </c>
      <c r="E2510" t="s">
        <v>57</v>
      </c>
      <c r="F2510">
        <v>142292.865</v>
      </c>
    </row>
    <row r="2511" spans="1:6" ht="15">
      <c r="A2511">
        <v>2002</v>
      </c>
      <c r="B2511" t="s">
        <v>209</v>
      </c>
      <c r="C2511" t="s">
        <v>72</v>
      </c>
      <c r="D2511" t="s">
        <v>210</v>
      </c>
      <c r="E2511" t="s">
        <v>57</v>
      </c>
      <c r="F2511">
        <v>133784.439</v>
      </c>
    </row>
    <row r="2512" spans="1:6" ht="15">
      <c r="A2512">
        <v>2003</v>
      </c>
      <c r="B2512" t="s">
        <v>209</v>
      </c>
      <c r="C2512" t="s">
        <v>72</v>
      </c>
      <c r="D2512" t="s">
        <v>210</v>
      </c>
      <c r="E2512" t="s">
        <v>57</v>
      </c>
      <c r="F2512">
        <v>148050.889</v>
      </c>
    </row>
    <row r="2513" spans="1:6" ht="15">
      <c r="A2513">
        <v>2004</v>
      </c>
      <c r="B2513" t="s">
        <v>209</v>
      </c>
      <c r="C2513" t="s">
        <v>72</v>
      </c>
      <c r="D2513" t="s">
        <v>210</v>
      </c>
      <c r="E2513" t="s">
        <v>57</v>
      </c>
      <c r="F2513">
        <v>162843.495</v>
      </c>
    </row>
    <row r="2514" spans="1:6" ht="15">
      <c r="A2514">
        <v>2005</v>
      </c>
      <c r="B2514" t="s">
        <v>209</v>
      </c>
      <c r="C2514" t="s">
        <v>72</v>
      </c>
      <c r="D2514" t="s">
        <v>210</v>
      </c>
      <c r="E2514" t="s">
        <v>57</v>
      </c>
      <c r="F2514">
        <v>170384.853</v>
      </c>
    </row>
    <row r="2515" spans="1:6" ht="15">
      <c r="A2515">
        <v>2006</v>
      </c>
      <c r="B2515" t="s">
        <v>209</v>
      </c>
      <c r="C2515" t="s">
        <v>72</v>
      </c>
      <c r="D2515" t="s">
        <v>210</v>
      </c>
      <c r="E2515" t="s">
        <v>57</v>
      </c>
      <c r="F2515">
        <v>173523.827</v>
      </c>
    </row>
    <row r="2516" spans="1:6" ht="15">
      <c r="A2516">
        <v>2007</v>
      </c>
      <c r="B2516" t="s">
        <v>209</v>
      </c>
      <c r="C2516" t="s">
        <v>72</v>
      </c>
      <c r="D2516" t="s">
        <v>210</v>
      </c>
      <c r="E2516" t="s">
        <v>57</v>
      </c>
      <c r="F2516">
        <v>176664.732</v>
      </c>
    </row>
    <row r="2517" spans="1:6" ht="15">
      <c r="A2517">
        <v>2008</v>
      </c>
      <c r="B2517" t="s">
        <v>209</v>
      </c>
      <c r="C2517" t="s">
        <v>72</v>
      </c>
      <c r="D2517" t="s">
        <v>210</v>
      </c>
      <c r="E2517" t="s">
        <v>57</v>
      </c>
      <c r="F2517">
        <v>163229.672</v>
      </c>
    </row>
    <row r="2518" spans="1:6" ht="15">
      <c r="A2518">
        <v>2009</v>
      </c>
      <c r="B2518" t="s">
        <v>209</v>
      </c>
      <c r="C2518" t="s">
        <v>72</v>
      </c>
      <c r="D2518" t="s">
        <v>210</v>
      </c>
      <c r="E2518" t="s">
        <v>57</v>
      </c>
      <c r="F2518">
        <v>63086.559</v>
      </c>
    </row>
    <row r="2519" spans="1:6" ht="15">
      <c r="A2519">
        <v>2010</v>
      </c>
      <c r="B2519" t="s">
        <v>209</v>
      </c>
      <c r="C2519" t="s">
        <v>72</v>
      </c>
      <c r="D2519" t="s">
        <v>210</v>
      </c>
      <c r="E2519" t="s">
        <v>57</v>
      </c>
      <c r="F2519">
        <v>108146.992</v>
      </c>
    </row>
    <row r="2520" spans="1:6" ht="15">
      <c r="A2520">
        <v>2011</v>
      </c>
      <c r="B2520" t="s">
        <v>209</v>
      </c>
      <c r="C2520" t="s">
        <v>72</v>
      </c>
      <c r="D2520" t="s">
        <v>210</v>
      </c>
      <c r="E2520" t="s">
        <v>57</v>
      </c>
      <c r="F2520">
        <v>106332.091</v>
      </c>
    </row>
    <row r="2521" spans="1:6" ht="15">
      <c r="A2521">
        <v>2012</v>
      </c>
      <c r="B2521" t="s">
        <v>209</v>
      </c>
      <c r="C2521" t="s">
        <v>72</v>
      </c>
      <c r="D2521" t="s">
        <v>210</v>
      </c>
      <c r="E2521" t="s">
        <v>57</v>
      </c>
      <c r="F2521">
        <v>75116.433</v>
      </c>
    </row>
    <row r="2522" spans="1:6" ht="15">
      <c r="A2522">
        <v>2013</v>
      </c>
      <c r="B2522" t="s">
        <v>209</v>
      </c>
      <c r="C2522" t="s">
        <v>72</v>
      </c>
      <c r="D2522" t="s">
        <v>210</v>
      </c>
      <c r="E2522" t="s">
        <v>57</v>
      </c>
      <c r="F2522" s="183">
        <v>91614.567</v>
      </c>
    </row>
    <row r="2523" spans="1:6" ht="15">
      <c r="A2523">
        <v>2014</v>
      </c>
      <c r="B2523" t="s">
        <v>209</v>
      </c>
      <c r="C2523" t="s">
        <v>72</v>
      </c>
      <c r="D2523" t="s">
        <v>210</v>
      </c>
      <c r="E2523" t="s">
        <v>57</v>
      </c>
      <c r="F2523" s="183">
        <v>99716.266</v>
      </c>
    </row>
    <row r="2524" spans="1:6" ht="15">
      <c r="A2524">
        <v>2015</v>
      </c>
      <c r="B2524" t="s">
        <v>209</v>
      </c>
      <c r="C2524" t="s">
        <v>72</v>
      </c>
      <c r="D2524" t="s">
        <v>210</v>
      </c>
      <c r="E2524" t="s">
        <v>57</v>
      </c>
      <c r="F2524" s="183">
        <v>123564.116</v>
      </c>
    </row>
    <row r="2525" spans="1:6" ht="15">
      <c r="A2525">
        <v>2016</v>
      </c>
      <c r="B2525" t="s">
        <v>209</v>
      </c>
      <c r="C2525" t="s">
        <v>72</v>
      </c>
      <c r="D2525" t="s">
        <v>210</v>
      </c>
      <c r="E2525" t="s">
        <v>57</v>
      </c>
      <c r="F2525" s="183">
        <v>116276.412</v>
      </c>
    </row>
    <row r="2526" spans="1:6" ht="15">
      <c r="A2526">
        <v>2017</v>
      </c>
      <c r="B2526" t="s">
        <v>209</v>
      </c>
      <c r="C2526" t="s">
        <v>72</v>
      </c>
      <c r="D2526" t="s">
        <v>210</v>
      </c>
      <c r="E2526" t="s">
        <v>57</v>
      </c>
      <c r="F2526" s="183">
        <v>115216.545</v>
      </c>
    </row>
    <row r="2527" spans="1:6" ht="15">
      <c r="A2527">
        <v>2018</v>
      </c>
      <c r="B2527" t="s">
        <v>209</v>
      </c>
      <c r="C2527" t="s">
        <v>72</v>
      </c>
      <c r="D2527" t="s">
        <v>210</v>
      </c>
      <c r="E2527" t="s">
        <v>57</v>
      </c>
      <c r="F2527">
        <v>131584.932</v>
      </c>
    </row>
    <row r="2528" spans="1:6" ht="15">
      <c r="A2528">
        <v>2019</v>
      </c>
      <c r="B2528" t="s">
        <v>209</v>
      </c>
      <c r="C2528" t="s">
        <v>72</v>
      </c>
      <c r="D2528" t="s">
        <v>210</v>
      </c>
      <c r="E2528" t="s">
        <v>57</v>
      </c>
      <c r="F2528">
        <v>113786.943</v>
      </c>
    </row>
    <row r="2529" spans="1:6" ht="15">
      <c r="A2529">
        <v>2020</v>
      </c>
      <c r="B2529" t="s">
        <v>209</v>
      </c>
      <c r="C2529" t="s">
        <v>72</v>
      </c>
      <c r="D2529" t="s">
        <v>210</v>
      </c>
      <c r="E2529" t="s">
        <v>57</v>
      </c>
      <c r="F2529">
        <v>91182.136</v>
      </c>
    </row>
    <row r="2530" spans="1:6" ht="15">
      <c r="A2530">
        <v>2021</v>
      </c>
      <c r="B2530" t="s">
        <v>209</v>
      </c>
      <c r="C2530" t="s">
        <v>72</v>
      </c>
      <c r="D2530" t="s">
        <v>210</v>
      </c>
      <c r="E2530" t="s">
        <v>57</v>
      </c>
      <c r="F2530">
        <v>117486.307</v>
      </c>
    </row>
    <row r="2531" spans="1:6" ht="15">
      <c r="A2531">
        <v>2022</v>
      </c>
      <c r="B2531" t="s">
        <v>209</v>
      </c>
      <c r="C2531" t="s">
        <v>72</v>
      </c>
      <c r="D2531" t="s">
        <v>210</v>
      </c>
      <c r="E2531" t="s">
        <v>57</v>
      </c>
      <c r="F2531">
        <v>117003.749</v>
      </c>
    </row>
    <row r="2532" spans="1:6" ht="15">
      <c r="A2532">
        <v>2000</v>
      </c>
      <c r="B2532" t="s">
        <v>209</v>
      </c>
      <c r="C2532" t="s">
        <v>72</v>
      </c>
      <c r="D2532" t="s">
        <v>212</v>
      </c>
      <c r="E2532" t="s">
        <v>57</v>
      </c>
      <c r="F2532">
        <v>0.359</v>
      </c>
    </row>
    <row r="2533" spans="1:6" ht="15">
      <c r="A2533">
        <v>2001</v>
      </c>
      <c r="B2533" t="s">
        <v>209</v>
      </c>
      <c r="C2533" t="s">
        <v>72</v>
      </c>
      <c r="D2533" t="s">
        <v>212</v>
      </c>
      <c r="E2533" t="s">
        <v>57</v>
      </c>
      <c r="F2533">
        <v>0.331</v>
      </c>
    </row>
    <row r="2534" spans="1:6" ht="15">
      <c r="A2534">
        <v>2002</v>
      </c>
      <c r="B2534" t="s">
        <v>209</v>
      </c>
      <c r="C2534" t="s">
        <v>72</v>
      </c>
      <c r="D2534" t="s">
        <v>212</v>
      </c>
      <c r="E2534" t="s">
        <v>57</v>
      </c>
      <c r="F2534">
        <v>0.311</v>
      </c>
    </row>
    <row r="2535" spans="1:6" ht="15">
      <c r="A2535">
        <v>2003</v>
      </c>
      <c r="B2535" t="s">
        <v>209</v>
      </c>
      <c r="C2535" t="s">
        <v>72</v>
      </c>
      <c r="D2535" t="s">
        <v>212</v>
      </c>
      <c r="E2535" t="s">
        <v>57</v>
      </c>
      <c r="F2535">
        <v>0.343</v>
      </c>
    </row>
    <row r="2536" spans="1:6" ht="15">
      <c r="A2536">
        <v>2004</v>
      </c>
      <c r="B2536" t="s">
        <v>209</v>
      </c>
      <c r="C2536" t="s">
        <v>72</v>
      </c>
      <c r="D2536" t="s">
        <v>212</v>
      </c>
      <c r="E2536" t="s">
        <v>57</v>
      </c>
      <c r="F2536">
        <v>0.376</v>
      </c>
    </row>
    <row r="2537" spans="1:6" ht="15">
      <c r="A2537">
        <v>2005</v>
      </c>
      <c r="B2537" t="s">
        <v>209</v>
      </c>
      <c r="C2537" t="s">
        <v>72</v>
      </c>
      <c r="D2537" t="s">
        <v>212</v>
      </c>
      <c r="E2537" t="s">
        <v>57</v>
      </c>
      <c r="F2537" s="183">
        <v>0.392</v>
      </c>
    </row>
    <row r="2538" spans="1:6" ht="15">
      <c r="A2538">
        <v>2006</v>
      </c>
      <c r="B2538" t="s">
        <v>209</v>
      </c>
      <c r="C2538" t="s">
        <v>72</v>
      </c>
      <c r="D2538" t="s">
        <v>212</v>
      </c>
      <c r="E2538" t="s">
        <v>57</v>
      </c>
      <c r="F2538" s="183">
        <v>0.398</v>
      </c>
    </row>
    <row r="2539" spans="1:6" ht="15">
      <c r="A2539">
        <v>2007</v>
      </c>
      <c r="B2539" t="s">
        <v>209</v>
      </c>
      <c r="C2539" t="s">
        <v>72</v>
      </c>
      <c r="D2539" t="s">
        <v>212</v>
      </c>
      <c r="E2539" t="s">
        <v>57</v>
      </c>
      <c r="F2539" s="183">
        <v>0.403</v>
      </c>
    </row>
    <row r="2540" spans="1:6" ht="15">
      <c r="A2540">
        <v>2008</v>
      </c>
      <c r="B2540" t="s">
        <v>209</v>
      </c>
      <c r="C2540" t="s">
        <v>72</v>
      </c>
      <c r="D2540" t="s">
        <v>212</v>
      </c>
      <c r="E2540" t="s">
        <v>57</v>
      </c>
      <c r="F2540" s="183">
        <v>0.371</v>
      </c>
    </row>
    <row r="2541" spans="1:6" ht="15">
      <c r="A2541">
        <v>2009</v>
      </c>
      <c r="B2541" t="s">
        <v>209</v>
      </c>
      <c r="C2541" t="s">
        <v>72</v>
      </c>
      <c r="D2541" t="s">
        <v>212</v>
      </c>
      <c r="E2541" t="s">
        <v>57</v>
      </c>
      <c r="F2541" s="183">
        <v>0.143</v>
      </c>
    </row>
    <row r="2542" spans="1:6" ht="15">
      <c r="A2542">
        <v>2010</v>
      </c>
      <c r="B2542" t="s">
        <v>209</v>
      </c>
      <c r="C2542" t="s">
        <v>72</v>
      </c>
      <c r="D2542" t="s">
        <v>212</v>
      </c>
      <c r="E2542" t="s">
        <v>57</v>
      </c>
      <c r="F2542">
        <v>0.245</v>
      </c>
    </row>
    <row r="2543" spans="1:6" ht="15">
      <c r="A2543">
        <v>2011</v>
      </c>
      <c r="B2543" t="s">
        <v>209</v>
      </c>
      <c r="C2543" t="s">
        <v>72</v>
      </c>
      <c r="D2543" t="s">
        <v>212</v>
      </c>
      <c r="E2543" t="s">
        <v>57</v>
      </c>
      <c r="F2543">
        <v>0.242</v>
      </c>
    </row>
    <row r="2544" spans="1:6" ht="15">
      <c r="A2544">
        <v>2012</v>
      </c>
      <c r="B2544" t="s">
        <v>209</v>
      </c>
      <c r="C2544" t="s">
        <v>72</v>
      </c>
      <c r="D2544" t="s">
        <v>212</v>
      </c>
      <c r="E2544" t="s">
        <v>57</v>
      </c>
      <c r="F2544">
        <v>0.17</v>
      </c>
    </row>
    <row r="2545" spans="1:6" ht="15">
      <c r="A2545">
        <v>2013</v>
      </c>
      <c r="B2545" t="s">
        <v>209</v>
      </c>
      <c r="C2545" t="s">
        <v>72</v>
      </c>
      <c r="D2545" t="s">
        <v>212</v>
      </c>
      <c r="E2545" t="s">
        <v>57</v>
      </c>
      <c r="F2545">
        <v>0.207</v>
      </c>
    </row>
    <row r="2546" spans="1:6" ht="15">
      <c r="A2546">
        <v>2014</v>
      </c>
      <c r="B2546" t="s">
        <v>209</v>
      </c>
      <c r="C2546" t="s">
        <v>72</v>
      </c>
      <c r="D2546" t="s">
        <v>212</v>
      </c>
      <c r="E2546" t="s">
        <v>57</v>
      </c>
      <c r="F2546">
        <v>0.225</v>
      </c>
    </row>
    <row r="2547" spans="1:6" ht="15">
      <c r="A2547">
        <v>2015</v>
      </c>
      <c r="B2547" t="s">
        <v>209</v>
      </c>
      <c r="C2547" t="s">
        <v>72</v>
      </c>
      <c r="D2547" t="s">
        <v>212</v>
      </c>
      <c r="E2547" t="s">
        <v>57</v>
      </c>
      <c r="F2547">
        <v>0.278</v>
      </c>
    </row>
    <row r="2548" spans="1:6" ht="15">
      <c r="A2548">
        <v>2016</v>
      </c>
      <c r="B2548" t="s">
        <v>209</v>
      </c>
      <c r="C2548" t="s">
        <v>72</v>
      </c>
      <c r="D2548" t="s">
        <v>212</v>
      </c>
      <c r="E2548" t="s">
        <v>57</v>
      </c>
      <c r="F2548">
        <v>0.261</v>
      </c>
    </row>
    <row r="2549" spans="1:6" ht="15">
      <c r="A2549">
        <v>2017</v>
      </c>
      <c r="B2549" t="s">
        <v>209</v>
      </c>
      <c r="C2549" t="s">
        <v>72</v>
      </c>
      <c r="D2549" t="s">
        <v>212</v>
      </c>
      <c r="E2549" t="s">
        <v>57</v>
      </c>
      <c r="F2549">
        <v>0.258</v>
      </c>
    </row>
    <row r="2550" spans="1:6" ht="15">
      <c r="A2550">
        <v>2018</v>
      </c>
      <c r="B2550" t="s">
        <v>209</v>
      </c>
      <c r="C2550" t="s">
        <v>72</v>
      </c>
      <c r="D2550" t="s">
        <v>212</v>
      </c>
      <c r="E2550" t="s">
        <v>57</v>
      </c>
      <c r="F2550">
        <v>0.295</v>
      </c>
    </row>
    <row r="2551" spans="1:6" ht="15">
      <c r="A2551">
        <v>2019</v>
      </c>
      <c r="B2551" t="s">
        <v>209</v>
      </c>
      <c r="C2551" t="s">
        <v>72</v>
      </c>
      <c r="D2551" t="s">
        <v>212</v>
      </c>
      <c r="E2551" t="s">
        <v>57</v>
      </c>
      <c r="F2551">
        <v>0.255</v>
      </c>
    </row>
    <row r="2552" spans="1:6" ht="15">
      <c r="A2552">
        <v>2020</v>
      </c>
      <c r="B2552" t="s">
        <v>209</v>
      </c>
      <c r="C2552" t="s">
        <v>72</v>
      </c>
      <c r="D2552" t="s">
        <v>212</v>
      </c>
      <c r="E2552" t="s">
        <v>57</v>
      </c>
      <c r="F2552">
        <v>0.204</v>
      </c>
    </row>
    <row r="2553" spans="1:6" ht="15">
      <c r="A2553">
        <v>2021</v>
      </c>
      <c r="B2553" t="s">
        <v>209</v>
      </c>
      <c r="C2553" t="s">
        <v>72</v>
      </c>
      <c r="D2553" t="s">
        <v>212</v>
      </c>
      <c r="E2553" t="s">
        <v>57</v>
      </c>
      <c r="F2553" s="183">
        <v>0.263</v>
      </c>
    </row>
    <row r="2554" spans="1:6" ht="15">
      <c r="A2554">
        <v>2022</v>
      </c>
      <c r="B2554" t="s">
        <v>209</v>
      </c>
      <c r="C2554" t="s">
        <v>72</v>
      </c>
      <c r="D2554" t="s">
        <v>212</v>
      </c>
      <c r="E2554" t="s">
        <v>57</v>
      </c>
      <c r="F2554" s="183">
        <v>0.262</v>
      </c>
    </row>
    <row r="2555" spans="1:5" ht="15">
      <c r="A2555">
        <v>2000</v>
      </c>
      <c r="B2555" t="s">
        <v>209</v>
      </c>
      <c r="C2555" t="s">
        <v>70</v>
      </c>
      <c r="D2555" t="s">
        <v>213</v>
      </c>
      <c r="E2555" t="s">
        <v>57</v>
      </c>
    </row>
    <row r="2556" spans="1:5" ht="15">
      <c r="A2556">
        <v>2001</v>
      </c>
      <c r="B2556" t="s">
        <v>209</v>
      </c>
      <c r="C2556" t="s">
        <v>70</v>
      </c>
      <c r="D2556" t="s">
        <v>213</v>
      </c>
      <c r="E2556" t="s">
        <v>57</v>
      </c>
    </row>
    <row r="2557" spans="1:5" ht="15">
      <c r="A2557">
        <v>2002</v>
      </c>
      <c r="B2557" t="s">
        <v>209</v>
      </c>
      <c r="C2557" t="s">
        <v>70</v>
      </c>
      <c r="D2557" t="s">
        <v>213</v>
      </c>
      <c r="E2557" t="s">
        <v>57</v>
      </c>
    </row>
    <row r="2558" spans="1:5" ht="15">
      <c r="A2558">
        <v>2003</v>
      </c>
      <c r="B2558" t="s">
        <v>209</v>
      </c>
      <c r="C2558" t="s">
        <v>70</v>
      </c>
      <c r="D2558" t="s">
        <v>213</v>
      </c>
      <c r="E2558" t="s">
        <v>57</v>
      </c>
    </row>
    <row r="2559" spans="1:5" ht="15">
      <c r="A2559">
        <v>2004</v>
      </c>
      <c r="B2559" t="s">
        <v>209</v>
      </c>
      <c r="C2559" t="s">
        <v>70</v>
      </c>
      <c r="D2559" t="s">
        <v>213</v>
      </c>
      <c r="E2559" t="s">
        <v>57</v>
      </c>
    </row>
    <row r="2560" spans="1:5" ht="15">
      <c r="A2560">
        <v>2005</v>
      </c>
      <c r="B2560" t="s">
        <v>209</v>
      </c>
      <c r="C2560" t="s">
        <v>70</v>
      </c>
      <c r="D2560" t="s">
        <v>213</v>
      </c>
      <c r="E2560" t="s">
        <v>57</v>
      </c>
    </row>
    <row r="2561" spans="1:5" ht="15">
      <c r="A2561">
        <v>2006</v>
      </c>
      <c r="B2561" t="s">
        <v>209</v>
      </c>
      <c r="C2561" t="s">
        <v>70</v>
      </c>
      <c r="D2561" t="s">
        <v>213</v>
      </c>
      <c r="E2561" t="s">
        <v>57</v>
      </c>
    </row>
    <row r="2562" spans="1:5" ht="15">
      <c r="A2562">
        <v>2007</v>
      </c>
      <c r="B2562" t="s">
        <v>209</v>
      </c>
      <c r="C2562" t="s">
        <v>70</v>
      </c>
      <c r="D2562" t="s">
        <v>213</v>
      </c>
      <c r="E2562" t="s">
        <v>57</v>
      </c>
    </row>
    <row r="2563" spans="1:5" ht="15">
      <c r="A2563">
        <v>2008</v>
      </c>
      <c r="B2563" t="s">
        <v>209</v>
      </c>
      <c r="C2563" t="s">
        <v>70</v>
      </c>
      <c r="D2563" t="s">
        <v>213</v>
      </c>
      <c r="E2563" t="s">
        <v>57</v>
      </c>
    </row>
    <row r="2564" spans="1:5" ht="15">
      <c r="A2564">
        <v>2009</v>
      </c>
      <c r="B2564" t="s">
        <v>209</v>
      </c>
      <c r="C2564" t="s">
        <v>70</v>
      </c>
      <c r="D2564" t="s">
        <v>213</v>
      </c>
      <c r="E2564" t="s">
        <v>57</v>
      </c>
    </row>
    <row r="2565" spans="1:5" ht="15">
      <c r="A2565">
        <v>2010</v>
      </c>
      <c r="B2565" t="s">
        <v>209</v>
      </c>
      <c r="C2565" t="s">
        <v>70</v>
      </c>
      <c r="D2565" t="s">
        <v>213</v>
      </c>
      <c r="E2565" t="s">
        <v>57</v>
      </c>
    </row>
    <row r="2566" spans="1:5" ht="15">
      <c r="A2566">
        <v>2011</v>
      </c>
      <c r="B2566" t="s">
        <v>209</v>
      </c>
      <c r="C2566" t="s">
        <v>70</v>
      </c>
      <c r="D2566" t="s">
        <v>213</v>
      </c>
      <c r="E2566" t="s">
        <v>57</v>
      </c>
    </row>
    <row r="2567" spans="1:6" ht="15">
      <c r="A2567">
        <v>2012</v>
      </c>
      <c r="B2567" t="s">
        <v>209</v>
      </c>
      <c r="C2567" t="s">
        <v>70</v>
      </c>
      <c r="D2567" t="s">
        <v>213</v>
      </c>
      <c r="E2567" t="s">
        <v>57</v>
      </c>
      <c r="F2567" s="183"/>
    </row>
    <row r="2568" spans="1:6" ht="15">
      <c r="A2568">
        <v>2013</v>
      </c>
      <c r="B2568" t="s">
        <v>209</v>
      </c>
      <c r="C2568" t="s">
        <v>70</v>
      </c>
      <c r="D2568" t="s">
        <v>213</v>
      </c>
      <c r="E2568" t="s">
        <v>57</v>
      </c>
      <c r="F2568" s="183"/>
    </row>
    <row r="2569" spans="1:5" ht="15">
      <c r="A2569">
        <v>2014</v>
      </c>
      <c r="B2569" t="s">
        <v>209</v>
      </c>
      <c r="C2569" t="s">
        <v>70</v>
      </c>
      <c r="D2569" t="s">
        <v>213</v>
      </c>
      <c r="E2569" t="s">
        <v>57</v>
      </c>
    </row>
    <row r="2570" spans="1:6" ht="15">
      <c r="A2570">
        <v>2015</v>
      </c>
      <c r="B2570" t="s">
        <v>209</v>
      </c>
      <c r="C2570" t="s">
        <v>70</v>
      </c>
      <c r="D2570" t="s">
        <v>213</v>
      </c>
      <c r="E2570" t="s">
        <v>57</v>
      </c>
      <c r="F2570" s="183"/>
    </row>
    <row r="2571" spans="1:6" ht="15">
      <c r="A2571">
        <v>2016</v>
      </c>
      <c r="B2571" t="s">
        <v>209</v>
      </c>
      <c r="C2571" t="s">
        <v>70</v>
      </c>
      <c r="D2571" t="s">
        <v>213</v>
      </c>
      <c r="E2571" t="s">
        <v>57</v>
      </c>
      <c r="F2571" s="183"/>
    </row>
    <row r="2572" spans="1:5" ht="15">
      <c r="A2572">
        <v>2017</v>
      </c>
      <c r="B2572" t="s">
        <v>209</v>
      </c>
      <c r="C2572" t="s">
        <v>70</v>
      </c>
      <c r="D2572" t="s">
        <v>213</v>
      </c>
      <c r="E2572" t="s">
        <v>57</v>
      </c>
    </row>
    <row r="2573" spans="1:5" ht="15">
      <c r="A2573">
        <v>2018</v>
      </c>
      <c r="B2573" t="s">
        <v>209</v>
      </c>
      <c r="C2573" t="s">
        <v>70</v>
      </c>
      <c r="D2573" t="s">
        <v>213</v>
      </c>
      <c r="E2573" t="s">
        <v>57</v>
      </c>
    </row>
    <row r="2574" spans="1:5" ht="15">
      <c r="A2574">
        <v>2019</v>
      </c>
      <c r="B2574" t="s">
        <v>209</v>
      </c>
      <c r="C2574" t="s">
        <v>70</v>
      </c>
      <c r="D2574" t="s">
        <v>213</v>
      </c>
      <c r="E2574" t="s">
        <v>57</v>
      </c>
    </row>
    <row r="2575" spans="1:5" ht="15">
      <c r="A2575">
        <v>2020</v>
      </c>
      <c r="B2575" t="s">
        <v>209</v>
      </c>
      <c r="C2575" t="s">
        <v>70</v>
      </c>
      <c r="D2575" t="s">
        <v>213</v>
      </c>
      <c r="E2575" t="s">
        <v>57</v>
      </c>
    </row>
    <row r="2576" spans="1:5" ht="15">
      <c r="A2576">
        <v>2021</v>
      </c>
      <c r="B2576" t="s">
        <v>209</v>
      </c>
      <c r="C2576" t="s">
        <v>70</v>
      </c>
      <c r="D2576" t="s">
        <v>213</v>
      </c>
      <c r="E2576" t="s">
        <v>57</v>
      </c>
    </row>
    <row r="2577" spans="1:5" ht="15">
      <c r="A2577">
        <v>2022</v>
      </c>
      <c r="B2577" t="s">
        <v>209</v>
      </c>
      <c r="C2577" t="s">
        <v>70</v>
      </c>
      <c r="D2577" t="s">
        <v>213</v>
      </c>
      <c r="E2577" t="s">
        <v>57</v>
      </c>
    </row>
    <row r="2578" spans="1:6" ht="15">
      <c r="A2578">
        <v>2000</v>
      </c>
      <c r="B2578" t="s">
        <v>209</v>
      </c>
      <c r="C2578" t="s">
        <v>70</v>
      </c>
      <c r="D2578" t="s">
        <v>210</v>
      </c>
      <c r="E2578" t="s">
        <v>57</v>
      </c>
      <c r="F2578">
        <v>20614.835</v>
      </c>
    </row>
    <row r="2579" spans="1:6" ht="15">
      <c r="A2579">
        <v>2001</v>
      </c>
      <c r="B2579" t="s">
        <v>209</v>
      </c>
      <c r="C2579" t="s">
        <v>70</v>
      </c>
      <c r="D2579" t="s">
        <v>210</v>
      </c>
      <c r="E2579" t="s">
        <v>57</v>
      </c>
      <c r="F2579">
        <v>22719.087</v>
      </c>
    </row>
    <row r="2580" spans="1:6" ht="15">
      <c r="A2580">
        <v>2002</v>
      </c>
      <c r="B2580" t="s">
        <v>209</v>
      </c>
      <c r="C2580" t="s">
        <v>70</v>
      </c>
      <c r="D2580" t="s">
        <v>210</v>
      </c>
      <c r="E2580" t="s">
        <v>57</v>
      </c>
      <c r="F2580">
        <v>23832.882</v>
      </c>
    </row>
    <row r="2581" spans="1:6" ht="15">
      <c r="A2581">
        <v>2003</v>
      </c>
      <c r="B2581" t="s">
        <v>209</v>
      </c>
      <c r="C2581" t="s">
        <v>70</v>
      </c>
      <c r="D2581" t="s">
        <v>210</v>
      </c>
      <c r="E2581" t="s">
        <v>57</v>
      </c>
      <c r="F2581">
        <v>28646.993</v>
      </c>
    </row>
    <row r="2582" spans="1:6" ht="15">
      <c r="A2582">
        <v>2004</v>
      </c>
      <c r="B2582" t="s">
        <v>209</v>
      </c>
      <c r="C2582" t="s">
        <v>70</v>
      </c>
      <c r="D2582" t="s">
        <v>210</v>
      </c>
      <c r="E2582" t="s">
        <v>57</v>
      </c>
      <c r="F2582" s="183">
        <v>31729.584</v>
      </c>
    </row>
    <row r="2583" spans="1:6" ht="15">
      <c r="A2583">
        <v>2005</v>
      </c>
      <c r="B2583" t="s">
        <v>209</v>
      </c>
      <c r="C2583" t="s">
        <v>70</v>
      </c>
      <c r="D2583" t="s">
        <v>210</v>
      </c>
      <c r="E2583" t="s">
        <v>57</v>
      </c>
      <c r="F2583" s="183">
        <v>29550.925</v>
      </c>
    </row>
    <row r="2584" spans="1:6" ht="15">
      <c r="A2584">
        <v>2006</v>
      </c>
      <c r="B2584" t="s">
        <v>209</v>
      </c>
      <c r="C2584" t="s">
        <v>70</v>
      </c>
      <c r="D2584" t="s">
        <v>210</v>
      </c>
      <c r="E2584" t="s">
        <v>57</v>
      </c>
      <c r="F2584">
        <v>35381.682</v>
      </c>
    </row>
    <row r="2585" spans="1:6" ht="15">
      <c r="A2585">
        <v>2007</v>
      </c>
      <c r="B2585" t="s">
        <v>209</v>
      </c>
      <c r="C2585" t="s">
        <v>70</v>
      </c>
      <c r="D2585" t="s">
        <v>210</v>
      </c>
      <c r="E2585" t="s">
        <v>57</v>
      </c>
      <c r="F2585" s="183">
        <v>45968.682</v>
      </c>
    </row>
    <row r="2586" spans="1:6" ht="15">
      <c r="A2586">
        <v>2008</v>
      </c>
      <c r="B2586" t="s">
        <v>209</v>
      </c>
      <c r="C2586" t="s">
        <v>70</v>
      </c>
      <c r="D2586" t="s">
        <v>210</v>
      </c>
      <c r="E2586" t="s">
        <v>57</v>
      </c>
      <c r="F2586" s="183">
        <v>33241.528</v>
      </c>
    </row>
    <row r="2587" spans="1:6" ht="15">
      <c r="A2587">
        <v>2009</v>
      </c>
      <c r="B2587" t="s">
        <v>209</v>
      </c>
      <c r="C2587" t="s">
        <v>70</v>
      </c>
      <c r="D2587" t="s">
        <v>210</v>
      </c>
      <c r="E2587" t="s">
        <v>57</v>
      </c>
      <c r="F2587">
        <v>14629.727</v>
      </c>
    </row>
    <row r="2588" spans="1:6" ht="15">
      <c r="A2588">
        <v>2010</v>
      </c>
      <c r="B2588" t="s">
        <v>209</v>
      </c>
      <c r="C2588" t="s">
        <v>70</v>
      </c>
      <c r="D2588" t="s">
        <v>210</v>
      </c>
      <c r="E2588" t="s">
        <v>57</v>
      </c>
      <c r="F2588">
        <v>16187.296</v>
      </c>
    </row>
    <row r="2589" spans="1:6" ht="15">
      <c r="A2589">
        <v>2011</v>
      </c>
      <c r="B2589" t="s">
        <v>209</v>
      </c>
      <c r="C2589" t="s">
        <v>70</v>
      </c>
      <c r="D2589" t="s">
        <v>210</v>
      </c>
      <c r="E2589" t="s">
        <v>57</v>
      </c>
      <c r="F2589">
        <v>19437.557</v>
      </c>
    </row>
    <row r="2590" spans="1:6" ht="15">
      <c r="A2590">
        <v>2012</v>
      </c>
      <c r="B2590" t="s">
        <v>209</v>
      </c>
      <c r="C2590" t="s">
        <v>70</v>
      </c>
      <c r="D2590" t="s">
        <v>210</v>
      </c>
      <c r="E2590" t="s">
        <v>57</v>
      </c>
      <c r="F2590">
        <v>-5096.696</v>
      </c>
    </row>
    <row r="2591" spans="1:6" ht="15">
      <c r="A2591">
        <v>2013</v>
      </c>
      <c r="B2591" t="s">
        <v>209</v>
      </c>
      <c r="C2591" t="s">
        <v>70</v>
      </c>
      <c r="D2591" t="s">
        <v>210</v>
      </c>
      <c r="E2591" t="s">
        <v>57</v>
      </c>
      <c r="F2591">
        <v>-14943.654</v>
      </c>
    </row>
    <row r="2592" spans="1:6" ht="15">
      <c r="A2592">
        <v>2014</v>
      </c>
      <c r="B2592" t="s">
        <v>209</v>
      </c>
      <c r="C2592" t="s">
        <v>70</v>
      </c>
      <c r="D2592" t="s">
        <v>210</v>
      </c>
      <c r="E2592" t="s">
        <v>57</v>
      </c>
      <c r="F2592">
        <v>-17846.71</v>
      </c>
    </row>
    <row r="2593" spans="1:6" ht="15">
      <c r="A2593">
        <v>2015</v>
      </c>
      <c r="B2593" t="s">
        <v>209</v>
      </c>
      <c r="C2593" t="s">
        <v>70</v>
      </c>
      <c r="D2593" t="s">
        <v>210</v>
      </c>
      <c r="E2593" t="s">
        <v>57</v>
      </c>
      <c r="F2593">
        <v>-20332.647</v>
      </c>
    </row>
    <row r="2594" spans="1:6" ht="15">
      <c r="A2594">
        <v>2016</v>
      </c>
      <c r="B2594" t="s">
        <v>209</v>
      </c>
      <c r="C2594" t="s">
        <v>70</v>
      </c>
      <c r="D2594" t="s">
        <v>210</v>
      </c>
      <c r="E2594" t="s">
        <v>57</v>
      </c>
      <c r="F2594">
        <v>-16428.175</v>
      </c>
    </row>
    <row r="2595" spans="1:6" ht="15">
      <c r="A2595">
        <v>2017</v>
      </c>
      <c r="B2595" t="s">
        <v>209</v>
      </c>
      <c r="C2595" t="s">
        <v>70</v>
      </c>
      <c r="D2595" t="s">
        <v>210</v>
      </c>
      <c r="E2595" t="s">
        <v>57</v>
      </c>
      <c r="F2595">
        <v>-7178.973</v>
      </c>
    </row>
    <row r="2596" spans="1:6" ht="15">
      <c r="A2596">
        <v>2018</v>
      </c>
      <c r="B2596" t="s">
        <v>209</v>
      </c>
      <c r="C2596" t="s">
        <v>70</v>
      </c>
      <c r="D2596" t="s">
        <v>210</v>
      </c>
      <c r="E2596" t="s">
        <v>57</v>
      </c>
      <c r="F2596">
        <v>-391.431</v>
      </c>
    </row>
    <row r="2597" spans="1:6" ht="15">
      <c r="A2597">
        <v>2019</v>
      </c>
      <c r="B2597" t="s">
        <v>209</v>
      </c>
      <c r="C2597" t="s">
        <v>70</v>
      </c>
      <c r="D2597" t="s">
        <v>210</v>
      </c>
      <c r="E2597" t="s">
        <v>57</v>
      </c>
      <c r="F2597">
        <v>11264.867</v>
      </c>
    </row>
    <row r="2598" spans="1:6" ht="15">
      <c r="A2598">
        <v>2020</v>
      </c>
      <c r="B2598" t="s">
        <v>209</v>
      </c>
      <c r="C2598" t="s">
        <v>70</v>
      </c>
      <c r="D2598" t="s">
        <v>210</v>
      </c>
      <c r="E2598" t="s">
        <v>57</v>
      </c>
      <c r="F2598">
        <v>12936.876</v>
      </c>
    </row>
    <row r="2599" spans="1:6" ht="15">
      <c r="A2599">
        <v>2021</v>
      </c>
      <c r="B2599" t="s">
        <v>209</v>
      </c>
      <c r="C2599" t="s">
        <v>70</v>
      </c>
      <c r="D2599" t="s">
        <v>210</v>
      </c>
      <c r="E2599" t="s">
        <v>57</v>
      </c>
      <c r="F2599">
        <v>17636.102</v>
      </c>
    </row>
    <row r="2600" spans="1:6" ht="15">
      <c r="A2600">
        <v>2022</v>
      </c>
      <c r="B2600" t="s">
        <v>209</v>
      </c>
      <c r="C2600" t="s">
        <v>70</v>
      </c>
      <c r="D2600" t="s">
        <v>210</v>
      </c>
      <c r="E2600" t="s">
        <v>57</v>
      </c>
      <c r="F2600">
        <v>22465.375</v>
      </c>
    </row>
    <row r="2601" spans="1:6" ht="15">
      <c r="A2601">
        <v>2000</v>
      </c>
      <c r="B2601" t="s">
        <v>209</v>
      </c>
      <c r="C2601" t="s">
        <v>70</v>
      </c>
      <c r="D2601" t="s">
        <v>212</v>
      </c>
      <c r="E2601" t="s">
        <v>57</v>
      </c>
      <c r="F2601">
        <v>0.048</v>
      </c>
    </row>
    <row r="2602" spans="1:6" ht="15">
      <c r="A2602">
        <v>2001</v>
      </c>
      <c r="B2602" t="s">
        <v>209</v>
      </c>
      <c r="C2602" t="s">
        <v>70</v>
      </c>
      <c r="D2602" t="s">
        <v>212</v>
      </c>
      <c r="E2602" t="s">
        <v>57</v>
      </c>
      <c r="F2602">
        <v>0.053</v>
      </c>
    </row>
    <row r="2603" spans="1:6" ht="15">
      <c r="A2603">
        <v>2002</v>
      </c>
      <c r="B2603" t="s">
        <v>209</v>
      </c>
      <c r="C2603" t="s">
        <v>70</v>
      </c>
      <c r="D2603" t="s">
        <v>212</v>
      </c>
      <c r="E2603" t="s">
        <v>57</v>
      </c>
      <c r="F2603">
        <v>0.055</v>
      </c>
    </row>
    <row r="2604" spans="1:6" ht="15">
      <c r="A2604">
        <v>2003</v>
      </c>
      <c r="B2604" t="s">
        <v>209</v>
      </c>
      <c r="C2604" t="s">
        <v>70</v>
      </c>
      <c r="D2604" t="s">
        <v>212</v>
      </c>
      <c r="E2604" t="s">
        <v>57</v>
      </c>
      <c r="F2604">
        <v>0.066</v>
      </c>
    </row>
    <row r="2605" spans="1:6" ht="15">
      <c r="A2605">
        <v>2004</v>
      </c>
      <c r="B2605" t="s">
        <v>209</v>
      </c>
      <c r="C2605" t="s">
        <v>70</v>
      </c>
      <c r="D2605" t="s">
        <v>212</v>
      </c>
      <c r="E2605" t="s">
        <v>57</v>
      </c>
      <c r="F2605">
        <v>0.073</v>
      </c>
    </row>
    <row r="2606" spans="1:6" ht="15">
      <c r="A2606">
        <v>2005</v>
      </c>
      <c r="B2606" t="s">
        <v>209</v>
      </c>
      <c r="C2606" t="s">
        <v>70</v>
      </c>
      <c r="D2606" t="s">
        <v>212</v>
      </c>
      <c r="E2606" t="s">
        <v>57</v>
      </c>
      <c r="F2606">
        <v>0.068</v>
      </c>
    </row>
    <row r="2607" spans="1:6" ht="15">
      <c r="A2607">
        <v>2006</v>
      </c>
      <c r="B2607" t="s">
        <v>209</v>
      </c>
      <c r="C2607" t="s">
        <v>70</v>
      </c>
      <c r="D2607" t="s">
        <v>212</v>
      </c>
      <c r="E2607" t="s">
        <v>57</v>
      </c>
      <c r="F2607">
        <v>0.081</v>
      </c>
    </row>
    <row r="2608" spans="1:6" ht="15">
      <c r="A2608">
        <v>2007</v>
      </c>
      <c r="B2608" t="s">
        <v>209</v>
      </c>
      <c r="C2608" t="s">
        <v>70</v>
      </c>
      <c r="D2608" t="s">
        <v>212</v>
      </c>
      <c r="E2608" t="s">
        <v>57</v>
      </c>
      <c r="F2608">
        <v>0.105</v>
      </c>
    </row>
    <row r="2609" spans="1:6" ht="15">
      <c r="A2609">
        <v>2008</v>
      </c>
      <c r="B2609" t="s">
        <v>209</v>
      </c>
      <c r="C2609" t="s">
        <v>70</v>
      </c>
      <c r="D2609" t="s">
        <v>212</v>
      </c>
      <c r="E2609" t="s">
        <v>57</v>
      </c>
      <c r="F2609">
        <v>0.076</v>
      </c>
    </row>
    <row r="2610" spans="1:6" ht="15">
      <c r="A2610">
        <v>2009</v>
      </c>
      <c r="B2610" t="s">
        <v>209</v>
      </c>
      <c r="C2610" t="s">
        <v>70</v>
      </c>
      <c r="D2610" t="s">
        <v>212</v>
      </c>
      <c r="E2610" t="s">
        <v>57</v>
      </c>
      <c r="F2610">
        <v>0.033</v>
      </c>
    </row>
    <row r="2611" spans="1:6" ht="15">
      <c r="A2611">
        <v>2010</v>
      </c>
      <c r="B2611" t="s">
        <v>209</v>
      </c>
      <c r="C2611" t="s">
        <v>70</v>
      </c>
      <c r="D2611" t="s">
        <v>212</v>
      </c>
      <c r="E2611" t="s">
        <v>57</v>
      </c>
      <c r="F2611">
        <v>0.037</v>
      </c>
    </row>
    <row r="2612" spans="1:6" ht="15">
      <c r="A2612">
        <v>2011</v>
      </c>
      <c r="B2612" t="s">
        <v>209</v>
      </c>
      <c r="C2612" t="s">
        <v>70</v>
      </c>
      <c r="D2612" t="s">
        <v>212</v>
      </c>
      <c r="E2612" t="s">
        <v>57</v>
      </c>
      <c r="F2612">
        <v>0.044</v>
      </c>
    </row>
    <row r="2613" spans="1:6" ht="15">
      <c r="A2613">
        <v>2012</v>
      </c>
      <c r="B2613" t="s">
        <v>209</v>
      </c>
      <c r="C2613" t="s">
        <v>70</v>
      </c>
      <c r="D2613" t="s">
        <v>212</v>
      </c>
      <c r="E2613" t="s">
        <v>57</v>
      </c>
      <c r="F2613">
        <v>-0.012</v>
      </c>
    </row>
    <row r="2614" spans="1:6" ht="15">
      <c r="A2614">
        <v>2013</v>
      </c>
      <c r="B2614" t="s">
        <v>209</v>
      </c>
      <c r="C2614" t="s">
        <v>70</v>
      </c>
      <c r="D2614" t="s">
        <v>212</v>
      </c>
      <c r="E2614" t="s">
        <v>57</v>
      </c>
      <c r="F2614">
        <v>-0.034</v>
      </c>
    </row>
    <row r="2615" spans="1:6" ht="15">
      <c r="A2615">
        <v>2014</v>
      </c>
      <c r="B2615" t="s">
        <v>209</v>
      </c>
      <c r="C2615" t="s">
        <v>70</v>
      </c>
      <c r="D2615" t="s">
        <v>212</v>
      </c>
      <c r="E2615" t="s">
        <v>57</v>
      </c>
      <c r="F2615">
        <v>-0.04</v>
      </c>
    </row>
    <row r="2616" spans="1:6" ht="15">
      <c r="A2616">
        <v>2015</v>
      </c>
      <c r="B2616" t="s">
        <v>209</v>
      </c>
      <c r="C2616" t="s">
        <v>70</v>
      </c>
      <c r="D2616" t="s">
        <v>212</v>
      </c>
      <c r="E2616" t="s">
        <v>57</v>
      </c>
      <c r="F2616">
        <v>-0.046</v>
      </c>
    </row>
    <row r="2617" spans="1:6" ht="15">
      <c r="A2617">
        <v>2016</v>
      </c>
      <c r="B2617" t="s">
        <v>209</v>
      </c>
      <c r="C2617" t="s">
        <v>70</v>
      </c>
      <c r="D2617" t="s">
        <v>212</v>
      </c>
      <c r="E2617" t="s">
        <v>57</v>
      </c>
      <c r="F2617">
        <v>-0.037</v>
      </c>
    </row>
    <row r="2618" spans="1:6" ht="15">
      <c r="A2618">
        <v>2017</v>
      </c>
      <c r="B2618" t="s">
        <v>209</v>
      </c>
      <c r="C2618" t="s">
        <v>70</v>
      </c>
      <c r="D2618" t="s">
        <v>212</v>
      </c>
      <c r="E2618" t="s">
        <v>57</v>
      </c>
      <c r="F2618">
        <v>-0.016</v>
      </c>
    </row>
    <row r="2619" spans="1:6" ht="15">
      <c r="A2619">
        <v>2018</v>
      </c>
      <c r="B2619" t="s">
        <v>209</v>
      </c>
      <c r="C2619" t="s">
        <v>70</v>
      </c>
      <c r="D2619" t="s">
        <v>212</v>
      </c>
      <c r="E2619" t="s">
        <v>57</v>
      </c>
      <c r="F2619">
        <v>-0.001</v>
      </c>
    </row>
    <row r="2620" spans="1:6" ht="15">
      <c r="A2620">
        <v>2019</v>
      </c>
      <c r="B2620" t="s">
        <v>209</v>
      </c>
      <c r="C2620" t="s">
        <v>70</v>
      </c>
      <c r="D2620" t="s">
        <v>212</v>
      </c>
      <c r="E2620" t="s">
        <v>57</v>
      </c>
      <c r="F2620">
        <v>0.025</v>
      </c>
    </row>
    <row r="2621" spans="1:6" ht="15">
      <c r="A2621">
        <v>2020</v>
      </c>
      <c r="B2621" t="s">
        <v>209</v>
      </c>
      <c r="C2621" t="s">
        <v>70</v>
      </c>
      <c r="D2621" t="s">
        <v>212</v>
      </c>
      <c r="E2621" t="s">
        <v>57</v>
      </c>
      <c r="F2621">
        <v>0.029</v>
      </c>
    </row>
    <row r="2622" spans="1:6" ht="15">
      <c r="A2622">
        <v>2021</v>
      </c>
      <c r="B2622" t="s">
        <v>209</v>
      </c>
      <c r="C2622" t="s">
        <v>70</v>
      </c>
      <c r="D2622" t="s">
        <v>212</v>
      </c>
      <c r="E2622" t="s">
        <v>57</v>
      </c>
      <c r="F2622">
        <v>0.039</v>
      </c>
    </row>
    <row r="2623" spans="1:6" ht="15">
      <c r="A2623">
        <v>2022</v>
      </c>
      <c r="B2623" t="s">
        <v>209</v>
      </c>
      <c r="C2623" t="s">
        <v>70</v>
      </c>
      <c r="D2623" t="s">
        <v>212</v>
      </c>
      <c r="E2623" t="s">
        <v>57</v>
      </c>
      <c r="F2623">
        <v>0.05</v>
      </c>
    </row>
    <row r="2624" spans="1:5" ht="15">
      <c r="A2624">
        <v>2000</v>
      </c>
      <c r="B2624" t="s">
        <v>209</v>
      </c>
      <c r="C2624" t="s">
        <v>69</v>
      </c>
      <c r="D2624" t="s">
        <v>213</v>
      </c>
      <c r="E2624" t="s">
        <v>57</v>
      </c>
    </row>
    <row r="2625" spans="1:5" ht="15">
      <c r="A2625">
        <v>2001</v>
      </c>
      <c r="B2625" t="s">
        <v>209</v>
      </c>
      <c r="C2625" t="s">
        <v>69</v>
      </c>
      <c r="D2625" t="s">
        <v>213</v>
      </c>
      <c r="E2625" t="s">
        <v>57</v>
      </c>
    </row>
    <row r="2626" spans="1:5" ht="15">
      <c r="A2626">
        <v>2002</v>
      </c>
      <c r="B2626" t="s">
        <v>209</v>
      </c>
      <c r="C2626" t="s">
        <v>69</v>
      </c>
      <c r="D2626" t="s">
        <v>213</v>
      </c>
      <c r="E2626" t="s">
        <v>57</v>
      </c>
    </row>
    <row r="2627" spans="1:6" ht="15">
      <c r="A2627">
        <v>2003</v>
      </c>
      <c r="B2627" t="s">
        <v>209</v>
      </c>
      <c r="C2627" t="s">
        <v>69</v>
      </c>
      <c r="D2627" t="s">
        <v>213</v>
      </c>
      <c r="E2627" t="s">
        <v>57</v>
      </c>
      <c r="F2627" s="183"/>
    </row>
    <row r="2628" spans="1:6" ht="15">
      <c r="A2628">
        <v>2004</v>
      </c>
      <c r="B2628" t="s">
        <v>209</v>
      </c>
      <c r="C2628" t="s">
        <v>69</v>
      </c>
      <c r="D2628" t="s">
        <v>213</v>
      </c>
      <c r="E2628" t="s">
        <v>57</v>
      </c>
      <c r="F2628" s="183"/>
    </row>
    <row r="2629" spans="1:6" ht="15">
      <c r="A2629">
        <v>2005</v>
      </c>
      <c r="B2629" t="s">
        <v>209</v>
      </c>
      <c r="C2629" t="s">
        <v>69</v>
      </c>
      <c r="D2629" t="s">
        <v>213</v>
      </c>
      <c r="E2629" t="s">
        <v>57</v>
      </c>
      <c r="F2629" s="183"/>
    </row>
    <row r="2630" spans="1:6" ht="15">
      <c r="A2630">
        <v>2006</v>
      </c>
      <c r="B2630" t="s">
        <v>209</v>
      </c>
      <c r="C2630" t="s">
        <v>69</v>
      </c>
      <c r="D2630" t="s">
        <v>213</v>
      </c>
      <c r="E2630" t="s">
        <v>57</v>
      </c>
      <c r="F2630" s="183"/>
    </row>
    <row r="2631" spans="1:6" ht="15">
      <c r="A2631">
        <v>2007</v>
      </c>
      <c r="B2631" t="s">
        <v>209</v>
      </c>
      <c r="C2631" t="s">
        <v>69</v>
      </c>
      <c r="D2631" t="s">
        <v>213</v>
      </c>
      <c r="E2631" t="s">
        <v>57</v>
      </c>
      <c r="F2631" s="183"/>
    </row>
    <row r="2632" spans="1:5" ht="15">
      <c r="A2632">
        <v>2008</v>
      </c>
      <c r="B2632" t="s">
        <v>209</v>
      </c>
      <c r="C2632" t="s">
        <v>69</v>
      </c>
      <c r="D2632" t="s">
        <v>213</v>
      </c>
      <c r="E2632" t="s">
        <v>57</v>
      </c>
    </row>
    <row r="2633" spans="1:5" ht="15">
      <c r="A2633">
        <v>2009</v>
      </c>
      <c r="B2633" t="s">
        <v>209</v>
      </c>
      <c r="C2633" t="s">
        <v>69</v>
      </c>
      <c r="D2633" t="s">
        <v>213</v>
      </c>
      <c r="E2633" t="s">
        <v>57</v>
      </c>
    </row>
    <row r="2634" spans="1:5" ht="15">
      <c r="A2634">
        <v>2010</v>
      </c>
      <c r="B2634" t="s">
        <v>209</v>
      </c>
      <c r="C2634" t="s">
        <v>69</v>
      </c>
      <c r="D2634" t="s">
        <v>213</v>
      </c>
      <c r="E2634" t="s">
        <v>57</v>
      </c>
    </row>
    <row r="2635" spans="1:5" ht="15">
      <c r="A2635">
        <v>2011</v>
      </c>
      <c r="B2635" t="s">
        <v>209</v>
      </c>
      <c r="C2635" t="s">
        <v>69</v>
      </c>
      <c r="D2635" t="s">
        <v>213</v>
      </c>
      <c r="E2635" t="s">
        <v>57</v>
      </c>
    </row>
    <row r="2636" spans="1:5" ht="15">
      <c r="A2636">
        <v>2012</v>
      </c>
      <c r="B2636" t="s">
        <v>209</v>
      </c>
      <c r="C2636" t="s">
        <v>69</v>
      </c>
      <c r="D2636" t="s">
        <v>213</v>
      </c>
      <c r="E2636" t="s">
        <v>57</v>
      </c>
    </row>
    <row r="2637" spans="1:5" ht="15">
      <c r="A2637">
        <v>2013</v>
      </c>
      <c r="B2637" t="s">
        <v>209</v>
      </c>
      <c r="C2637" t="s">
        <v>69</v>
      </c>
      <c r="D2637" t="s">
        <v>213</v>
      </c>
      <c r="E2637" t="s">
        <v>57</v>
      </c>
    </row>
    <row r="2638" spans="1:5" ht="15">
      <c r="A2638">
        <v>2014</v>
      </c>
      <c r="B2638" t="s">
        <v>209</v>
      </c>
      <c r="C2638" t="s">
        <v>69</v>
      </c>
      <c r="D2638" t="s">
        <v>213</v>
      </c>
      <c r="E2638" t="s">
        <v>57</v>
      </c>
    </row>
    <row r="2639" spans="1:5" ht="15">
      <c r="A2639">
        <v>2015</v>
      </c>
      <c r="B2639" t="s">
        <v>209</v>
      </c>
      <c r="C2639" t="s">
        <v>69</v>
      </c>
      <c r="D2639" t="s">
        <v>213</v>
      </c>
      <c r="E2639" t="s">
        <v>57</v>
      </c>
    </row>
    <row r="2640" spans="1:5" ht="15">
      <c r="A2640">
        <v>2016</v>
      </c>
      <c r="B2640" t="s">
        <v>209</v>
      </c>
      <c r="C2640" t="s">
        <v>69</v>
      </c>
      <c r="D2640" t="s">
        <v>213</v>
      </c>
      <c r="E2640" t="s">
        <v>57</v>
      </c>
    </row>
    <row r="2641" spans="1:5" ht="15">
      <c r="A2641">
        <v>2017</v>
      </c>
      <c r="B2641" t="s">
        <v>209</v>
      </c>
      <c r="C2641" t="s">
        <v>69</v>
      </c>
      <c r="D2641" t="s">
        <v>213</v>
      </c>
      <c r="E2641" t="s">
        <v>57</v>
      </c>
    </row>
    <row r="2642" spans="1:6" ht="15">
      <c r="A2642">
        <v>2018</v>
      </c>
      <c r="B2642" t="s">
        <v>209</v>
      </c>
      <c r="C2642" t="s">
        <v>69</v>
      </c>
      <c r="D2642" t="s">
        <v>213</v>
      </c>
      <c r="E2642" t="s">
        <v>57</v>
      </c>
      <c r="F2642" s="183"/>
    </row>
    <row r="2643" spans="1:6" ht="15">
      <c r="A2643">
        <v>2019</v>
      </c>
      <c r="B2643" t="s">
        <v>209</v>
      </c>
      <c r="C2643" t="s">
        <v>69</v>
      </c>
      <c r="D2643" t="s">
        <v>213</v>
      </c>
      <c r="E2643" t="s">
        <v>57</v>
      </c>
      <c r="F2643" s="183"/>
    </row>
    <row r="2644" spans="1:6" ht="15">
      <c r="A2644">
        <v>2020</v>
      </c>
      <c r="B2644" t="s">
        <v>209</v>
      </c>
      <c r="C2644" t="s">
        <v>69</v>
      </c>
      <c r="D2644" t="s">
        <v>213</v>
      </c>
      <c r="E2644" t="s">
        <v>57</v>
      </c>
      <c r="F2644" s="183"/>
    </row>
    <row r="2645" spans="1:6" ht="15">
      <c r="A2645">
        <v>2021</v>
      </c>
      <c r="B2645" t="s">
        <v>209</v>
      </c>
      <c r="C2645" t="s">
        <v>69</v>
      </c>
      <c r="D2645" t="s">
        <v>213</v>
      </c>
      <c r="E2645" t="s">
        <v>57</v>
      </c>
      <c r="F2645" s="183"/>
    </row>
    <row r="2646" spans="1:6" ht="15">
      <c r="A2646">
        <v>2022</v>
      </c>
      <c r="B2646" t="s">
        <v>209</v>
      </c>
      <c r="C2646" t="s">
        <v>69</v>
      </c>
      <c r="D2646" t="s">
        <v>213</v>
      </c>
      <c r="E2646" t="s">
        <v>57</v>
      </c>
      <c r="F2646" s="183"/>
    </row>
    <row r="2647" spans="1:6" ht="15">
      <c r="A2647">
        <v>2000</v>
      </c>
      <c r="B2647" t="s">
        <v>209</v>
      </c>
      <c r="C2647" t="s">
        <v>69</v>
      </c>
      <c r="D2647" t="s">
        <v>210</v>
      </c>
      <c r="E2647" t="s">
        <v>57</v>
      </c>
      <c r="F2647">
        <v>843942.923</v>
      </c>
    </row>
    <row r="2648" spans="1:6" ht="15">
      <c r="A2648">
        <v>2001</v>
      </c>
      <c r="B2648" t="s">
        <v>209</v>
      </c>
      <c r="C2648" t="s">
        <v>69</v>
      </c>
      <c r="D2648" t="s">
        <v>210</v>
      </c>
      <c r="E2648" t="s">
        <v>57</v>
      </c>
      <c r="F2648">
        <v>828599.878</v>
      </c>
    </row>
    <row r="2649" spans="1:6" ht="15">
      <c r="A2649">
        <v>2002</v>
      </c>
      <c r="B2649" t="s">
        <v>209</v>
      </c>
      <c r="C2649" t="s">
        <v>69</v>
      </c>
      <c r="D2649" t="s">
        <v>210</v>
      </c>
      <c r="E2649" t="s">
        <v>57</v>
      </c>
      <c r="F2649">
        <v>871078.759</v>
      </c>
    </row>
    <row r="2650" spans="1:6" ht="15">
      <c r="A2650">
        <v>2003</v>
      </c>
      <c r="B2650" t="s">
        <v>209</v>
      </c>
      <c r="C2650" t="s">
        <v>69</v>
      </c>
      <c r="D2650" t="s">
        <v>210</v>
      </c>
      <c r="E2650" t="s">
        <v>57</v>
      </c>
      <c r="F2650">
        <v>920476.882</v>
      </c>
    </row>
    <row r="2651" spans="1:6" ht="15">
      <c r="A2651">
        <v>2004</v>
      </c>
      <c r="B2651" t="s">
        <v>209</v>
      </c>
      <c r="C2651" t="s">
        <v>69</v>
      </c>
      <c r="D2651" t="s">
        <v>210</v>
      </c>
      <c r="E2651" t="s">
        <v>57</v>
      </c>
      <c r="F2651">
        <v>922594.483</v>
      </c>
    </row>
    <row r="2652" spans="1:6" ht="15">
      <c r="A2652">
        <v>2005</v>
      </c>
      <c r="B2652" t="s">
        <v>209</v>
      </c>
      <c r="C2652" t="s">
        <v>69</v>
      </c>
      <c r="D2652" t="s">
        <v>210</v>
      </c>
      <c r="E2652" t="s">
        <v>57</v>
      </c>
      <c r="F2652">
        <v>933322.56</v>
      </c>
    </row>
    <row r="2653" spans="1:6" ht="15">
      <c r="A2653">
        <v>2006</v>
      </c>
      <c r="B2653" t="s">
        <v>209</v>
      </c>
      <c r="C2653" t="s">
        <v>69</v>
      </c>
      <c r="D2653" t="s">
        <v>210</v>
      </c>
      <c r="E2653" t="s">
        <v>57</v>
      </c>
      <c r="F2653">
        <v>950536.922</v>
      </c>
    </row>
    <row r="2654" spans="1:6" ht="15">
      <c r="A2654">
        <v>2007</v>
      </c>
      <c r="B2654" t="s">
        <v>209</v>
      </c>
      <c r="C2654" t="s">
        <v>69</v>
      </c>
      <c r="D2654" t="s">
        <v>210</v>
      </c>
      <c r="E2654" t="s">
        <v>57</v>
      </c>
      <c r="F2654">
        <v>926110.983</v>
      </c>
    </row>
    <row r="2655" spans="1:6" ht="15">
      <c r="A2655">
        <v>2008</v>
      </c>
      <c r="B2655" t="s">
        <v>209</v>
      </c>
      <c r="C2655" t="s">
        <v>69</v>
      </c>
      <c r="D2655" t="s">
        <v>210</v>
      </c>
      <c r="E2655" t="s">
        <v>57</v>
      </c>
      <c r="F2655">
        <v>934976.107</v>
      </c>
    </row>
    <row r="2656" spans="1:6" ht="15">
      <c r="A2656">
        <v>2009</v>
      </c>
      <c r="B2656" t="s">
        <v>209</v>
      </c>
      <c r="C2656" t="s">
        <v>69</v>
      </c>
      <c r="D2656" t="s">
        <v>210</v>
      </c>
      <c r="E2656" t="s">
        <v>57</v>
      </c>
      <c r="F2656">
        <v>845025.312</v>
      </c>
    </row>
    <row r="2657" spans="1:6" ht="15">
      <c r="A2657">
        <v>2010</v>
      </c>
      <c r="B2657" t="s">
        <v>209</v>
      </c>
      <c r="C2657" t="s">
        <v>69</v>
      </c>
      <c r="D2657" t="s">
        <v>210</v>
      </c>
      <c r="E2657" t="s">
        <v>57</v>
      </c>
      <c r="F2657">
        <v>858762.178</v>
      </c>
    </row>
    <row r="2658" spans="1:6" ht="15">
      <c r="A2658">
        <v>2011</v>
      </c>
      <c r="B2658" t="s">
        <v>209</v>
      </c>
      <c r="C2658" t="s">
        <v>69</v>
      </c>
      <c r="D2658" t="s">
        <v>210</v>
      </c>
      <c r="E2658" t="s">
        <v>57</v>
      </c>
      <c r="F2658" s="183">
        <v>857136.786</v>
      </c>
    </row>
    <row r="2659" spans="1:6" ht="15">
      <c r="A2659">
        <v>2012</v>
      </c>
      <c r="B2659" t="s">
        <v>209</v>
      </c>
      <c r="C2659" t="s">
        <v>69</v>
      </c>
      <c r="D2659" t="s">
        <v>210</v>
      </c>
      <c r="E2659" t="s">
        <v>57</v>
      </c>
      <c r="F2659" s="183">
        <v>827149.56</v>
      </c>
    </row>
    <row r="2660" spans="1:6" ht="15">
      <c r="A2660">
        <v>2013</v>
      </c>
      <c r="B2660" t="s">
        <v>209</v>
      </c>
      <c r="C2660" t="s">
        <v>69</v>
      </c>
      <c r="D2660" t="s">
        <v>210</v>
      </c>
      <c r="E2660" t="s">
        <v>57</v>
      </c>
      <c r="F2660" s="183">
        <v>787996.678</v>
      </c>
    </row>
    <row r="2661" spans="1:6" ht="15">
      <c r="A2661">
        <v>2014</v>
      </c>
      <c r="B2661" t="s">
        <v>209</v>
      </c>
      <c r="C2661" t="s">
        <v>69</v>
      </c>
      <c r="D2661" t="s">
        <v>210</v>
      </c>
      <c r="E2661" t="s">
        <v>57</v>
      </c>
      <c r="F2661" s="183">
        <v>786045.399</v>
      </c>
    </row>
    <row r="2662" spans="1:6" ht="15">
      <c r="A2662">
        <v>2015</v>
      </c>
      <c r="B2662" t="s">
        <v>209</v>
      </c>
      <c r="C2662" t="s">
        <v>69</v>
      </c>
      <c r="D2662" t="s">
        <v>210</v>
      </c>
      <c r="E2662" t="s">
        <v>57</v>
      </c>
      <c r="F2662">
        <v>834347.391</v>
      </c>
    </row>
    <row r="2663" spans="1:6" ht="15">
      <c r="A2663">
        <v>2016</v>
      </c>
      <c r="B2663" t="s">
        <v>209</v>
      </c>
      <c r="C2663" t="s">
        <v>69</v>
      </c>
      <c r="D2663" t="s">
        <v>210</v>
      </c>
      <c r="E2663" t="s">
        <v>57</v>
      </c>
      <c r="F2663">
        <v>826092.048</v>
      </c>
    </row>
    <row r="2664" spans="1:6" ht="15">
      <c r="A2664">
        <v>2017</v>
      </c>
      <c r="B2664" t="s">
        <v>209</v>
      </c>
      <c r="C2664" t="s">
        <v>69</v>
      </c>
      <c r="D2664" t="s">
        <v>210</v>
      </c>
      <c r="E2664" t="s">
        <v>57</v>
      </c>
      <c r="F2664">
        <v>824561.863</v>
      </c>
    </row>
    <row r="2665" spans="1:6" ht="15">
      <c r="A2665">
        <v>2018</v>
      </c>
      <c r="B2665" t="s">
        <v>209</v>
      </c>
      <c r="C2665" t="s">
        <v>69</v>
      </c>
      <c r="D2665" t="s">
        <v>210</v>
      </c>
      <c r="E2665" t="s">
        <v>57</v>
      </c>
      <c r="F2665">
        <v>835162.884</v>
      </c>
    </row>
    <row r="2666" spans="1:6" ht="15">
      <c r="A2666">
        <v>2019</v>
      </c>
      <c r="B2666" t="s">
        <v>209</v>
      </c>
      <c r="C2666" t="s">
        <v>69</v>
      </c>
      <c r="D2666" t="s">
        <v>210</v>
      </c>
      <c r="E2666" t="s">
        <v>57</v>
      </c>
      <c r="F2666">
        <v>816998.687</v>
      </c>
    </row>
    <row r="2667" spans="1:6" ht="15">
      <c r="A2667">
        <v>2020</v>
      </c>
      <c r="B2667" t="s">
        <v>209</v>
      </c>
      <c r="C2667" t="s">
        <v>69</v>
      </c>
      <c r="D2667" t="s">
        <v>210</v>
      </c>
      <c r="E2667" t="s">
        <v>57</v>
      </c>
      <c r="F2667">
        <v>717609.656</v>
      </c>
    </row>
    <row r="2668" spans="1:6" ht="15">
      <c r="A2668">
        <v>2021</v>
      </c>
      <c r="B2668" t="s">
        <v>209</v>
      </c>
      <c r="C2668" t="s">
        <v>69</v>
      </c>
      <c r="D2668" t="s">
        <v>210</v>
      </c>
      <c r="E2668" t="s">
        <v>57</v>
      </c>
      <c r="F2668">
        <v>749456.075</v>
      </c>
    </row>
    <row r="2669" spans="1:6" ht="15">
      <c r="A2669">
        <v>2022</v>
      </c>
      <c r="B2669" t="s">
        <v>209</v>
      </c>
      <c r="C2669" t="s">
        <v>69</v>
      </c>
      <c r="D2669" t="s">
        <v>210</v>
      </c>
      <c r="E2669" t="s">
        <v>57</v>
      </c>
      <c r="F2669">
        <v>745936.692</v>
      </c>
    </row>
    <row r="2670" spans="1:6" ht="15">
      <c r="A2670">
        <v>2000</v>
      </c>
      <c r="B2670" t="s">
        <v>209</v>
      </c>
      <c r="C2670" t="s">
        <v>69</v>
      </c>
      <c r="D2670" t="s">
        <v>212</v>
      </c>
      <c r="E2670" t="s">
        <v>57</v>
      </c>
      <c r="F2670">
        <v>1.968</v>
      </c>
    </row>
    <row r="2671" spans="1:6" ht="15">
      <c r="A2671">
        <v>2001</v>
      </c>
      <c r="B2671" t="s">
        <v>209</v>
      </c>
      <c r="C2671" t="s">
        <v>69</v>
      </c>
      <c r="D2671" t="s">
        <v>212</v>
      </c>
      <c r="E2671" t="s">
        <v>57</v>
      </c>
      <c r="F2671">
        <v>1.929</v>
      </c>
    </row>
    <row r="2672" spans="1:6" ht="15">
      <c r="A2672">
        <v>2002</v>
      </c>
      <c r="B2672" t="s">
        <v>209</v>
      </c>
      <c r="C2672" t="s">
        <v>69</v>
      </c>
      <c r="D2672" t="s">
        <v>212</v>
      </c>
      <c r="E2672" t="s">
        <v>57</v>
      </c>
      <c r="F2672" s="184">
        <v>2.024</v>
      </c>
    </row>
    <row r="2673" spans="1:6" ht="15">
      <c r="A2673">
        <v>2003</v>
      </c>
      <c r="B2673" t="s">
        <v>209</v>
      </c>
      <c r="C2673" t="s">
        <v>69</v>
      </c>
      <c r="D2673" t="s">
        <v>212</v>
      </c>
      <c r="E2673" t="s">
        <v>57</v>
      </c>
      <c r="F2673" s="183">
        <v>2.131</v>
      </c>
    </row>
    <row r="2674" spans="1:6" ht="15">
      <c r="A2674">
        <v>2004</v>
      </c>
      <c r="B2674" t="s">
        <v>209</v>
      </c>
      <c r="C2674" t="s">
        <v>69</v>
      </c>
      <c r="D2674" t="s">
        <v>212</v>
      </c>
      <c r="E2674" t="s">
        <v>57</v>
      </c>
      <c r="F2674" s="183">
        <v>2.128</v>
      </c>
    </row>
    <row r="2675" spans="1:6" ht="15">
      <c r="A2675">
        <v>2005</v>
      </c>
      <c r="B2675" t="s">
        <v>209</v>
      </c>
      <c r="C2675" t="s">
        <v>69</v>
      </c>
      <c r="D2675" t="s">
        <v>212</v>
      </c>
      <c r="E2675" t="s">
        <v>57</v>
      </c>
      <c r="F2675" s="183">
        <v>2.145</v>
      </c>
    </row>
    <row r="2676" spans="1:6" ht="15">
      <c r="A2676">
        <v>2006</v>
      </c>
      <c r="B2676" t="s">
        <v>209</v>
      </c>
      <c r="C2676" t="s">
        <v>69</v>
      </c>
      <c r="D2676" t="s">
        <v>212</v>
      </c>
      <c r="E2676" t="s">
        <v>57</v>
      </c>
      <c r="F2676" s="183">
        <v>2.178</v>
      </c>
    </row>
    <row r="2677" spans="1:6" ht="15">
      <c r="A2677">
        <v>2007</v>
      </c>
      <c r="B2677" t="s">
        <v>209</v>
      </c>
      <c r="C2677" t="s">
        <v>69</v>
      </c>
      <c r="D2677" t="s">
        <v>212</v>
      </c>
      <c r="E2677" t="s">
        <v>57</v>
      </c>
      <c r="F2677">
        <v>2.114</v>
      </c>
    </row>
    <row r="2678" spans="1:6" ht="15">
      <c r="A2678">
        <v>2008</v>
      </c>
      <c r="B2678" t="s">
        <v>209</v>
      </c>
      <c r="C2678" t="s">
        <v>69</v>
      </c>
      <c r="D2678" t="s">
        <v>212</v>
      </c>
      <c r="E2678" t="s">
        <v>57</v>
      </c>
      <c r="F2678">
        <v>2.128</v>
      </c>
    </row>
    <row r="2679" spans="1:6" ht="15">
      <c r="A2679">
        <v>2009</v>
      </c>
      <c r="B2679" t="s">
        <v>209</v>
      </c>
      <c r="C2679" t="s">
        <v>69</v>
      </c>
      <c r="D2679" t="s">
        <v>212</v>
      </c>
      <c r="E2679" t="s">
        <v>57</v>
      </c>
      <c r="F2679">
        <v>1.919</v>
      </c>
    </row>
    <row r="2680" spans="1:6" ht="15">
      <c r="A2680">
        <v>2010</v>
      </c>
      <c r="B2680" t="s">
        <v>209</v>
      </c>
      <c r="C2680" t="s">
        <v>69</v>
      </c>
      <c r="D2680" t="s">
        <v>212</v>
      </c>
      <c r="E2680" t="s">
        <v>57</v>
      </c>
      <c r="F2680">
        <v>1.947</v>
      </c>
    </row>
    <row r="2681" spans="1:6" ht="15">
      <c r="A2681">
        <v>2011</v>
      </c>
      <c r="B2681" t="s">
        <v>209</v>
      </c>
      <c r="C2681" t="s">
        <v>69</v>
      </c>
      <c r="D2681" t="s">
        <v>212</v>
      </c>
      <c r="E2681" t="s">
        <v>57</v>
      </c>
      <c r="F2681">
        <v>1.947</v>
      </c>
    </row>
    <row r="2682" spans="1:6" ht="15">
      <c r="A2682">
        <v>2012</v>
      </c>
      <c r="B2682" t="s">
        <v>209</v>
      </c>
      <c r="C2682" t="s">
        <v>69</v>
      </c>
      <c r="D2682" t="s">
        <v>212</v>
      </c>
      <c r="E2682" t="s">
        <v>57</v>
      </c>
      <c r="F2682">
        <v>1.876</v>
      </c>
    </row>
    <row r="2683" spans="1:6" ht="15">
      <c r="A2683">
        <v>2013</v>
      </c>
      <c r="B2683" t="s">
        <v>209</v>
      </c>
      <c r="C2683" t="s">
        <v>69</v>
      </c>
      <c r="D2683" t="s">
        <v>212</v>
      </c>
      <c r="E2683" t="s">
        <v>57</v>
      </c>
      <c r="F2683">
        <v>1.783</v>
      </c>
    </row>
    <row r="2684" spans="1:6" ht="15">
      <c r="A2684">
        <v>2014</v>
      </c>
      <c r="B2684" t="s">
        <v>209</v>
      </c>
      <c r="C2684" t="s">
        <v>69</v>
      </c>
      <c r="D2684" t="s">
        <v>212</v>
      </c>
      <c r="E2684" t="s">
        <v>57</v>
      </c>
      <c r="F2684">
        <v>1.773</v>
      </c>
    </row>
    <row r="2685" spans="1:6" ht="15">
      <c r="A2685">
        <v>2015</v>
      </c>
      <c r="B2685" t="s">
        <v>209</v>
      </c>
      <c r="C2685" t="s">
        <v>69</v>
      </c>
      <c r="D2685" t="s">
        <v>212</v>
      </c>
      <c r="E2685" t="s">
        <v>57</v>
      </c>
      <c r="F2685">
        <v>1.878</v>
      </c>
    </row>
    <row r="2686" spans="1:6" ht="15">
      <c r="A2686">
        <v>2016</v>
      </c>
      <c r="B2686" t="s">
        <v>209</v>
      </c>
      <c r="C2686" t="s">
        <v>69</v>
      </c>
      <c r="D2686" t="s">
        <v>212</v>
      </c>
      <c r="E2686" t="s">
        <v>57</v>
      </c>
      <c r="F2686">
        <v>1.856</v>
      </c>
    </row>
    <row r="2687" spans="1:6" ht="15">
      <c r="A2687">
        <v>2017</v>
      </c>
      <c r="B2687" t="s">
        <v>209</v>
      </c>
      <c r="C2687" t="s">
        <v>69</v>
      </c>
      <c r="D2687" t="s">
        <v>212</v>
      </c>
      <c r="E2687" t="s">
        <v>57</v>
      </c>
      <c r="F2687" s="184">
        <v>1.849</v>
      </c>
    </row>
    <row r="2688" spans="1:6" ht="15">
      <c r="A2688">
        <v>2018</v>
      </c>
      <c r="B2688" t="s">
        <v>209</v>
      </c>
      <c r="C2688" t="s">
        <v>69</v>
      </c>
      <c r="D2688" t="s">
        <v>212</v>
      </c>
      <c r="E2688" t="s">
        <v>57</v>
      </c>
      <c r="F2688" s="183">
        <v>1.87</v>
      </c>
    </row>
    <row r="2689" spans="1:6" ht="15">
      <c r="A2689">
        <v>2019</v>
      </c>
      <c r="B2689" t="s">
        <v>209</v>
      </c>
      <c r="C2689" t="s">
        <v>69</v>
      </c>
      <c r="D2689" t="s">
        <v>212</v>
      </c>
      <c r="E2689" t="s">
        <v>57</v>
      </c>
      <c r="F2689" s="183">
        <v>1.828</v>
      </c>
    </row>
    <row r="2690" spans="1:6" ht="15">
      <c r="A2690">
        <v>2020</v>
      </c>
      <c r="B2690" t="s">
        <v>209</v>
      </c>
      <c r="C2690" t="s">
        <v>69</v>
      </c>
      <c r="D2690" t="s">
        <v>212</v>
      </c>
      <c r="E2690" t="s">
        <v>57</v>
      </c>
      <c r="F2690" s="183">
        <v>1.604</v>
      </c>
    </row>
    <row r="2691" spans="1:6" ht="15">
      <c r="A2691">
        <v>2021</v>
      </c>
      <c r="B2691" t="s">
        <v>209</v>
      </c>
      <c r="C2691" t="s">
        <v>69</v>
      </c>
      <c r="D2691" t="s">
        <v>212</v>
      </c>
      <c r="E2691" t="s">
        <v>57</v>
      </c>
      <c r="F2691" s="183">
        <v>1.677</v>
      </c>
    </row>
    <row r="2692" spans="1:6" ht="15">
      <c r="A2692">
        <v>2022</v>
      </c>
      <c r="B2692" t="s">
        <v>209</v>
      </c>
      <c r="C2692" t="s">
        <v>69</v>
      </c>
      <c r="D2692" t="s">
        <v>212</v>
      </c>
      <c r="E2692" t="s">
        <v>57</v>
      </c>
      <c r="F2692">
        <v>1.669</v>
      </c>
    </row>
    <row r="2693" spans="1:5" ht="15">
      <c r="A2693">
        <v>2000</v>
      </c>
      <c r="B2693" t="s">
        <v>209</v>
      </c>
      <c r="C2693" t="s">
        <v>67</v>
      </c>
      <c r="D2693" t="s">
        <v>213</v>
      </c>
      <c r="E2693" t="s">
        <v>57</v>
      </c>
    </row>
    <row r="2694" spans="1:5" ht="15">
      <c r="A2694">
        <v>2001</v>
      </c>
      <c r="B2694" t="s">
        <v>209</v>
      </c>
      <c r="C2694" t="s">
        <v>67</v>
      </c>
      <c r="D2694" t="s">
        <v>213</v>
      </c>
      <c r="E2694" t="s">
        <v>57</v>
      </c>
    </row>
    <row r="2695" spans="1:5" ht="15">
      <c r="A2695">
        <v>2002</v>
      </c>
      <c r="B2695" t="s">
        <v>209</v>
      </c>
      <c r="C2695" t="s">
        <v>67</v>
      </c>
      <c r="D2695" t="s">
        <v>213</v>
      </c>
      <c r="E2695" t="s">
        <v>57</v>
      </c>
    </row>
    <row r="2696" spans="1:5" ht="15">
      <c r="A2696">
        <v>2003</v>
      </c>
      <c r="B2696" t="s">
        <v>209</v>
      </c>
      <c r="C2696" t="s">
        <v>67</v>
      </c>
      <c r="D2696" t="s">
        <v>213</v>
      </c>
      <c r="E2696" t="s">
        <v>57</v>
      </c>
    </row>
    <row r="2697" spans="1:5" ht="15">
      <c r="A2697">
        <v>2004</v>
      </c>
      <c r="B2697" t="s">
        <v>209</v>
      </c>
      <c r="C2697" t="s">
        <v>67</v>
      </c>
      <c r="D2697" t="s">
        <v>213</v>
      </c>
      <c r="E2697" t="s">
        <v>57</v>
      </c>
    </row>
    <row r="2698" spans="1:5" ht="15">
      <c r="A2698">
        <v>2005</v>
      </c>
      <c r="B2698" t="s">
        <v>209</v>
      </c>
      <c r="C2698" t="s">
        <v>67</v>
      </c>
      <c r="D2698" t="s">
        <v>213</v>
      </c>
      <c r="E2698" t="s">
        <v>57</v>
      </c>
    </row>
    <row r="2699" spans="1:5" ht="15">
      <c r="A2699">
        <v>2006</v>
      </c>
      <c r="B2699" t="s">
        <v>209</v>
      </c>
      <c r="C2699" t="s">
        <v>67</v>
      </c>
      <c r="D2699" t="s">
        <v>213</v>
      </c>
      <c r="E2699" t="s">
        <v>57</v>
      </c>
    </row>
    <row r="2700" spans="1:5" ht="15">
      <c r="A2700">
        <v>2007</v>
      </c>
      <c r="B2700" t="s">
        <v>209</v>
      </c>
      <c r="C2700" t="s">
        <v>67</v>
      </c>
      <c r="D2700" t="s">
        <v>213</v>
      </c>
      <c r="E2700" t="s">
        <v>57</v>
      </c>
    </row>
    <row r="2701" spans="1:5" ht="15">
      <c r="A2701">
        <v>2008</v>
      </c>
      <c r="B2701" t="s">
        <v>209</v>
      </c>
      <c r="C2701" t="s">
        <v>67</v>
      </c>
      <c r="D2701" t="s">
        <v>213</v>
      </c>
      <c r="E2701" t="s">
        <v>57</v>
      </c>
    </row>
    <row r="2702" spans="1:5" ht="15">
      <c r="A2702">
        <v>2009</v>
      </c>
      <c r="B2702" t="s">
        <v>209</v>
      </c>
      <c r="C2702" t="s">
        <v>67</v>
      </c>
      <c r="D2702" t="s">
        <v>213</v>
      </c>
      <c r="E2702" t="s">
        <v>57</v>
      </c>
    </row>
    <row r="2703" spans="1:6" ht="15">
      <c r="A2703">
        <v>2010</v>
      </c>
      <c r="B2703" t="s">
        <v>209</v>
      </c>
      <c r="C2703" t="s">
        <v>67</v>
      </c>
      <c r="D2703" t="s">
        <v>213</v>
      </c>
      <c r="E2703" t="s">
        <v>57</v>
      </c>
      <c r="F2703" s="183"/>
    </row>
    <row r="2704" spans="1:6" ht="15">
      <c r="A2704">
        <v>2011</v>
      </c>
      <c r="B2704" t="s">
        <v>209</v>
      </c>
      <c r="C2704" t="s">
        <v>67</v>
      </c>
      <c r="D2704" t="s">
        <v>213</v>
      </c>
      <c r="E2704" t="s">
        <v>57</v>
      </c>
      <c r="F2704" s="183"/>
    </row>
    <row r="2705" spans="1:5" ht="15">
      <c r="A2705">
        <v>2012</v>
      </c>
      <c r="B2705" t="s">
        <v>209</v>
      </c>
      <c r="C2705" t="s">
        <v>67</v>
      </c>
      <c r="D2705" t="s">
        <v>213</v>
      </c>
      <c r="E2705" t="s">
        <v>57</v>
      </c>
    </row>
    <row r="2706" spans="1:5" ht="15">
      <c r="A2706">
        <v>2013</v>
      </c>
      <c r="B2706" t="s">
        <v>209</v>
      </c>
      <c r="C2706" t="s">
        <v>67</v>
      </c>
      <c r="D2706" t="s">
        <v>213</v>
      </c>
      <c r="E2706" t="s">
        <v>57</v>
      </c>
    </row>
    <row r="2707" spans="1:5" ht="15">
      <c r="A2707">
        <v>2014</v>
      </c>
      <c r="B2707" t="s">
        <v>209</v>
      </c>
      <c r="C2707" t="s">
        <v>67</v>
      </c>
      <c r="D2707" t="s">
        <v>213</v>
      </c>
      <c r="E2707" t="s">
        <v>57</v>
      </c>
    </row>
    <row r="2708" spans="1:5" ht="15">
      <c r="A2708">
        <v>2015</v>
      </c>
      <c r="B2708" t="s">
        <v>209</v>
      </c>
      <c r="C2708" t="s">
        <v>67</v>
      </c>
      <c r="D2708" t="s">
        <v>213</v>
      </c>
      <c r="E2708" t="s">
        <v>57</v>
      </c>
    </row>
    <row r="2709" spans="1:5" ht="15">
      <c r="A2709">
        <v>2016</v>
      </c>
      <c r="B2709" t="s">
        <v>209</v>
      </c>
      <c r="C2709" t="s">
        <v>67</v>
      </c>
      <c r="D2709" t="s">
        <v>213</v>
      </c>
      <c r="E2709" t="s">
        <v>57</v>
      </c>
    </row>
    <row r="2710" spans="1:5" ht="15">
      <c r="A2710">
        <v>2017</v>
      </c>
      <c r="B2710" t="s">
        <v>209</v>
      </c>
      <c r="C2710" t="s">
        <v>67</v>
      </c>
      <c r="D2710" t="s">
        <v>213</v>
      </c>
      <c r="E2710" t="s">
        <v>57</v>
      </c>
    </row>
    <row r="2711" spans="1:5" ht="15">
      <c r="A2711">
        <v>2018</v>
      </c>
      <c r="B2711" t="s">
        <v>209</v>
      </c>
      <c r="C2711" t="s">
        <v>67</v>
      </c>
      <c r="D2711" t="s">
        <v>213</v>
      </c>
      <c r="E2711" t="s">
        <v>57</v>
      </c>
    </row>
    <row r="2712" spans="1:5" ht="15">
      <c r="A2712">
        <v>2019</v>
      </c>
      <c r="B2712" t="s">
        <v>209</v>
      </c>
      <c r="C2712" t="s">
        <v>67</v>
      </c>
      <c r="D2712" t="s">
        <v>213</v>
      </c>
      <c r="E2712" t="s">
        <v>57</v>
      </c>
    </row>
    <row r="2713" spans="1:5" ht="15">
      <c r="A2713">
        <v>2020</v>
      </c>
      <c r="B2713" t="s">
        <v>209</v>
      </c>
      <c r="C2713" t="s">
        <v>67</v>
      </c>
      <c r="D2713" t="s">
        <v>213</v>
      </c>
      <c r="E2713" t="s">
        <v>57</v>
      </c>
    </row>
    <row r="2714" spans="1:5" ht="15">
      <c r="A2714">
        <v>2021</v>
      </c>
      <c r="B2714" t="s">
        <v>209</v>
      </c>
      <c r="C2714" t="s">
        <v>67</v>
      </c>
      <c r="D2714" t="s">
        <v>213</v>
      </c>
      <c r="E2714" t="s">
        <v>57</v>
      </c>
    </row>
    <row r="2715" spans="1:5" ht="15">
      <c r="A2715">
        <v>2022</v>
      </c>
      <c r="B2715" t="s">
        <v>209</v>
      </c>
      <c r="C2715" t="s">
        <v>67</v>
      </c>
      <c r="D2715" t="s">
        <v>213</v>
      </c>
      <c r="E2715" t="s">
        <v>57</v>
      </c>
    </row>
    <row r="2716" spans="1:7" ht="15">
      <c r="A2716">
        <v>2000</v>
      </c>
      <c r="B2716" t="s">
        <v>209</v>
      </c>
      <c r="C2716" t="s">
        <v>67</v>
      </c>
      <c r="D2716" t="s">
        <v>210</v>
      </c>
      <c r="E2716" t="s">
        <v>57</v>
      </c>
      <c r="F2716">
        <v>-5436.123</v>
      </c>
      <c r="G2716" t="s">
        <v>211</v>
      </c>
    </row>
    <row r="2717" spans="1:7" ht="15">
      <c r="A2717">
        <v>2001</v>
      </c>
      <c r="B2717" t="s">
        <v>209</v>
      </c>
      <c r="C2717" t="s">
        <v>67</v>
      </c>
      <c r="D2717" t="s">
        <v>210</v>
      </c>
      <c r="E2717" t="s">
        <v>57</v>
      </c>
      <c r="F2717">
        <v>-9835.156</v>
      </c>
      <c r="G2717" t="s">
        <v>211</v>
      </c>
    </row>
    <row r="2718" spans="1:7" ht="15">
      <c r="A2718">
        <v>2002</v>
      </c>
      <c r="B2718" t="s">
        <v>209</v>
      </c>
      <c r="C2718" t="s">
        <v>67</v>
      </c>
      <c r="D2718" t="s">
        <v>210</v>
      </c>
      <c r="E2718" t="s">
        <v>57</v>
      </c>
      <c r="F2718">
        <v>-6332.761</v>
      </c>
      <c r="G2718" t="s">
        <v>211</v>
      </c>
    </row>
    <row r="2719" spans="1:7" ht="15">
      <c r="A2719">
        <v>2003</v>
      </c>
      <c r="B2719" t="s">
        <v>209</v>
      </c>
      <c r="C2719" t="s">
        <v>67</v>
      </c>
      <c r="D2719" t="s">
        <v>210</v>
      </c>
      <c r="E2719" t="s">
        <v>57</v>
      </c>
      <c r="F2719">
        <v>2238.862</v>
      </c>
      <c r="G2719" t="s">
        <v>211</v>
      </c>
    </row>
    <row r="2720" spans="1:6" ht="15">
      <c r="A2720">
        <v>2004</v>
      </c>
      <c r="B2720" t="s">
        <v>209</v>
      </c>
      <c r="C2720" t="s">
        <v>67</v>
      </c>
      <c r="D2720" t="s">
        <v>210</v>
      </c>
      <c r="E2720" t="s">
        <v>57</v>
      </c>
      <c r="F2720">
        <v>5959.4</v>
      </c>
    </row>
    <row r="2721" spans="1:6" ht="15">
      <c r="A2721">
        <v>2005</v>
      </c>
      <c r="B2721" t="s">
        <v>209</v>
      </c>
      <c r="C2721" t="s">
        <v>67</v>
      </c>
      <c r="D2721" t="s">
        <v>210</v>
      </c>
      <c r="E2721" t="s">
        <v>57</v>
      </c>
      <c r="F2721">
        <v>803.107</v>
      </c>
    </row>
    <row r="2722" spans="1:6" ht="15">
      <c r="A2722">
        <v>2006</v>
      </c>
      <c r="B2722" t="s">
        <v>209</v>
      </c>
      <c r="C2722" t="s">
        <v>67</v>
      </c>
      <c r="D2722" t="s">
        <v>210</v>
      </c>
      <c r="E2722" t="s">
        <v>57</v>
      </c>
      <c r="F2722">
        <v>20.47</v>
      </c>
    </row>
    <row r="2723" spans="1:6" ht="15">
      <c r="A2723">
        <v>2007</v>
      </c>
      <c r="B2723" t="s">
        <v>209</v>
      </c>
      <c r="C2723" t="s">
        <v>67</v>
      </c>
      <c r="D2723" t="s">
        <v>210</v>
      </c>
      <c r="E2723" t="s">
        <v>57</v>
      </c>
      <c r="F2723">
        <v>3361.816</v>
      </c>
    </row>
    <row r="2724" spans="1:6" ht="15">
      <c r="A2724">
        <v>2008</v>
      </c>
      <c r="B2724" t="s">
        <v>209</v>
      </c>
      <c r="C2724" t="s">
        <v>67</v>
      </c>
      <c r="D2724" t="s">
        <v>210</v>
      </c>
      <c r="E2724" t="s">
        <v>57</v>
      </c>
      <c r="F2724">
        <v>3953.555</v>
      </c>
    </row>
    <row r="2725" spans="1:6" ht="15">
      <c r="A2725">
        <v>2009</v>
      </c>
      <c r="B2725" t="s">
        <v>209</v>
      </c>
      <c r="C2725" t="s">
        <v>67</v>
      </c>
      <c r="D2725" t="s">
        <v>210</v>
      </c>
      <c r="E2725" t="s">
        <v>57</v>
      </c>
      <c r="F2725">
        <v>1867.232</v>
      </c>
    </row>
    <row r="2726" spans="1:6" ht="15">
      <c r="A2726">
        <v>2010</v>
      </c>
      <c r="B2726" t="s">
        <v>209</v>
      </c>
      <c r="C2726" t="s">
        <v>67</v>
      </c>
      <c r="D2726" t="s">
        <v>210</v>
      </c>
      <c r="E2726" t="s">
        <v>57</v>
      </c>
      <c r="F2726">
        <v>794.365</v>
      </c>
    </row>
    <row r="2727" spans="1:6" ht="15">
      <c r="A2727">
        <v>2011</v>
      </c>
      <c r="B2727" t="s">
        <v>209</v>
      </c>
      <c r="C2727" t="s">
        <v>67</v>
      </c>
      <c r="D2727" t="s">
        <v>210</v>
      </c>
      <c r="E2727" t="s">
        <v>57</v>
      </c>
      <c r="F2727">
        <v>758.588</v>
      </c>
    </row>
    <row r="2728" spans="1:6" ht="15">
      <c r="A2728">
        <v>2012</v>
      </c>
      <c r="B2728" t="s">
        <v>209</v>
      </c>
      <c r="C2728" t="s">
        <v>67</v>
      </c>
      <c r="D2728" t="s">
        <v>210</v>
      </c>
      <c r="E2728" t="s">
        <v>57</v>
      </c>
      <c r="F2728">
        <v>-3113.483</v>
      </c>
    </row>
    <row r="2729" spans="1:6" ht="15">
      <c r="A2729">
        <v>2013</v>
      </c>
      <c r="B2729" t="s">
        <v>209</v>
      </c>
      <c r="C2729" t="s">
        <v>67</v>
      </c>
      <c r="D2729" t="s">
        <v>210</v>
      </c>
      <c r="E2729" t="s">
        <v>57</v>
      </c>
      <c r="F2729">
        <v>-634.946</v>
      </c>
    </row>
    <row r="2730" spans="1:6" ht="15">
      <c r="A2730">
        <v>2014</v>
      </c>
      <c r="B2730" t="s">
        <v>209</v>
      </c>
      <c r="C2730" t="s">
        <v>67</v>
      </c>
      <c r="D2730" t="s">
        <v>210</v>
      </c>
      <c r="E2730" t="s">
        <v>57</v>
      </c>
      <c r="F2730">
        <v>-1424.9</v>
      </c>
    </row>
    <row r="2731" spans="1:6" ht="15">
      <c r="A2731">
        <v>2015</v>
      </c>
      <c r="B2731" t="s">
        <v>209</v>
      </c>
      <c r="C2731" t="s">
        <v>67</v>
      </c>
      <c r="D2731" t="s">
        <v>210</v>
      </c>
      <c r="E2731" t="s">
        <v>57</v>
      </c>
      <c r="F2731">
        <v>-962.646</v>
      </c>
    </row>
    <row r="2732" spans="1:6" ht="15">
      <c r="A2732">
        <v>2016</v>
      </c>
      <c r="B2732" t="s">
        <v>209</v>
      </c>
      <c r="C2732" t="s">
        <v>67</v>
      </c>
      <c r="D2732" t="s">
        <v>210</v>
      </c>
      <c r="E2732" t="s">
        <v>57</v>
      </c>
      <c r="F2732" s="183">
        <v>789.098</v>
      </c>
    </row>
    <row r="2733" spans="1:6" ht="15">
      <c r="A2733">
        <v>2017</v>
      </c>
      <c r="B2733" t="s">
        <v>209</v>
      </c>
      <c r="C2733" t="s">
        <v>67</v>
      </c>
      <c r="D2733" t="s">
        <v>210</v>
      </c>
      <c r="E2733" t="s">
        <v>57</v>
      </c>
      <c r="F2733" s="183">
        <v>555.472</v>
      </c>
    </row>
    <row r="2734" spans="1:6" ht="15">
      <c r="A2734">
        <v>2018</v>
      </c>
      <c r="B2734" t="s">
        <v>209</v>
      </c>
      <c r="C2734" t="s">
        <v>67</v>
      </c>
      <c r="D2734" t="s">
        <v>210</v>
      </c>
      <c r="E2734" t="s">
        <v>57</v>
      </c>
      <c r="F2734" s="183">
        <v>7542.935</v>
      </c>
    </row>
    <row r="2735" spans="1:6" ht="15">
      <c r="A2735">
        <v>2019</v>
      </c>
      <c r="B2735" t="s">
        <v>209</v>
      </c>
      <c r="C2735" t="s">
        <v>67</v>
      </c>
      <c r="D2735" t="s">
        <v>210</v>
      </c>
      <c r="E2735" t="s">
        <v>57</v>
      </c>
      <c r="F2735" s="183">
        <v>14921.889</v>
      </c>
    </row>
    <row r="2736" spans="1:6" ht="15">
      <c r="A2736">
        <v>2020</v>
      </c>
      <c r="B2736" t="s">
        <v>209</v>
      </c>
      <c r="C2736" t="s">
        <v>67</v>
      </c>
      <c r="D2736" t="s">
        <v>210</v>
      </c>
      <c r="E2736" t="s">
        <v>57</v>
      </c>
      <c r="F2736" s="183">
        <v>11777.819</v>
      </c>
    </row>
    <row r="2737" spans="1:6" ht="15">
      <c r="A2737">
        <v>2021</v>
      </c>
      <c r="B2737" t="s">
        <v>209</v>
      </c>
      <c r="C2737" t="s">
        <v>67</v>
      </c>
      <c r="D2737" t="s">
        <v>210</v>
      </c>
      <c r="E2737" t="s">
        <v>57</v>
      </c>
      <c r="F2737">
        <v>13432.575</v>
      </c>
    </row>
    <row r="2738" spans="1:6" ht="15">
      <c r="A2738">
        <v>2022</v>
      </c>
      <c r="B2738" t="s">
        <v>209</v>
      </c>
      <c r="C2738" t="s">
        <v>67</v>
      </c>
      <c r="D2738" t="s">
        <v>210</v>
      </c>
      <c r="E2738" t="s">
        <v>57</v>
      </c>
      <c r="F2738">
        <v>30285.118</v>
      </c>
    </row>
    <row r="2739" spans="1:7" ht="15">
      <c r="A2739">
        <v>2000</v>
      </c>
      <c r="B2739" t="s">
        <v>209</v>
      </c>
      <c r="C2739" t="s">
        <v>67</v>
      </c>
      <c r="D2739" t="s">
        <v>212</v>
      </c>
      <c r="E2739" t="s">
        <v>57</v>
      </c>
      <c r="F2739">
        <v>-0.013</v>
      </c>
      <c r="G2739" t="s">
        <v>211</v>
      </c>
    </row>
    <row r="2740" spans="1:7" ht="15">
      <c r="A2740">
        <v>2001</v>
      </c>
      <c r="B2740" t="s">
        <v>209</v>
      </c>
      <c r="C2740" t="s">
        <v>67</v>
      </c>
      <c r="D2740" t="s">
        <v>212</v>
      </c>
      <c r="E2740" t="s">
        <v>57</v>
      </c>
      <c r="F2740">
        <v>-0.023</v>
      </c>
      <c r="G2740" t="s">
        <v>211</v>
      </c>
    </row>
    <row r="2741" spans="1:7" ht="15">
      <c r="A2741">
        <v>2002</v>
      </c>
      <c r="B2741" t="s">
        <v>209</v>
      </c>
      <c r="C2741" t="s">
        <v>67</v>
      </c>
      <c r="D2741" t="s">
        <v>212</v>
      </c>
      <c r="E2741" t="s">
        <v>57</v>
      </c>
      <c r="F2741">
        <v>-0.015</v>
      </c>
      <c r="G2741" t="s">
        <v>211</v>
      </c>
    </row>
    <row r="2742" spans="1:7" ht="15">
      <c r="A2742">
        <v>2003</v>
      </c>
      <c r="B2742" t="s">
        <v>209</v>
      </c>
      <c r="C2742" t="s">
        <v>67</v>
      </c>
      <c r="D2742" t="s">
        <v>212</v>
      </c>
      <c r="E2742" t="s">
        <v>57</v>
      </c>
      <c r="F2742">
        <v>0.005</v>
      </c>
      <c r="G2742" t="s">
        <v>211</v>
      </c>
    </row>
    <row r="2743" spans="1:6" ht="15">
      <c r="A2743">
        <v>2004</v>
      </c>
      <c r="B2743" t="s">
        <v>209</v>
      </c>
      <c r="C2743" t="s">
        <v>67</v>
      </c>
      <c r="D2743" t="s">
        <v>212</v>
      </c>
      <c r="E2743" t="s">
        <v>57</v>
      </c>
      <c r="F2743">
        <v>0.014</v>
      </c>
    </row>
    <row r="2744" spans="1:6" ht="15">
      <c r="A2744">
        <v>2005</v>
      </c>
      <c r="B2744" t="s">
        <v>209</v>
      </c>
      <c r="C2744" t="s">
        <v>67</v>
      </c>
      <c r="D2744" t="s">
        <v>212</v>
      </c>
      <c r="E2744" t="s">
        <v>57</v>
      </c>
      <c r="F2744">
        <v>0.002</v>
      </c>
    </row>
    <row r="2745" spans="1:6" ht="15">
      <c r="A2745">
        <v>2006</v>
      </c>
      <c r="B2745" t="s">
        <v>209</v>
      </c>
      <c r="C2745" t="s">
        <v>67</v>
      </c>
      <c r="D2745" t="s">
        <v>212</v>
      </c>
      <c r="E2745" t="s">
        <v>57</v>
      </c>
      <c r="F2745">
        <v>0</v>
      </c>
    </row>
    <row r="2746" spans="1:6" ht="15">
      <c r="A2746">
        <v>2007</v>
      </c>
      <c r="B2746" t="s">
        <v>209</v>
      </c>
      <c r="C2746" t="s">
        <v>67</v>
      </c>
      <c r="D2746" t="s">
        <v>212</v>
      </c>
      <c r="E2746" t="s">
        <v>57</v>
      </c>
      <c r="F2746">
        <v>0.008</v>
      </c>
    </row>
    <row r="2747" spans="1:6" ht="15">
      <c r="A2747">
        <v>2008</v>
      </c>
      <c r="B2747" t="s">
        <v>209</v>
      </c>
      <c r="C2747" t="s">
        <v>67</v>
      </c>
      <c r="D2747" t="s">
        <v>212</v>
      </c>
      <c r="E2747" t="s">
        <v>57</v>
      </c>
      <c r="F2747" s="183">
        <v>0.009</v>
      </c>
    </row>
    <row r="2748" spans="1:6" ht="15">
      <c r="A2748">
        <v>2009</v>
      </c>
      <c r="B2748" t="s">
        <v>209</v>
      </c>
      <c r="C2748" t="s">
        <v>67</v>
      </c>
      <c r="D2748" t="s">
        <v>212</v>
      </c>
      <c r="E2748" t="s">
        <v>57</v>
      </c>
      <c r="F2748" s="183">
        <v>0.004</v>
      </c>
    </row>
    <row r="2749" spans="1:6" ht="15">
      <c r="A2749">
        <v>2010</v>
      </c>
      <c r="B2749" t="s">
        <v>209</v>
      </c>
      <c r="C2749" t="s">
        <v>67</v>
      </c>
      <c r="D2749" t="s">
        <v>212</v>
      </c>
      <c r="E2749" t="s">
        <v>57</v>
      </c>
      <c r="F2749" s="183">
        <v>0.002</v>
      </c>
    </row>
    <row r="2750" spans="1:6" ht="15">
      <c r="A2750">
        <v>2011</v>
      </c>
      <c r="B2750" t="s">
        <v>209</v>
      </c>
      <c r="C2750" t="s">
        <v>67</v>
      </c>
      <c r="D2750" t="s">
        <v>212</v>
      </c>
      <c r="E2750" t="s">
        <v>57</v>
      </c>
      <c r="F2750" s="183">
        <v>0.002</v>
      </c>
    </row>
    <row r="2751" spans="1:6" ht="15">
      <c r="A2751">
        <v>2012</v>
      </c>
      <c r="B2751" t="s">
        <v>209</v>
      </c>
      <c r="C2751" t="s">
        <v>67</v>
      </c>
      <c r="D2751" t="s">
        <v>212</v>
      </c>
      <c r="E2751" t="s">
        <v>57</v>
      </c>
      <c r="F2751" s="183">
        <v>-0.007</v>
      </c>
    </row>
    <row r="2752" spans="1:6" ht="15">
      <c r="A2752">
        <v>2013</v>
      </c>
      <c r="B2752" t="s">
        <v>209</v>
      </c>
      <c r="C2752" t="s">
        <v>67</v>
      </c>
      <c r="D2752" t="s">
        <v>212</v>
      </c>
      <c r="E2752" t="s">
        <v>57</v>
      </c>
      <c r="F2752">
        <v>-0.001</v>
      </c>
    </row>
    <row r="2753" spans="1:6" ht="15">
      <c r="A2753">
        <v>2014</v>
      </c>
      <c r="B2753" t="s">
        <v>209</v>
      </c>
      <c r="C2753" t="s">
        <v>67</v>
      </c>
      <c r="D2753" t="s">
        <v>212</v>
      </c>
      <c r="E2753" t="s">
        <v>57</v>
      </c>
      <c r="F2753">
        <v>-0.003</v>
      </c>
    </row>
    <row r="2754" spans="1:6" ht="15">
      <c r="A2754">
        <v>2015</v>
      </c>
      <c r="B2754" t="s">
        <v>209</v>
      </c>
      <c r="C2754" t="s">
        <v>67</v>
      </c>
      <c r="D2754" t="s">
        <v>212</v>
      </c>
      <c r="E2754" t="s">
        <v>57</v>
      </c>
      <c r="F2754">
        <v>-0.002</v>
      </c>
    </row>
    <row r="2755" spans="1:6" ht="15">
      <c r="A2755">
        <v>2016</v>
      </c>
      <c r="B2755" t="s">
        <v>209</v>
      </c>
      <c r="C2755" t="s">
        <v>67</v>
      </c>
      <c r="D2755" t="s">
        <v>212</v>
      </c>
      <c r="E2755" t="s">
        <v>57</v>
      </c>
      <c r="F2755">
        <v>0.002</v>
      </c>
    </row>
    <row r="2756" spans="1:6" ht="15">
      <c r="A2756">
        <v>2017</v>
      </c>
      <c r="B2756" t="s">
        <v>209</v>
      </c>
      <c r="C2756" t="s">
        <v>67</v>
      </c>
      <c r="D2756" t="s">
        <v>212</v>
      </c>
      <c r="E2756" t="s">
        <v>57</v>
      </c>
      <c r="F2756">
        <v>0.001</v>
      </c>
    </row>
    <row r="2757" spans="1:6" ht="15">
      <c r="A2757">
        <v>2018</v>
      </c>
      <c r="B2757" t="s">
        <v>209</v>
      </c>
      <c r="C2757" t="s">
        <v>67</v>
      </c>
      <c r="D2757" t="s">
        <v>212</v>
      </c>
      <c r="E2757" t="s">
        <v>57</v>
      </c>
      <c r="F2757">
        <v>0.017</v>
      </c>
    </row>
    <row r="2758" spans="1:6" ht="15">
      <c r="A2758">
        <v>2019</v>
      </c>
      <c r="B2758" t="s">
        <v>209</v>
      </c>
      <c r="C2758" t="s">
        <v>67</v>
      </c>
      <c r="D2758" t="s">
        <v>212</v>
      </c>
      <c r="E2758" t="s">
        <v>57</v>
      </c>
      <c r="F2758">
        <v>0.033</v>
      </c>
    </row>
    <row r="2759" spans="1:6" ht="15">
      <c r="A2759">
        <v>2020</v>
      </c>
      <c r="B2759" t="s">
        <v>209</v>
      </c>
      <c r="C2759" t="s">
        <v>67</v>
      </c>
      <c r="D2759" t="s">
        <v>212</v>
      </c>
      <c r="E2759" t="s">
        <v>57</v>
      </c>
      <c r="F2759">
        <v>0.026</v>
      </c>
    </row>
    <row r="2760" spans="1:6" ht="15">
      <c r="A2760">
        <v>2021</v>
      </c>
      <c r="B2760" t="s">
        <v>209</v>
      </c>
      <c r="C2760" t="s">
        <v>67</v>
      </c>
      <c r="D2760" t="s">
        <v>212</v>
      </c>
      <c r="E2760" t="s">
        <v>57</v>
      </c>
      <c r="F2760">
        <v>0.03</v>
      </c>
    </row>
    <row r="2761" spans="1:6" ht="15">
      <c r="A2761">
        <v>2022</v>
      </c>
      <c r="B2761" t="s">
        <v>209</v>
      </c>
      <c r="C2761" t="s">
        <v>67</v>
      </c>
      <c r="D2761" t="s">
        <v>212</v>
      </c>
      <c r="E2761" t="s">
        <v>57</v>
      </c>
      <c r="F2761">
        <v>0.068</v>
      </c>
    </row>
    <row r="2762" spans="1:6" ht="15">
      <c r="A2762">
        <v>2000</v>
      </c>
      <c r="B2762" t="s">
        <v>209</v>
      </c>
      <c r="C2762" t="s">
        <v>59</v>
      </c>
      <c r="D2762" t="s">
        <v>213</v>
      </c>
      <c r="E2762" t="s">
        <v>57</v>
      </c>
      <c r="F2762" s="183"/>
    </row>
    <row r="2763" spans="1:6" ht="15">
      <c r="A2763">
        <v>2001</v>
      </c>
      <c r="B2763" t="s">
        <v>209</v>
      </c>
      <c r="C2763" t="s">
        <v>59</v>
      </c>
      <c r="D2763" t="s">
        <v>213</v>
      </c>
      <c r="E2763" t="s">
        <v>57</v>
      </c>
      <c r="F2763" s="183"/>
    </row>
    <row r="2764" spans="1:6" ht="15">
      <c r="A2764">
        <v>2002</v>
      </c>
      <c r="B2764" t="s">
        <v>209</v>
      </c>
      <c r="C2764" t="s">
        <v>59</v>
      </c>
      <c r="D2764" t="s">
        <v>213</v>
      </c>
      <c r="E2764" t="s">
        <v>57</v>
      </c>
      <c r="F2764" s="183"/>
    </row>
    <row r="2765" spans="1:6" ht="15">
      <c r="A2765">
        <v>2003</v>
      </c>
      <c r="B2765" t="s">
        <v>209</v>
      </c>
      <c r="C2765" t="s">
        <v>59</v>
      </c>
      <c r="D2765" t="s">
        <v>213</v>
      </c>
      <c r="E2765" t="s">
        <v>57</v>
      </c>
      <c r="F2765" s="183"/>
    </row>
    <row r="2766" spans="1:6" ht="15">
      <c r="A2766">
        <v>2004</v>
      </c>
      <c r="B2766" t="s">
        <v>209</v>
      </c>
      <c r="C2766" t="s">
        <v>59</v>
      </c>
      <c r="D2766" t="s">
        <v>213</v>
      </c>
      <c r="E2766" t="s">
        <v>57</v>
      </c>
      <c r="F2766" s="183"/>
    </row>
    <row r="2767" spans="1:5" ht="15">
      <c r="A2767">
        <v>2005</v>
      </c>
      <c r="B2767" t="s">
        <v>209</v>
      </c>
      <c r="C2767" t="s">
        <v>59</v>
      </c>
      <c r="D2767" t="s">
        <v>213</v>
      </c>
      <c r="E2767" t="s">
        <v>57</v>
      </c>
    </row>
    <row r="2768" spans="1:5" ht="15">
      <c r="A2768">
        <v>2006</v>
      </c>
      <c r="B2768" t="s">
        <v>209</v>
      </c>
      <c r="C2768" t="s">
        <v>59</v>
      </c>
      <c r="D2768" t="s">
        <v>213</v>
      </c>
      <c r="E2768" t="s">
        <v>57</v>
      </c>
    </row>
    <row r="2769" spans="1:5" ht="15">
      <c r="A2769">
        <v>2007</v>
      </c>
      <c r="B2769" t="s">
        <v>209</v>
      </c>
      <c r="C2769" t="s">
        <v>59</v>
      </c>
      <c r="D2769" t="s">
        <v>213</v>
      </c>
      <c r="E2769" t="s">
        <v>57</v>
      </c>
    </row>
    <row r="2770" spans="1:5" ht="15">
      <c r="A2770">
        <v>2008</v>
      </c>
      <c r="B2770" t="s">
        <v>209</v>
      </c>
      <c r="C2770" t="s">
        <v>59</v>
      </c>
      <c r="D2770" t="s">
        <v>213</v>
      </c>
      <c r="E2770" t="s">
        <v>57</v>
      </c>
    </row>
    <row r="2771" spans="1:5" ht="15">
      <c r="A2771">
        <v>2009</v>
      </c>
      <c r="B2771" t="s">
        <v>209</v>
      </c>
      <c r="C2771" t="s">
        <v>59</v>
      </c>
      <c r="D2771" t="s">
        <v>213</v>
      </c>
      <c r="E2771" t="s">
        <v>57</v>
      </c>
    </row>
    <row r="2772" spans="1:5" ht="15">
      <c r="A2772">
        <v>2010</v>
      </c>
      <c r="B2772" t="s">
        <v>209</v>
      </c>
      <c r="C2772" t="s">
        <v>59</v>
      </c>
      <c r="D2772" t="s">
        <v>213</v>
      </c>
      <c r="E2772" t="s">
        <v>57</v>
      </c>
    </row>
    <row r="2773" spans="1:5" ht="15">
      <c r="A2773">
        <v>2011</v>
      </c>
      <c r="B2773" t="s">
        <v>209</v>
      </c>
      <c r="C2773" t="s">
        <v>59</v>
      </c>
      <c r="D2773" t="s">
        <v>213</v>
      </c>
      <c r="E2773" t="s">
        <v>57</v>
      </c>
    </row>
    <row r="2774" spans="1:5" ht="15">
      <c r="A2774">
        <v>2012</v>
      </c>
      <c r="B2774" t="s">
        <v>209</v>
      </c>
      <c r="C2774" t="s">
        <v>59</v>
      </c>
      <c r="D2774" t="s">
        <v>213</v>
      </c>
      <c r="E2774" t="s">
        <v>57</v>
      </c>
    </row>
    <row r="2775" spans="1:5" ht="15">
      <c r="A2775">
        <v>2013</v>
      </c>
      <c r="B2775" t="s">
        <v>209</v>
      </c>
      <c r="C2775" t="s">
        <v>59</v>
      </c>
      <c r="D2775" t="s">
        <v>213</v>
      </c>
      <c r="E2775" t="s">
        <v>57</v>
      </c>
    </row>
    <row r="2776" spans="1:5" ht="15">
      <c r="A2776">
        <v>2014</v>
      </c>
      <c r="B2776" t="s">
        <v>209</v>
      </c>
      <c r="C2776" t="s">
        <v>59</v>
      </c>
      <c r="D2776" t="s">
        <v>213</v>
      </c>
      <c r="E2776" t="s">
        <v>57</v>
      </c>
    </row>
    <row r="2777" spans="1:6" ht="15">
      <c r="A2777">
        <v>2015</v>
      </c>
      <c r="B2777" t="s">
        <v>209</v>
      </c>
      <c r="C2777" t="s">
        <v>59</v>
      </c>
      <c r="D2777" t="s">
        <v>213</v>
      </c>
      <c r="E2777" t="s">
        <v>57</v>
      </c>
      <c r="F2777" s="183"/>
    </row>
    <row r="2778" spans="1:6" ht="15">
      <c r="A2778">
        <v>2016</v>
      </c>
      <c r="B2778" t="s">
        <v>209</v>
      </c>
      <c r="C2778" t="s">
        <v>59</v>
      </c>
      <c r="D2778" t="s">
        <v>213</v>
      </c>
      <c r="E2778" t="s">
        <v>57</v>
      </c>
      <c r="F2778" s="183"/>
    </row>
    <row r="2779" spans="1:6" ht="15">
      <c r="A2779">
        <v>2017</v>
      </c>
      <c r="B2779" t="s">
        <v>209</v>
      </c>
      <c r="C2779" t="s">
        <v>59</v>
      </c>
      <c r="D2779" t="s">
        <v>213</v>
      </c>
      <c r="E2779" t="s">
        <v>57</v>
      </c>
      <c r="F2779" s="183"/>
    </row>
    <row r="2780" spans="1:6" ht="15">
      <c r="A2780">
        <v>2018</v>
      </c>
      <c r="B2780" t="s">
        <v>209</v>
      </c>
      <c r="C2780" t="s">
        <v>59</v>
      </c>
      <c r="D2780" t="s">
        <v>213</v>
      </c>
      <c r="E2780" t="s">
        <v>57</v>
      </c>
      <c r="F2780" s="183"/>
    </row>
    <row r="2781" spans="1:6" ht="15">
      <c r="A2781">
        <v>2019</v>
      </c>
      <c r="B2781" t="s">
        <v>209</v>
      </c>
      <c r="C2781" t="s">
        <v>59</v>
      </c>
      <c r="D2781" t="s">
        <v>213</v>
      </c>
      <c r="E2781" t="s">
        <v>57</v>
      </c>
      <c r="F2781" s="183"/>
    </row>
    <row r="2782" spans="1:5" ht="15">
      <c r="A2782">
        <v>2020</v>
      </c>
      <c r="B2782" t="s">
        <v>209</v>
      </c>
      <c r="C2782" t="s">
        <v>59</v>
      </c>
      <c r="D2782" t="s">
        <v>213</v>
      </c>
      <c r="E2782" t="s">
        <v>57</v>
      </c>
    </row>
    <row r="2783" spans="1:5" ht="15">
      <c r="A2783">
        <v>2021</v>
      </c>
      <c r="B2783" t="s">
        <v>209</v>
      </c>
      <c r="C2783" t="s">
        <v>59</v>
      </c>
      <c r="D2783" t="s">
        <v>213</v>
      </c>
      <c r="E2783" t="s">
        <v>57</v>
      </c>
    </row>
    <row r="2784" spans="1:5" ht="15">
      <c r="A2784">
        <v>2022</v>
      </c>
      <c r="B2784" t="s">
        <v>209</v>
      </c>
      <c r="C2784" t="s">
        <v>59</v>
      </c>
      <c r="D2784" t="s">
        <v>213</v>
      </c>
      <c r="E2784" t="s">
        <v>57</v>
      </c>
    </row>
    <row r="2785" spans="1:6" ht="15">
      <c r="A2785">
        <v>2000</v>
      </c>
      <c r="B2785" t="s">
        <v>209</v>
      </c>
      <c r="C2785" t="s">
        <v>59</v>
      </c>
      <c r="D2785" t="s">
        <v>210</v>
      </c>
      <c r="E2785" t="s">
        <v>57</v>
      </c>
      <c r="F2785">
        <v>-0.441</v>
      </c>
    </row>
    <row r="2786" spans="1:6" ht="15">
      <c r="A2786">
        <v>2001</v>
      </c>
      <c r="B2786" t="s">
        <v>209</v>
      </c>
      <c r="C2786" t="s">
        <v>59</v>
      </c>
      <c r="D2786" t="s">
        <v>210</v>
      </c>
      <c r="E2786" t="s">
        <v>57</v>
      </c>
      <c r="F2786">
        <v>-0.175</v>
      </c>
    </row>
    <row r="2787" spans="1:6" ht="15">
      <c r="A2787">
        <v>2002</v>
      </c>
      <c r="B2787" t="s">
        <v>209</v>
      </c>
      <c r="C2787" t="s">
        <v>59</v>
      </c>
      <c r="D2787" t="s">
        <v>210</v>
      </c>
      <c r="E2787" t="s">
        <v>57</v>
      </c>
      <c r="F2787">
        <v>46.793</v>
      </c>
    </row>
    <row r="2788" spans="1:6" ht="15">
      <c r="A2788">
        <v>2003</v>
      </c>
      <c r="B2788" t="s">
        <v>209</v>
      </c>
      <c r="C2788" t="s">
        <v>59</v>
      </c>
      <c r="D2788" t="s">
        <v>210</v>
      </c>
      <c r="E2788" t="s">
        <v>57</v>
      </c>
      <c r="F2788">
        <v>63.973</v>
      </c>
    </row>
    <row r="2789" spans="1:6" ht="15">
      <c r="A2789">
        <v>2004</v>
      </c>
      <c r="B2789" t="s">
        <v>209</v>
      </c>
      <c r="C2789" t="s">
        <v>59</v>
      </c>
      <c r="D2789" t="s">
        <v>210</v>
      </c>
      <c r="E2789" t="s">
        <v>57</v>
      </c>
      <c r="F2789">
        <v>60.627</v>
      </c>
    </row>
    <row r="2790" spans="1:6" ht="15">
      <c r="A2790">
        <v>2005</v>
      </c>
      <c r="B2790" t="s">
        <v>209</v>
      </c>
      <c r="C2790" t="s">
        <v>59</v>
      </c>
      <c r="D2790" t="s">
        <v>210</v>
      </c>
      <c r="E2790" t="s">
        <v>57</v>
      </c>
      <c r="F2790">
        <v>101.115</v>
      </c>
    </row>
    <row r="2791" spans="1:6" ht="15">
      <c r="A2791">
        <v>2006</v>
      </c>
      <c r="B2791" t="s">
        <v>209</v>
      </c>
      <c r="C2791" t="s">
        <v>59</v>
      </c>
      <c r="D2791" t="s">
        <v>210</v>
      </c>
      <c r="E2791" t="s">
        <v>57</v>
      </c>
      <c r="F2791">
        <v>-55.385</v>
      </c>
    </row>
    <row r="2792" spans="1:6" ht="15">
      <c r="A2792">
        <v>2007</v>
      </c>
      <c r="B2792" t="s">
        <v>209</v>
      </c>
      <c r="C2792" t="s">
        <v>59</v>
      </c>
      <c r="D2792" t="s">
        <v>210</v>
      </c>
      <c r="E2792" t="s">
        <v>57</v>
      </c>
      <c r="F2792" s="183">
        <v>-64.874</v>
      </c>
    </row>
    <row r="2793" spans="1:6" ht="15">
      <c r="A2793">
        <v>2008</v>
      </c>
      <c r="B2793" t="s">
        <v>209</v>
      </c>
      <c r="C2793" t="s">
        <v>59</v>
      </c>
      <c r="D2793" t="s">
        <v>210</v>
      </c>
      <c r="E2793" t="s">
        <v>57</v>
      </c>
      <c r="F2793" s="183">
        <v>-8.594</v>
      </c>
    </row>
    <row r="2794" spans="1:6" ht="15">
      <c r="A2794">
        <v>2009</v>
      </c>
      <c r="B2794" t="s">
        <v>209</v>
      </c>
      <c r="C2794" t="s">
        <v>59</v>
      </c>
      <c r="D2794" t="s">
        <v>210</v>
      </c>
      <c r="E2794" t="s">
        <v>57</v>
      </c>
      <c r="F2794" s="183">
        <v>425.157</v>
      </c>
    </row>
    <row r="2795" spans="1:6" ht="15">
      <c r="A2795">
        <v>2010</v>
      </c>
      <c r="B2795" t="s">
        <v>209</v>
      </c>
      <c r="C2795" t="s">
        <v>59</v>
      </c>
      <c r="D2795" t="s">
        <v>210</v>
      </c>
      <c r="E2795" t="s">
        <v>57</v>
      </c>
      <c r="F2795" s="183">
        <v>347</v>
      </c>
    </row>
    <row r="2796" spans="1:6" ht="15">
      <c r="A2796">
        <v>2011</v>
      </c>
      <c r="B2796" t="s">
        <v>209</v>
      </c>
      <c r="C2796" t="s">
        <v>59</v>
      </c>
      <c r="D2796" t="s">
        <v>210</v>
      </c>
      <c r="E2796" t="s">
        <v>57</v>
      </c>
      <c r="F2796" s="183">
        <v>201.323</v>
      </c>
    </row>
    <row r="2797" spans="1:6" ht="15">
      <c r="A2797">
        <v>2012</v>
      </c>
      <c r="B2797" t="s">
        <v>209</v>
      </c>
      <c r="C2797" t="s">
        <v>59</v>
      </c>
      <c r="D2797" t="s">
        <v>210</v>
      </c>
      <c r="E2797" t="s">
        <v>57</v>
      </c>
      <c r="F2797">
        <v>178.121</v>
      </c>
    </row>
    <row r="2798" spans="1:6" ht="15">
      <c r="A2798">
        <v>2013</v>
      </c>
      <c r="B2798" t="s">
        <v>209</v>
      </c>
      <c r="C2798" t="s">
        <v>59</v>
      </c>
      <c r="D2798" t="s">
        <v>210</v>
      </c>
      <c r="E2798" t="s">
        <v>57</v>
      </c>
      <c r="F2798">
        <v>277.544</v>
      </c>
    </row>
    <row r="2799" spans="1:6" ht="15">
      <c r="A2799">
        <v>2014</v>
      </c>
      <c r="B2799" t="s">
        <v>209</v>
      </c>
      <c r="C2799" t="s">
        <v>59</v>
      </c>
      <c r="D2799" t="s">
        <v>210</v>
      </c>
      <c r="E2799" t="s">
        <v>57</v>
      </c>
      <c r="F2799">
        <v>559.27</v>
      </c>
    </row>
    <row r="2800" spans="1:6" ht="15">
      <c r="A2800">
        <v>2015</v>
      </c>
      <c r="B2800" t="s">
        <v>209</v>
      </c>
      <c r="C2800" t="s">
        <v>59</v>
      </c>
      <c r="D2800" t="s">
        <v>210</v>
      </c>
      <c r="E2800" t="s">
        <v>57</v>
      </c>
      <c r="F2800">
        <v>563.445</v>
      </c>
    </row>
    <row r="2801" spans="1:6" ht="15">
      <c r="A2801">
        <v>2016</v>
      </c>
      <c r="B2801" t="s">
        <v>209</v>
      </c>
      <c r="C2801" t="s">
        <v>59</v>
      </c>
      <c r="D2801" t="s">
        <v>210</v>
      </c>
      <c r="E2801" t="s">
        <v>57</v>
      </c>
      <c r="F2801">
        <v>2042.865</v>
      </c>
    </row>
    <row r="2802" spans="1:6" ht="15">
      <c r="A2802">
        <v>2017</v>
      </c>
      <c r="B2802" t="s">
        <v>209</v>
      </c>
      <c r="C2802" t="s">
        <v>59</v>
      </c>
      <c r="D2802" t="s">
        <v>210</v>
      </c>
      <c r="E2802" t="s">
        <v>57</v>
      </c>
      <c r="F2802">
        <v>3440.25</v>
      </c>
    </row>
    <row r="2803" spans="1:6" ht="15">
      <c r="A2803">
        <v>2018</v>
      </c>
      <c r="B2803" t="s">
        <v>209</v>
      </c>
      <c r="C2803" t="s">
        <v>59</v>
      </c>
      <c r="D2803" t="s">
        <v>210</v>
      </c>
      <c r="E2803" t="s">
        <v>57</v>
      </c>
      <c r="F2803">
        <v>907.053</v>
      </c>
    </row>
    <row r="2804" spans="1:6" ht="15">
      <c r="A2804">
        <v>2019</v>
      </c>
      <c r="B2804" t="s">
        <v>209</v>
      </c>
      <c r="C2804" t="s">
        <v>59</v>
      </c>
      <c r="D2804" t="s">
        <v>210</v>
      </c>
      <c r="E2804" t="s">
        <v>57</v>
      </c>
      <c r="F2804">
        <v>751.826</v>
      </c>
    </row>
    <row r="2805" spans="1:6" ht="15">
      <c r="A2805">
        <v>2020</v>
      </c>
      <c r="B2805" t="s">
        <v>209</v>
      </c>
      <c r="C2805" t="s">
        <v>59</v>
      </c>
      <c r="D2805" t="s">
        <v>210</v>
      </c>
      <c r="E2805" t="s">
        <v>57</v>
      </c>
      <c r="F2805">
        <v>1048.302</v>
      </c>
    </row>
    <row r="2806" spans="1:6" ht="15">
      <c r="A2806">
        <v>2021</v>
      </c>
      <c r="B2806" t="s">
        <v>209</v>
      </c>
      <c r="C2806" t="s">
        <v>59</v>
      </c>
      <c r="D2806" t="s">
        <v>210</v>
      </c>
      <c r="E2806" t="s">
        <v>57</v>
      </c>
      <c r="F2806">
        <v>2637.745</v>
      </c>
    </row>
    <row r="2807" spans="1:6" ht="15">
      <c r="A2807">
        <v>2022</v>
      </c>
      <c r="B2807" t="s">
        <v>209</v>
      </c>
      <c r="C2807" t="s">
        <v>59</v>
      </c>
      <c r="D2807" t="s">
        <v>210</v>
      </c>
      <c r="E2807" t="s">
        <v>57</v>
      </c>
      <c r="F2807">
        <v>3315.237</v>
      </c>
    </row>
    <row r="2808" spans="1:6" ht="15">
      <c r="A2808">
        <v>2000</v>
      </c>
      <c r="B2808" t="s">
        <v>209</v>
      </c>
      <c r="C2808" t="s">
        <v>59</v>
      </c>
      <c r="D2808" t="s">
        <v>212</v>
      </c>
      <c r="E2808" t="s">
        <v>57</v>
      </c>
      <c r="F2808" s="183">
        <v>0</v>
      </c>
    </row>
    <row r="2809" spans="1:6" ht="15">
      <c r="A2809">
        <v>2001</v>
      </c>
      <c r="B2809" t="s">
        <v>209</v>
      </c>
      <c r="C2809" t="s">
        <v>59</v>
      </c>
      <c r="D2809" t="s">
        <v>212</v>
      </c>
      <c r="E2809" t="s">
        <v>57</v>
      </c>
      <c r="F2809" s="183">
        <v>0</v>
      </c>
    </row>
    <row r="2810" spans="1:6" ht="15">
      <c r="A2810">
        <v>2002</v>
      </c>
      <c r="B2810" t="s">
        <v>209</v>
      </c>
      <c r="C2810" t="s">
        <v>59</v>
      </c>
      <c r="D2810" t="s">
        <v>212</v>
      </c>
      <c r="E2810" t="s">
        <v>57</v>
      </c>
      <c r="F2810" s="183">
        <v>0</v>
      </c>
    </row>
    <row r="2811" spans="1:6" ht="15">
      <c r="A2811">
        <v>2003</v>
      </c>
      <c r="B2811" t="s">
        <v>209</v>
      </c>
      <c r="C2811" t="s">
        <v>59</v>
      </c>
      <c r="D2811" t="s">
        <v>212</v>
      </c>
      <c r="E2811" t="s">
        <v>57</v>
      </c>
      <c r="F2811" s="183">
        <v>0</v>
      </c>
    </row>
    <row r="2812" spans="1:6" ht="15">
      <c r="A2812">
        <v>2004</v>
      </c>
      <c r="B2812" t="s">
        <v>209</v>
      </c>
      <c r="C2812" t="s">
        <v>59</v>
      </c>
      <c r="D2812" t="s">
        <v>212</v>
      </c>
      <c r="E2812" t="s">
        <v>57</v>
      </c>
      <c r="F2812">
        <v>0</v>
      </c>
    </row>
    <row r="2813" spans="1:6" ht="15">
      <c r="A2813">
        <v>2005</v>
      </c>
      <c r="B2813" t="s">
        <v>209</v>
      </c>
      <c r="C2813" t="s">
        <v>59</v>
      </c>
      <c r="D2813" t="s">
        <v>212</v>
      </c>
      <c r="E2813" t="s">
        <v>57</v>
      </c>
      <c r="F2813">
        <v>0</v>
      </c>
    </row>
    <row r="2814" spans="1:6" ht="15">
      <c r="A2814">
        <v>2006</v>
      </c>
      <c r="B2814" t="s">
        <v>209</v>
      </c>
      <c r="C2814" t="s">
        <v>59</v>
      </c>
      <c r="D2814" t="s">
        <v>212</v>
      </c>
      <c r="E2814" t="s">
        <v>57</v>
      </c>
      <c r="F2814">
        <v>0</v>
      </c>
    </row>
    <row r="2815" spans="1:6" ht="15">
      <c r="A2815">
        <v>2007</v>
      </c>
      <c r="B2815" t="s">
        <v>209</v>
      </c>
      <c r="C2815" t="s">
        <v>59</v>
      </c>
      <c r="D2815" t="s">
        <v>212</v>
      </c>
      <c r="E2815" t="s">
        <v>57</v>
      </c>
      <c r="F2815">
        <v>0</v>
      </c>
    </row>
    <row r="2816" spans="1:6" ht="15">
      <c r="A2816">
        <v>2008</v>
      </c>
      <c r="B2816" t="s">
        <v>209</v>
      </c>
      <c r="C2816" t="s">
        <v>59</v>
      </c>
      <c r="D2816" t="s">
        <v>212</v>
      </c>
      <c r="E2816" t="s">
        <v>57</v>
      </c>
      <c r="F2816">
        <v>0</v>
      </c>
    </row>
    <row r="2817" spans="1:6" ht="15">
      <c r="A2817">
        <v>2009</v>
      </c>
      <c r="B2817" t="s">
        <v>209</v>
      </c>
      <c r="C2817" t="s">
        <v>59</v>
      </c>
      <c r="D2817" t="s">
        <v>212</v>
      </c>
      <c r="E2817" t="s">
        <v>57</v>
      </c>
      <c r="F2817">
        <v>0.001</v>
      </c>
    </row>
    <row r="2818" spans="1:6" ht="15">
      <c r="A2818">
        <v>2010</v>
      </c>
      <c r="B2818" t="s">
        <v>209</v>
      </c>
      <c r="C2818" t="s">
        <v>59</v>
      </c>
      <c r="D2818" t="s">
        <v>212</v>
      </c>
      <c r="E2818" t="s">
        <v>57</v>
      </c>
      <c r="F2818">
        <v>0.001</v>
      </c>
    </row>
    <row r="2819" spans="1:6" ht="15">
      <c r="A2819">
        <v>2011</v>
      </c>
      <c r="B2819" t="s">
        <v>209</v>
      </c>
      <c r="C2819" t="s">
        <v>59</v>
      </c>
      <c r="D2819" t="s">
        <v>212</v>
      </c>
      <c r="E2819" t="s">
        <v>57</v>
      </c>
      <c r="F2819">
        <v>0</v>
      </c>
    </row>
    <row r="2820" spans="1:6" ht="15">
      <c r="A2820">
        <v>2012</v>
      </c>
      <c r="B2820" t="s">
        <v>209</v>
      </c>
      <c r="C2820" t="s">
        <v>59</v>
      </c>
      <c r="D2820" t="s">
        <v>212</v>
      </c>
      <c r="E2820" t="s">
        <v>57</v>
      </c>
      <c r="F2820">
        <v>0</v>
      </c>
    </row>
    <row r="2821" spans="1:6" ht="15">
      <c r="A2821">
        <v>2013</v>
      </c>
      <c r="B2821" t="s">
        <v>209</v>
      </c>
      <c r="C2821" t="s">
        <v>59</v>
      </c>
      <c r="D2821" t="s">
        <v>212</v>
      </c>
      <c r="E2821" t="s">
        <v>57</v>
      </c>
      <c r="F2821">
        <v>0.001</v>
      </c>
    </row>
    <row r="2822" spans="1:6" ht="15">
      <c r="A2822">
        <v>2014</v>
      </c>
      <c r="B2822" t="s">
        <v>209</v>
      </c>
      <c r="C2822" t="s">
        <v>59</v>
      </c>
      <c r="D2822" t="s">
        <v>212</v>
      </c>
      <c r="E2822" t="s">
        <v>57</v>
      </c>
      <c r="F2822">
        <v>0.001</v>
      </c>
    </row>
    <row r="2823" spans="1:6" ht="15">
      <c r="A2823">
        <v>2015</v>
      </c>
      <c r="B2823" t="s">
        <v>209</v>
      </c>
      <c r="C2823" t="s">
        <v>59</v>
      </c>
      <c r="D2823" t="s">
        <v>212</v>
      </c>
      <c r="E2823" t="s">
        <v>57</v>
      </c>
      <c r="F2823">
        <v>0.001</v>
      </c>
    </row>
    <row r="2824" spans="1:6" ht="15">
      <c r="A2824">
        <v>2016</v>
      </c>
      <c r="B2824" t="s">
        <v>209</v>
      </c>
      <c r="C2824" t="s">
        <v>59</v>
      </c>
      <c r="D2824" t="s">
        <v>212</v>
      </c>
      <c r="E2824" t="s">
        <v>57</v>
      </c>
      <c r="F2824">
        <v>0.005</v>
      </c>
    </row>
    <row r="2825" spans="1:6" ht="15">
      <c r="A2825">
        <v>2017</v>
      </c>
      <c r="B2825" t="s">
        <v>209</v>
      </c>
      <c r="C2825" t="s">
        <v>59</v>
      </c>
      <c r="D2825" t="s">
        <v>212</v>
      </c>
      <c r="E2825" t="s">
        <v>57</v>
      </c>
      <c r="F2825">
        <v>0.008</v>
      </c>
    </row>
    <row r="2826" spans="1:6" ht="15">
      <c r="A2826">
        <v>2018</v>
      </c>
      <c r="B2826" t="s">
        <v>209</v>
      </c>
      <c r="C2826" t="s">
        <v>59</v>
      </c>
      <c r="D2826" t="s">
        <v>212</v>
      </c>
      <c r="E2826" t="s">
        <v>57</v>
      </c>
      <c r="F2826">
        <v>0.002</v>
      </c>
    </row>
    <row r="2827" spans="1:6" ht="15">
      <c r="A2827">
        <v>2019</v>
      </c>
      <c r="B2827" t="s">
        <v>209</v>
      </c>
      <c r="C2827" t="s">
        <v>59</v>
      </c>
      <c r="D2827" t="s">
        <v>212</v>
      </c>
      <c r="E2827" t="s">
        <v>57</v>
      </c>
      <c r="F2827">
        <v>0.002</v>
      </c>
    </row>
    <row r="2828" spans="1:6" ht="15">
      <c r="A2828">
        <v>2020</v>
      </c>
      <c r="B2828" t="s">
        <v>209</v>
      </c>
      <c r="C2828" t="s">
        <v>59</v>
      </c>
      <c r="D2828" t="s">
        <v>212</v>
      </c>
      <c r="E2828" t="s">
        <v>57</v>
      </c>
      <c r="F2828">
        <v>0.002</v>
      </c>
    </row>
    <row r="2829" spans="1:6" ht="15">
      <c r="A2829">
        <v>2021</v>
      </c>
      <c r="B2829" t="s">
        <v>209</v>
      </c>
      <c r="C2829" t="s">
        <v>59</v>
      </c>
      <c r="D2829" t="s">
        <v>212</v>
      </c>
      <c r="E2829" t="s">
        <v>57</v>
      </c>
      <c r="F2829">
        <v>0.006</v>
      </c>
    </row>
    <row r="2830" spans="1:6" ht="15">
      <c r="A2830">
        <v>2022</v>
      </c>
      <c r="B2830" t="s">
        <v>209</v>
      </c>
      <c r="C2830" t="s">
        <v>59</v>
      </c>
      <c r="D2830" t="s">
        <v>212</v>
      </c>
      <c r="E2830" t="s">
        <v>57</v>
      </c>
      <c r="F2830">
        <v>0.007</v>
      </c>
    </row>
    <row r="2831" spans="1:6" ht="15">
      <c r="A2831">
        <v>2000</v>
      </c>
      <c r="B2831" t="s">
        <v>209</v>
      </c>
      <c r="C2831" t="s">
        <v>74</v>
      </c>
      <c r="D2831" t="s">
        <v>213</v>
      </c>
      <c r="E2831" t="s">
        <v>57</v>
      </c>
      <c r="F2831">
        <v>100</v>
      </c>
    </row>
    <row r="2832" spans="1:6" ht="15">
      <c r="A2832">
        <v>2001</v>
      </c>
      <c r="B2832" t="s">
        <v>209</v>
      </c>
      <c r="C2832" t="s">
        <v>74</v>
      </c>
      <c r="D2832" t="s">
        <v>213</v>
      </c>
      <c r="E2832" t="s">
        <v>57</v>
      </c>
      <c r="F2832">
        <v>98.038</v>
      </c>
    </row>
    <row r="2833" spans="1:6" ht="15">
      <c r="A2833">
        <v>2002</v>
      </c>
      <c r="B2833" t="s">
        <v>209</v>
      </c>
      <c r="C2833" t="s">
        <v>74</v>
      </c>
      <c r="D2833" t="s">
        <v>213</v>
      </c>
      <c r="E2833" t="s">
        <v>57</v>
      </c>
      <c r="F2833">
        <v>102.09</v>
      </c>
    </row>
    <row r="2834" spans="1:6" ht="15">
      <c r="A2834">
        <v>2003</v>
      </c>
      <c r="B2834" t="s">
        <v>209</v>
      </c>
      <c r="C2834" t="s">
        <v>74</v>
      </c>
      <c r="D2834" t="s">
        <v>213</v>
      </c>
      <c r="E2834" t="s">
        <v>57</v>
      </c>
      <c r="F2834">
        <v>109.055</v>
      </c>
    </row>
    <row r="2835" spans="1:6" ht="15">
      <c r="A2835">
        <v>2004</v>
      </c>
      <c r="B2835" t="s">
        <v>209</v>
      </c>
      <c r="C2835" t="s">
        <v>74</v>
      </c>
      <c r="D2835" t="s">
        <v>213</v>
      </c>
      <c r="E2835" t="s">
        <v>57</v>
      </c>
      <c r="F2835">
        <v>111.751</v>
      </c>
    </row>
    <row r="2836" spans="1:6" ht="15">
      <c r="A2836">
        <v>2005</v>
      </c>
      <c r="B2836" t="s">
        <v>209</v>
      </c>
      <c r="C2836" t="s">
        <v>74</v>
      </c>
      <c r="D2836" t="s">
        <v>213</v>
      </c>
      <c r="E2836" t="s">
        <v>57</v>
      </c>
      <c r="F2836">
        <v>111.61</v>
      </c>
    </row>
    <row r="2837" spans="1:6" ht="15">
      <c r="A2837">
        <v>2006</v>
      </c>
      <c r="B2837" t="s">
        <v>209</v>
      </c>
      <c r="C2837" t="s">
        <v>74</v>
      </c>
      <c r="D2837" t="s">
        <v>213</v>
      </c>
      <c r="E2837" t="s">
        <v>57</v>
      </c>
      <c r="F2837" s="183">
        <v>113.586</v>
      </c>
    </row>
    <row r="2838" spans="1:6" ht="15">
      <c r="A2838">
        <v>2007</v>
      </c>
      <c r="B2838" t="s">
        <v>209</v>
      </c>
      <c r="C2838" t="s">
        <v>74</v>
      </c>
      <c r="D2838" t="s">
        <v>213</v>
      </c>
      <c r="E2838" t="s">
        <v>57</v>
      </c>
      <c r="F2838" s="183">
        <v>115.176</v>
      </c>
    </row>
    <row r="2839" spans="1:6" ht="15">
      <c r="A2839">
        <v>2008</v>
      </c>
      <c r="B2839" t="s">
        <v>209</v>
      </c>
      <c r="C2839" t="s">
        <v>74</v>
      </c>
      <c r="D2839" t="s">
        <v>213</v>
      </c>
      <c r="E2839" t="s">
        <v>57</v>
      </c>
      <c r="F2839" s="183">
        <v>112.188</v>
      </c>
    </row>
    <row r="2840" spans="1:6" ht="15">
      <c r="A2840">
        <v>2009</v>
      </c>
      <c r="B2840" t="s">
        <v>209</v>
      </c>
      <c r="C2840" t="s">
        <v>74</v>
      </c>
      <c r="D2840" t="s">
        <v>213</v>
      </c>
      <c r="E2840" t="s">
        <v>57</v>
      </c>
      <c r="F2840" s="183">
        <v>89.553</v>
      </c>
    </row>
    <row r="2841" spans="1:6" ht="15">
      <c r="A2841">
        <v>2010</v>
      </c>
      <c r="B2841" t="s">
        <v>209</v>
      </c>
      <c r="C2841" t="s">
        <v>74</v>
      </c>
      <c r="D2841" t="s">
        <v>213</v>
      </c>
      <c r="E2841" t="s">
        <v>57</v>
      </c>
      <c r="F2841">
        <v>94.544</v>
      </c>
    </row>
    <row r="2842" spans="1:6" ht="15">
      <c r="A2842">
        <v>2011</v>
      </c>
      <c r="B2842" t="s">
        <v>209</v>
      </c>
      <c r="C2842" t="s">
        <v>74</v>
      </c>
      <c r="D2842" t="s">
        <v>213</v>
      </c>
      <c r="E2842" t="s">
        <v>57</v>
      </c>
      <c r="F2842">
        <v>95.112</v>
      </c>
    </row>
    <row r="2843" spans="1:6" ht="15">
      <c r="A2843">
        <v>2012</v>
      </c>
      <c r="B2843" t="s">
        <v>209</v>
      </c>
      <c r="C2843" t="s">
        <v>74</v>
      </c>
      <c r="D2843" t="s">
        <v>213</v>
      </c>
      <c r="E2843" t="s">
        <v>57</v>
      </c>
      <c r="F2843">
        <v>85.91</v>
      </c>
    </row>
    <row r="2844" spans="1:6" ht="15">
      <c r="A2844">
        <v>2013</v>
      </c>
      <c r="B2844" t="s">
        <v>209</v>
      </c>
      <c r="C2844" t="s">
        <v>74</v>
      </c>
      <c r="D2844" t="s">
        <v>213</v>
      </c>
      <c r="E2844" t="s">
        <v>57</v>
      </c>
      <c r="F2844">
        <v>81.64</v>
      </c>
    </row>
    <row r="2845" spans="1:6" ht="15">
      <c r="A2845">
        <v>2014</v>
      </c>
      <c r="B2845" t="s">
        <v>209</v>
      </c>
      <c r="C2845" t="s">
        <v>74</v>
      </c>
      <c r="D2845" t="s">
        <v>213</v>
      </c>
      <c r="E2845" t="s">
        <v>57</v>
      </c>
      <c r="F2845">
        <v>82.533</v>
      </c>
    </row>
    <row r="2846" spans="1:6" ht="15">
      <c r="A2846">
        <v>2015</v>
      </c>
      <c r="B2846" t="s">
        <v>209</v>
      </c>
      <c r="C2846" t="s">
        <v>74</v>
      </c>
      <c r="D2846" t="s">
        <v>213</v>
      </c>
      <c r="E2846" t="s">
        <v>57</v>
      </c>
      <c r="F2846">
        <v>88.294</v>
      </c>
    </row>
    <row r="2847" spans="1:6" ht="15">
      <c r="A2847">
        <v>2016</v>
      </c>
      <c r="B2847" t="s">
        <v>209</v>
      </c>
      <c r="C2847" t="s">
        <v>74</v>
      </c>
      <c r="D2847" t="s">
        <v>213</v>
      </c>
      <c r="E2847" t="s">
        <v>57</v>
      </c>
      <c r="F2847">
        <v>87.898</v>
      </c>
    </row>
    <row r="2848" spans="1:6" ht="15">
      <c r="A2848">
        <v>2017</v>
      </c>
      <c r="B2848" t="s">
        <v>209</v>
      </c>
      <c r="C2848" t="s">
        <v>74</v>
      </c>
      <c r="D2848" t="s">
        <v>213</v>
      </c>
      <c r="E2848" t="s">
        <v>57</v>
      </c>
      <c r="F2848">
        <v>89.491</v>
      </c>
    </row>
    <row r="2849" spans="1:6" ht="15">
      <c r="A2849">
        <v>2018</v>
      </c>
      <c r="B2849" t="s">
        <v>209</v>
      </c>
      <c r="C2849" t="s">
        <v>74</v>
      </c>
      <c r="D2849" t="s">
        <v>213</v>
      </c>
      <c r="E2849" t="s">
        <v>57</v>
      </c>
      <c r="F2849">
        <v>94.732</v>
      </c>
    </row>
    <row r="2850" spans="1:6" ht="15">
      <c r="A2850">
        <v>2019</v>
      </c>
      <c r="B2850" t="s">
        <v>209</v>
      </c>
      <c r="C2850" t="s">
        <v>74</v>
      </c>
      <c r="D2850" t="s">
        <v>213</v>
      </c>
      <c r="E2850" t="s">
        <v>57</v>
      </c>
      <c r="F2850">
        <v>91.609</v>
      </c>
    </row>
    <row r="2851" spans="1:6" ht="15">
      <c r="A2851">
        <v>2020</v>
      </c>
      <c r="B2851" t="s">
        <v>209</v>
      </c>
      <c r="C2851" t="s">
        <v>74</v>
      </c>
      <c r="D2851" t="s">
        <v>213</v>
      </c>
      <c r="E2851" t="s">
        <v>57</v>
      </c>
      <c r="F2851">
        <v>77.591</v>
      </c>
    </row>
    <row r="2852" spans="1:6" ht="15">
      <c r="A2852">
        <v>2021</v>
      </c>
      <c r="B2852" t="s">
        <v>209</v>
      </c>
      <c r="C2852" t="s">
        <v>74</v>
      </c>
      <c r="D2852" t="s">
        <v>213</v>
      </c>
      <c r="E2852" t="s">
        <v>57</v>
      </c>
      <c r="F2852" s="183">
        <v>83.775</v>
      </c>
    </row>
    <row r="2853" spans="1:6" ht="15">
      <c r="A2853">
        <v>2022</v>
      </c>
      <c r="B2853" t="s">
        <v>209</v>
      </c>
      <c r="C2853" t="s">
        <v>74</v>
      </c>
      <c r="D2853" t="s">
        <v>213</v>
      </c>
      <c r="E2853" t="s">
        <v>57</v>
      </c>
      <c r="F2853" s="183">
        <v>87.798</v>
      </c>
    </row>
    <row r="2854" spans="1:6" ht="15">
      <c r="A2854">
        <v>2000</v>
      </c>
      <c r="B2854" t="s">
        <v>209</v>
      </c>
      <c r="C2854" t="s">
        <v>74</v>
      </c>
      <c r="D2854" t="s">
        <v>210</v>
      </c>
      <c r="E2854" t="s">
        <v>57</v>
      </c>
      <c r="F2854" s="183">
        <v>1041702.165</v>
      </c>
    </row>
    <row r="2855" spans="1:6" ht="15">
      <c r="A2855">
        <v>2001</v>
      </c>
      <c r="B2855" t="s">
        <v>209</v>
      </c>
      <c r="C2855" t="s">
        <v>74</v>
      </c>
      <c r="D2855" t="s">
        <v>210</v>
      </c>
      <c r="E2855" t="s">
        <v>57</v>
      </c>
      <c r="F2855" s="183">
        <v>1021260.447</v>
      </c>
    </row>
    <row r="2856" spans="1:6" ht="15">
      <c r="A2856">
        <v>2002</v>
      </c>
      <c r="B2856" t="s">
        <v>209</v>
      </c>
      <c r="C2856" t="s">
        <v>74</v>
      </c>
      <c r="D2856" t="s">
        <v>210</v>
      </c>
      <c r="E2856" t="s">
        <v>57</v>
      </c>
      <c r="F2856" s="183">
        <v>1063471.581</v>
      </c>
    </row>
    <row r="2857" spans="1:6" ht="15">
      <c r="A2857">
        <v>2003</v>
      </c>
      <c r="B2857" t="s">
        <v>209</v>
      </c>
      <c r="C2857" t="s">
        <v>74</v>
      </c>
      <c r="D2857" t="s">
        <v>210</v>
      </c>
      <c r="E2857" t="s">
        <v>57</v>
      </c>
      <c r="F2857">
        <v>1136031.609</v>
      </c>
    </row>
    <row r="2858" spans="1:6" ht="15">
      <c r="A2858">
        <v>2004</v>
      </c>
      <c r="B2858" t="s">
        <v>209</v>
      </c>
      <c r="C2858" t="s">
        <v>74</v>
      </c>
      <c r="D2858" t="s">
        <v>210</v>
      </c>
      <c r="E2858" t="s">
        <v>57</v>
      </c>
      <c r="F2858">
        <v>1164107.413</v>
      </c>
    </row>
    <row r="2859" spans="1:6" ht="15">
      <c r="A2859">
        <v>2005</v>
      </c>
      <c r="B2859" t="s">
        <v>209</v>
      </c>
      <c r="C2859" t="s">
        <v>74</v>
      </c>
      <c r="D2859" t="s">
        <v>210</v>
      </c>
      <c r="E2859" t="s">
        <v>57</v>
      </c>
      <c r="F2859">
        <v>1162647.863</v>
      </c>
    </row>
    <row r="2860" spans="1:6" ht="15">
      <c r="A2860">
        <v>2006</v>
      </c>
      <c r="B2860" t="s">
        <v>209</v>
      </c>
      <c r="C2860" t="s">
        <v>74</v>
      </c>
      <c r="D2860" t="s">
        <v>210</v>
      </c>
      <c r="E2860" t="s">
        <v>57</v>
      </c>
      <c r="F2860">
        <v>1183231.852</v>
      </c>
    </row>
    <row r="2861" spans="1:6" ht="15">
      <c r="A2861">
        <v>2007</v>
      </c>
      <c r="B2861" t="s">
        <v>209</v>
      </c>
      <c r="C2861" t="s">
        <v>74</v>
      </c>
      <c r="D2861" t="s">
        <v>210</v>
      </c>
      <c r="E2861" t="s">
        <v>57</v>
      </c>
      <c r="F2861">
        <v>1199788.99</v>
      </c>
    </row>
    <row r="2862" spans="1:6" ht="15">
      <c r="A2862">
        <v>2008</v>
      </c>
      <c r="B2862" t="s">
        <v>209</v>
      </c>
      <c r="C2862" t="s">
        <v>74</v>
      </c>
      <c r="D2862" t="s">
        <v>210</v>
      </c>
      <c r="E2862" t="s">
        <v>57</v>
      </c>
      <c r="F2862">
        <v>1168660.362</v>
      </c>
    </row>
    <row r="2863" spans="1:6" ht="15">
      <c r="A2863">
        <v>2009</v>
      </c>
      <c r="B2863" t="s">
        <v>209</v>
      </c>
      <c r="C2863" t="s">
        <v>74</v>
      </c>
      <c r="D2863" t="s">
        <v>210</v>
      </c>
      <c r="E2863" t="s">
        <v>57</v>
      </c>
      <c r="F2863">
        <v>932880.725</v>
      </c>
    </row>
    <row r="2864" spans="1:6" ht="15">
      <c r="A2864">
        <v>2010</v>
      </c>
      <c r="B2864" t="s">
        <v>209</v>
      </c>
      <c r="C2864" t="s">
        <v>74</v>
      </c>
      <c r="D2864" t="s">
        <v>210</v>
      </c>
      <c r="E2864" t="s">
        <v>57</v>
      </c>
      <c r="F2864">
        <v>984864.785</v>
      </c>
    </row>
    <row r="2865" spans="1:6" ht="15">
      <c r="A2865">
        <v>2011</v>
      </c>
      <c r="B2865" t="s">
        <v>209</v>
      </c>
      <c r="C2865" t="s">
        <v>74</v>
      </c>
      <c r="D2865" t="s">
        <v>210</v>
      </c>
      <c r="E2865" t="s">
        <v>57</v>
      </c>
      <c r="F2865">
        <v>990779.843</v>
      </c>
    </row>
    <row r="2866" spans="1:6" ht="15">
      <c r="A2866">
        <v>2012</v>
      </c>
      <c r="B2866" t="s">
        <v>209</v>
      </c>
      <c r="C2866" t="s">
        <v>74</v>
      </c>
      <c r="D2866" t="s">
        <v>210</v>
      </c>
      <c r="E2866" t="s">
        <v>57</v>
      </c>
      <c r="F2866">
        <v>894928.032</v>
      </c>
    </row>
    <row r="2867" spans="1:6" ht="15">
      <c r="A2867">
        <v>2013</v>
      </c>
      <c r="B2867" t="s">
        <v>209</v>
      </c>
      <c r="C2867" t="s">
        <v>74</v>
      </c>
      <c r="D2867" t="s">
        <v>210</v>
      </c>
      <c r="E2867" t="s">
        <v>57</v>
      </c>
      <c r="F2867" s="184">
        <v>850440.813</v>
      </c>
    </row>
    <row r="2868" spans="1:6" ht="15">
      <c r="A2868">
        <v>2014</v>
      </c>
      <c r="B2868" t="s">
        <v>209</v>
      </c>
      <c r="C2868" t="s">
        <v>74</v>
      </c>
      <c r="D2868" t="s">
        <v>210</v>
      </c>
      <c r="E2868" t="s">
        <v>57</v>
      </c>
      <c r="F2868" s="183">
        <v>859745.274</v>
      </c>
    </row>
    <row r="2869" spans="1:6" ht="15">
      <c r="A2869">
        <v>2015</v>
      </c>
      <c r="B2869" t="s">
        <v>209</v>
      </c>
      <c r="C2869" t="s">
        <v>74</v>
      </c>
      <c r="D2869" t="s">
        <v>210</v>
      </c>
      <c r="E2869" t="s">
        <v>57</v>
      </c>
      <c r="F2869" s="183">
        <v>919764.057</v>
      </c>
    </row>
    <row r="2870" spans="1:6" ht="15">
      <c r="A2870">
        <v>2016</v>
      </c>
      <c r="B2870" t="s">
        <v>209</v>
      </c>
      <c r="C2870" t="s">
        <v>74</v>
      </c>
      <c r="D2870" t="s">
        <v>210</v>
      </c>
      <c r="E2870" t="s">
        <v>57</v>
      </c>
      <c r="F2870" s="183">
        <v>915635.188</v>
      </c>
    </row>
    <row r="2871" spans="1:6" ht="15">
      <c r="A2871">
        <v>2017</v>
      </c>
      <c r="B2871" t="s">
        <v>209</v>
      </c>
      <c r="C2871" t="s">
        <v>74</v>
      </c>
      <c r="D2871" t="s">
        <v>210</v>
      </c>
      <c r="E2871" t="s">
        <v>57</v>
      </c>
      <c r="F2871" s="183">
        <v>932230.767</v>
      </c>
    </row>
    <row r="2872" spans="1:6" ht="15">
      <c r="A2872">
        <v>2018</v>
      </c>
      <c r="B2872" t="s">
        <v>209</v>
      </c>
      <c r="C2872" t="s">
        <v>74</v>
      </c>
      <c r="D2872" t="s">
        <v>210</v>
      </c>
      <c r="E2872" t="s">
        <v>57</v>
      </c>
      <c r="F2872">
        <v>986821.959</v>
      </c>
    </row>
    <row r="2873" spans="1:6" ht="15">
      <c r="A2873">
        <v>2019</v>
      </c>
      <c r="B2873" t="s">
        <v>209</v>
      </c>
      <c r="C2873" t="s">
        <v>74</v>
      </c>
      <c r="D2873" t="s">
        <v>210</v>
      </c>
      <c r="E2873" t="s">
        <v>57</v>
      </c>
      <c r="F2873">
        <v>954296.563</v>
      </c>
    </row>
    <row r="2874" spans="1:6" ht="15">
      <c r="A2874">
        <v>2020</v>
      </c>
      <c r="B2874" t="s">
        <v>209</v>
      </c>
      <c r="C2874" t="s">
        <v>74</v>
      </c>
      <c r="D2874" t="s">
        <v>210</v>
      </c>
      <c r="E2874" t="s">
        <v>57</v>
      </c>
      <c r="F2874">
        <v>808262.964</v>
      </c>
    </row>
    <row r="2875" spans="1:6" ht="15">
      <c r="A2875">
        <v>2021</v>
      </c>
      <c r="B2875" t="s">
        <v>209</v>
      </c>
      <c r="C2875" t="s">
        <v>74</v>
      </c>
      <c r="D2875" t="s">
        <v>210</v>
      </c>
      <c r="E2875" t="s">
        <v>57</v>
      </c>
      <c r="F2875">
        <v>872684.517</v>
      </c>
    </row>
    <row r="2876" spans="1:6" ht="15">
      <c r="A2876">
        <v>2022</v>
      </c>
      <c r="B2876" t="s">
        <v>209</v>
      </c>
      <c r="C2876" t="s">
        <v>74</v>
      </c>
      <c r="D2876" t="s">
        <v>210</v>
      </c>
      <c r="E2876" t="s">
        <v>57</v>
      </c>
      <c r="F2876">
        <v>914592.855</v>
      </c>
    </row>
    <row r="2877" spans="1:6" ht="15">
      <c r="A2877">
        <v>2000</v>
      </c>
      <c r="B2877" t="s">
        <v>209</v>
      </c>
      <c r="C2877" t="s">
        <v>74</v>
      </c>
      <c r="D2877" t="s">
        <v>212</v>
      </c>
      <c r="E2877" t="s">
        <v>57</v>
      </c>
      <c r="F2877">
        <v>2.429</v>
      </c>
    </row>
    <row r="2878" spans="1:6" ht="15">
      <c r="A2878">
        <v>2001</v>
      </c>
      <c r="B2878" t="s">
        <v>209</v>
      </c>
      <c r="C2878" t="s">
        <v>74</v>
      </c>
      <c r="D2878" t="s">
        <v>212</v>
      </c>
      <c r="E2878" t="s">
        <v>57</v>
      </c>
      <c r="F2878">
        <v>2.378</v>
      </c>
    </row>
    <row r="2879" spans="1:6" ht="15">
      <c r="A2879">
        <v>2002</v>
      </c>
      <c r="B2879" t="s">
        <v>209</v>
      </c>
      <c r="C2879" t="s">
        <v>74</v>
      </c>
      <c r="D2879" t="s">
        <v>212</v>
      </c>
      <c r="E2879" t="s">
        <v>57</v>
      </c>
      <c r="F2879">
        <v>2.471</v>
      </c>
    </row>
    <row r="2880" spans="1:6" ht="15">
      <c r="A2880">
        <v>2003</v>
      </c>
      <c r="B2880" t="s">
        <v>209</v>
      </c>
      <c r="C2880" t="s">
        <v>74</v>
      </c>
      <c r="D2880" t="s">
        <v>212</v>
      </c>
      <c r="E2880" t="s">
        <v>57</v>
      </c>
      <c r="F2880">
        <v>2.63</v>
      </c>
    </row>
    <row r="2881" spans="1:6" ht="15">
      <c r="A2881">
        <v>2004</v>
      </c>
      <c r="B2881" t="s">
        <v>209</v>
      </c>
      <c r="C2881" t="s">
        <v>74</v>
      </c>
      <c r="D2881" t="s">
        <v>212</v>
      </c>
      <c r="E2881" t="s">
        <v>57</v>
      </c>
      <c r="F2881">
        <v>2.685</v>
      </c>
    </row>
    <row r="2882" spans="1:6" ht="15">
      <c r="A2882">
        <v>2005</v>
      </c>
      <c r="B2882" t="s">
        <v>209</v>
      </c>
      <c r="C2882" t="s">
        <v>74</v>
      </c>
      <c r="D2882" t="s">
        <v>212</v>
      </c>
      <c r="E2882" t="s">
        <v>57</v>
      </c>
      <c r="F2882" s="183">
        <v>2.672</v>
      </c>
    </row>
    <row r="2883" spans="1:6" ht="15">
      <c r="A2883">
        <v>2006</v>
      </c>
      <c r="B2883" t="s">
        <v>209</v>
      </c>
      <c r="C2883" t="s">
        <v>74</v>
      </c>
      <c r="D2883" t="s">
        <v>212</v>
      </c>
      <c r="E2883" t="s">
        <v>57</v>
      </c>
      <c r="F2883" s="183">
        <v>2.711</v>
      </c>
    </row>
    <row r="2884" spans="1:6" ht="15">
      <c r="A2884">
        <v>2007</v>
      </c>
      <c r="B2884" t="s">
        <v>209</v>
      </c>
      <c r="C2884" t="s">
        <v>74</v>
      </c>
      <c r="D2884" t="s">
        <v>212</v>
      </c>
      <c r="E2884" t="s">
        <v>57</v>
      </c>
      <c r="F2884" s="183">
        <v>2.739</v>
      </c>
    </row>
    <row r="2885" spans="1:6" ht="15">
      <c r="A2885">
        <v>2008</v>
      </c>
      <c r="B2885" t="s">
        <v>209</v>
      </c>
      <c r="C2885" t="s">
        <v>74</v>
      </c>
      <c r="D2885" t="s">
        <v>212</v>
      </c>
      <c r="E2885" t="s">
        <v>57</v>
      </c>
      <c r="F2885" s="183">
        <v>2.66</v>
      </c>
    </row>
    <row r="2886" spans="1:6" ht="15">
      <c r="A2886">
        <v>2009</v>
      </c>
      <c r="B2886" t="s">
        <v>209</v>
      </c>
      <c r="C2886" t="s">
        <v>74</v>
      </c>
      <c r="D2886" t="s">
        <v>212</v>
      </c>
      <c r="E2886" t="s">
        <v>57</v>
      </c>
      <c r="F2886">
        <v>2.118</v>
      </c>
    </row>
    <row r="2887" spans="1:6" ht="15">
      <c r="A2887">
        <v>2010</v>
      </c>
      <c r="B2887" t="s">
        <v>209</v>
      </c>
      <c r="C2887" t="s">
        <v>74</v>
      </c>
      <c r="D2887" t="s">
        <v>212</v>
      </c>
      <c r="E2887" t="s">
        <v>57</v>
      </c>
      <c r="F2887">
        <v>2.233</v>
      </c>
    </row>
    <row r="2888" spans="1:6" ht="15">
      <c r="A2888">
        <v>2011</v>
      </c>
      <c r="B2888" t="s">
        <v>209</v>
      </c>
      <c r="C2888" t="s">
        <v>74</v>
      </c>
      <c r="D2888" t="s">
        <v>212</v>
      </c>
      <c r="E2888" t="s">
        <v>57</v>
      </c>
      <c r="F2888">
        <v>2.25</v>
      </c>
    </row>
    <row r="2889" spans="1:6" ht="15">
      <c r="A2889">
        <v>2012</v>
      </c>
      <c r="B2889" t="s">
        <v>209</v>
      </c>
      <c r="C2889" t="s">
        <v>74</v>
      </c>
      <c r="D2889" t="s">
        <v>212</v>
      </c>
      <c r="E2889" t="s">
        <v>57</v>
      </c>
      <c r="F2889">
        <v>2.03</v>
      </c>
    </row>
    <row r="2890" spans="1:6" ht="15">
      <c r="A2890">
        <v>2013</v>
      </c>
      <c r="B2890" t="s">
        <v>209</v>
      </c>
      <c r="C2890" t="s">
        <v>74</v>
      </c>
      <c r="D2890" t="s">
        <v>212</v>
      </c>
      <c r="E2890" t="s">
        <v>57</v>
      </c>
      <c r="F2890">
        <v>1.924</v>
      </c>
    </row>
    <row r="2891" spans="1:6" ht="15">
      <c r="A2891">
        <v>2014</v>
      </c>
      <c r="B2891" t="s">
        <v>209</v>
      </c>
      <c r="C2891" t="s">
        <v>74</v>
      </c>
      <c r="D2891" t="s">
        <v>212</v>
      </c>
      <c r="E2891" t="s">
        <v>57</v>
      </c>
      <c r="F2891">
        <v>1.94</v>
      </c>
    </row>
    <row r="2892" spans="1:6" ht="15">
      <c r="A2892">
        <v>2015</v>
      </c>
      <c r="B2892" t="s">
        <v>209</v>
      </c>
      <c r="C2892" t="s">
        <v>74</v>
      </c>
      <c r="D2892" t="s">
        <v>212</v>
      </c>
      <c r="E2892" t="s">
        <v>57</v>
      </c>
      <c r="F2892">
        <v>2.07</v>
      </c>
    </row>
    <row r="2893" spans="1:6" ht="15">
      <c r="A2893">
        <v>2016</v>
      </c>
      <c r="B2893" t="s">
        <v>209</v>
      </c>
      <c r="C2893" t="s">
        <v>74</v>
      </c>
      <c r="D2893" t="s">
        <v>212</v>
      </c>
      <c r="E2893" t="s">
        <v>57</v>
      </c>
      <c r="F2893">
        <v>2.057</v>
      </c>
    </row>
    <row r="2894" spans="1:6" ht="15">
      <c r="A2894">
        <v>2017</v>
      </c>
      <c r="B2894" t="s">
        <v>209</v>
      </c>
      <c r="C2894" t="s">
        <v>74</v>
      </c>
      <c r="D2894" t="s">
        <v>212</v>
      </c>
      <c r="E2894" t="s">
        <v>57</v>
      </c>
      <c r="F2894">
        <v>2.091</v>
      </c>
    </row>
    <row r="2895" spans="1:6" ht="15">
      <c r="A2895">
        <v>2018</v>
      </c>
      <c r="B2895" t="s">
        <v>209</v>
      </c>
      <c r="C2895" t="s">
        <v>74</v>
      </c>
      <c r="D2895" t="s">
        <v>212</v>
      </c>
      <c r="E2895" t="s">
        <v>57</v>
      </c>
      <c r="F2895">
        <v>2.209</v>
      </c>
    </row>
    <row r="2896" spans="1:6" ht="15">
      <c r="A2896">
        <v>2019</v>
      </c>
      <c r="B2896" t="s">
        <v>209</v>
      </c>
      <c r="C2896" t="s">
        <v>74</v>
      </c>
      <c r="D2896" t="s">
        <v>212</v>
      </c>
      <c r="E2896" t="s">
        <v>57</v>
      </c>
      <c r="F2896">
        <v>2.135</v>
      </c>
    </row>
    <row r="2897" spans="1:6" ht="15">
      <c r="A2897">
        <v>2020</v>
      </c>
      <c r="B2897" t="s">
        <v>209</v>
      </c>
      <c r="C2897" t="s">
        <v>74</v>
      </c>
      <c r="D2897" t="s">
        <v>212</v>
      </c>
      <c r="E2897" t="s">
        <v>57</v>
      </c>
      <c r="F2897">
        <v>1.807</v>
      </c>
    </row>
    <row r="2898" spans="1:6" ht="15">
      <c r="A2898">
        <v>2021</v>
      </c>
      <c r="B2898" t="s">
        <v>209</v>
      </c>
      <c r="C2898" t="s">
        <v>74</v>
      </c>
      <c r="D2898" t="s">
        <v>212</v>
      </c>
      <c r="E2898" t="s">
        <v>57</v>
      </c>
      <c r="F2898" s="183">
        <v>1.953</v>
      </c>
    </row>
    <row r="2899" spans="1:6" ht="15">
      <c r="A2899">
        <v>2022</v>
      </c>
      <c r="B2899" t="s">
        <v>209</v>
      </c>
      <c r="C2899" t="s">
        <v>74</v>
      </c>
      <c r="D2899" t="s">
        <v>212</v>
      </c>
      <c r="E2899" t="s">
        <v>57</v>
      </c>
      <c r="F2899" s="183">
        <v>2.046</v>
      </c>
    </row>
    <row r="2900" ht="15">
      <c r="F2900" s="183"/>
    </row>
    <row r="2901" ht="15">
      <c r="F2901" s="183"/>
    </row>
    <row r="2913" ht="15">
      <c r="F2913" s="183"/>
    </row>
    <row r="2914" ht="15">
      <c r="F2914" s="183"/>
    </row>
    <row r="2942" ht="15">
      <c r="F2942" s="183"/>
    </row>
    <row r="2943" ht="15">
      <c r="F2943" s="183"/>
    </row>
    <row r="2944" ht="15">
      <c r="F2944" s="183"/>
    </row>
    <row r="2945" ht="15">
      <c r="F2945" s="183"/>
    </row>
    <row r="2946" ht="15">
      <c r="F2946" s="183"/>
    </row>
    <row r="2957" ht="15">
      <c r="F2957" s="183"/>
    </row>
    <row r="2958" ht="15">
      <c r="F2958" s="183"/>
    </row>
    <row r="2959" ht="15">
      <c r="F2959" s="183"/>
    </row>
    <row r="2960" ht="15">
      <c r="F2960" s="183"/>
    </row>
    <row r="2961" ht="15">
      <c r="F2961" s="183"/>
    </row>
    <row r="2973" ht="15">
      <c r="F2973" s="183"/>
    </row>
    <row r="2974" ht="15">
      <c r="F2974" s="183"/>
    </row>
    <row r="2975" ht="15">
      <c r="F2975" s="183"/>
    </row>
    <row r="2976" ht="15">
      <c r="F2976" s="183"/>
    </row>
    <row r="2987" ht="15">
      <c r="F2987" s="184"/>
    </row>
    <row r="2988" ht="15">
      <c r="F2988" s="183"/>
    </row>
    <row r="2989" ht="15">
      <c r="F2989" s="183"/>
    </row>
    <row r="2990" ht="15">
      <c r="F2990" s="183"/>
    </row>
    <row r="2991" ht="15">
      <c r="F2991" s="183"/>
    </row>
    <row r="3002" ht="15">
      <c r="F3002" s="183"/>
    </row>
    <row r="3003" ht="15">
      <c r="F3003" s="183"/>
    </row>
    <row r="3004" ht="15">
      <c r="F3004" s="183"/>
    </row>
    <row r="3005" ht="15">
      <c r="F3005" s="183"/>
    </row>
    <row r="3006" ht="15">
      <c r="F3006" s="183"/>
    </row>
    <row r="3018" ht="15">
      <c r="F3018" s="183"/>
    </row>
    <row r="3019" ht="15">
      <c r="F3019" s="183"/>
    </row>
    <row r="3020" ht="15">
      <c r="F3020" s="183"/>
    </row>
    <row r="3021" ht="15">
      <c r="F3021" s="183"/>
    </row>
    <row r="3048" ht="15">
      <c r="F3048" s="183"/>
    </row>
    <row r="3049" ht="15">
      <c r="F3049" s="183"/>
    </row>
    <row r="3051" ht="15">
      <c r="F3051" s="183"/>
    </row>
    <row r="3092" ht="15">
      <c r="F3092" s="183"/>
    </row>
    <row r="3095" ht="15">
      <c r="F3095" s="183"/>
    </row>
    <row r="3108" ht="15">
      <c r="F3108" s="183"/>
    </row>
    <row r="3110" ht="15">
      <c r="F3110" s="183"/>
    </row>
    <row r="3111" ht="15">
      <c r="F3111" s="183"/>
    </row>
    <row r="3153" ht="15">
      <c r="F3153" s="184"/>
    </row>
    <row r="3154" ht="15">
      <c r="F3154" s="184"/>
    </row>
    <row r="3156" ht="15">
      <c r="F3156" s="184"/>
    </row>
    <row r="3167" ht="15">
      <c r="F3167" s="183"/>
    </row>
    <row r="3168" ht="15">
      <c r="F3168" s="184"/>
    </row>
    <row r="3169" ht="15">
      <c r="F3169" s="184"/>
    </row>
    <row r="3170" ht="15">
      <c r="F3170" s="183"/>
    </row>
    <row r="3171" ht="15">
      <c r="F3171" s="184"/>
    </row>
    <row r="3183" ht="15">
      <c r="F3183" s="184"/>
    </row>
    <row r="3184" ht="15">
      <c r="F3184" s="184"/>
    </row>
    <row r="3186" ht="15">
      <c r="F3186" s="184"/>
    </row>
    <row r="3198" ht="15">
      <c r="F3198" s="184"/>
    </row>
    <row r="3199" ht="15">
      <c r="F3199" s="184"/>
    </row>
    <row r="3201" ht="15">
      <c r="F3201" s="184"/>
    </row>
    <row r="3213" ht="15">
      <c r="F3213" s="184"/>
    </row>
    <row r="3214" ht="15">
      <c r="F3214" s="184"/>
    </row>
    <row r="3216" ht="15">
      <c r="F3216" s="184"/>
    </row>
    <row r="3228" ht="15">
      <c r="F3228" s="184"/>
    </row>
    <row r="3229" ht="15">
      <c r="F3229" s="184"/>
    </row>
    <row r="3230" ht="15">
      <c r="F3230" s="184"/>
    </row>
    <row r="3231" ht="15">
      <c r="F3231" s="184"/>
    </row>
    <row r="3257" ht="15">
      <c r="F3257" s="183"/>
    </row>
    <row r="3258" ht="15">
      <c r="F3258" s="183"/>
    </row>
    <row r="3259" ht="15">
      <c r="F3259" s="183"/>
    </row>
    <row r="3260" ht="15">
      <c r="F3260" s="183"/>
    </row>
    <row r="3261" ht="15">
      <c r="F3261" s="183"/>
    </row>
    <row r="3272" ht="15">
      <c r="F3272" s="183"/>
    </row>
    <row r="3273" ht="15">
      <c r="F3273" s="183"/>
    </row>
    <row r="3274" ht="15">
      <c r="F3274" s="183"/>
    </row>
    <row r="3275" ht="15">
      <c r="F3275" s="183"/>
    </row>
    <row r="3276" ht="15">
      <c r="F3276" s="183"/>
    </row>
    <row r="3288" ht="15">
      <c r="F3288" s="183"/>
    </row>
    <row r="3289" ht="15">
      <c r="F3289" s="183"/>
    </row>
    <row r="3290" ht="15">
      <c r="F3290" s="183"/>
    </row>
    <row r="3291" ht="15">
      <c r="F3291" s="183"/>
    </row>
    <row r="3302" ht="15">
      <c r="F3302" s="183"/>
    </row>
    <row r="3303" ht="15">
      <c r="F3303" s="183"/>
    </row>
    <row r="3305" ht="15">
      <c r="F3305" s="183"/>
    </row>
    <row r="3306" ht="15">
      <c r="F3306" s="183"/>
    </row>
    <row r="3318" ht="15">
      <c r="F3318" s="183"/>
    </row>
    <row r="3319" ht="15">
      <c r="F3319" s="183"/>
    </row>
    <row r="3320" ht="15">
      <c r="F3320" s="183"/>
    </row>
    <row r="3321" ht="15">
      <c r="F3321" s="183"/>
    </row>
    <row r="3333" ht="15">
      <c r="F3333" s="183"/>
    </row>
    <row r="3334" ht="15">
      <c r="F3334" s="183"/>
    </row>
    <row r="3335" ht="15">
      <c r="F3335" s="183"/>
    </row>
    <row r="3336" ht="15">
      <c r="F3336" s="183"/>
    </row>
    <row r="3422" ht="15">
      <c r="F3422" s="184"/>
    </row>
    <row r="3677" ht="15">
      <c r="F3677" s="183"/>
    </row>
    <row r="3678" ht="15">
      <c r="F3678" s="183"/>
    </row>
    <row r="3679" ht="15">
      <c r="F3679" s="183"/>
    </row>
    <row r="3680" ht="15">
      <c r="F3680" s="183"/>
    </row>
    <row r="3681" ht="15">
      <c r="F3681" s="183"/>
    </row>
    <row r="3692" ht="15">
      <c r="F3692" s="183"/>
    </row>
    <row r="3693" ht="15">
      <c r="F3693" s="183"/>
    </row>
    <row r="3694" ht="15">
      <c r="F3694" s="183"/>
    </row>
    <row r="3695" ht="15">
      <c r="F3695" s="183"/>
    </row>
    <row r="3696" ht="15">
      <c r="F3696" s="183"/>
    </row>
    <row r="3707" ht="15">
      <c r="F3707" s="183"/>
    </row>
    <row r="3708" ht="15">
      <c r="F3708" s="183"/>
    </row>
    <row r="3709" ht="15">
      <c r="F3709" s="183"/>
    </row>
    <row r="3710" ht="15">
      <c r="F3710" s="183"/>
    </row>
    <row r="3711" ht="15">
      <c r="F3711" s="183"/>
    </row>
    <row r="3722" ht="15">
      <c r="F3722" s="183"/>
    </row>
    <row r="3723" ht="15">
      <c r="F3723" s="183"/>
    </row>
    <row r="3724" ht="15">
      <c r="F3724" s="183"/>
    </row>
    <row r="3725" ht="15">
      <c r="F3725" s="183"/>
    </row>
    <row r="3726" ht="15">
      <c r="F3726" s="183"/>
    </row>
    <row r="3737" ht="15">
      <c r="F3737" s="183"/>
    </row>
    <row r="3738" ht="15">
      <c r="F3738" s="183"/>
    </row>
    <row r="3739" ht="15">
      <c r="F3739" s="183"/>
    </row>
    <row r="3740" ht="15">
      <c r="F3740" s="183"/>
    </row>
    <row r="3741" ht="15">
      <c r="F3741" s="183"/>
    </row>
    <row r="3753" ht="15">
      <c r="F3753" s="183"/>
    </row>
    <row r="3754" ht="15">
      <c r="F3754" s="183"/>
    </row>
    <row r="3887" ht="15">
      <c r="F3887" s="183"/>
    </row>
    <row r="3888" ht="15">
      <c r="F3888" s="183"/>
    </row>
    <row r="3889" ht="15">
      <c r="F3889" s="183"/>
    </row>
    <row r="3890" ht="15">
      <c r="F3890" s="183"/>
    </row>
    <row r="3891" ht="15">
      <c r="F3891" s="183"/>
    </row>
    <row r="3902" ht="15">
      <c r="F3902" s="183"/>
    </row>
    <row r="3903" ht="15">
      <c r="F3903" s="183"/>
    </row>
    <row r="3904" ht="15">
      <c r="F3904" s="183"/>
    </row>
    <row r="3905" ht="15">
      <c r="F3905" s="183"/>
    </row>
    <row r="3906" ht="15">
      <c r="F3906" s="183"/>
    </row>
    <row r="3917" ht="15">
      <c r="F3917" s="183"/>
    </row>
    <row r="3918" ht="15">
      <c r="F3918" s="183"/>
    </row>
    <row r="3919" ht="15">
      <c r="F3919" s="183"/>
    </row>
    <row r="3920" ht="15">
      <c r="F3920" s="183"/>
    </row>
    <row r="3921" ht="15">
      <c r="F3921" s="183"/>
    </row>
    <row r="3932" ht="15">
      <c r="F3932" s="183"/>
    </row>
    <row r="3933" ht="15">
      <c r="F3933" s="183"/>
    </row>
    <row r="3934" ht="15">
      <c r="F3934" s="183"/>
    </row>
    <row r="3935" ht="15">
      <c r="F3935" s="183"/>
    </row>
    <row r="3936" ht="15">
      <c r="F3936" s="183"/>
    </row>
    <row r="3947" ht="15">
      <c r="F3947" s="183"/>
    </row>
    <row r="3948" ht="15">
      <c r="F3948" s="183"/>
    </row>
    <row r="3949" ht="15">
      <c r="F3949" s="183"/>
    </row>
    <row r="3950" ht="15">
      <c r="F3950" s="183"/>
    </row>
    <row r="3951" ht="15">
      <c r="F3951" s="183"/>
    </row>
    <row r="3963" ht="15">
      <c r="F3963" s="184"/>
    </row>
    <row r="3964" ht="15">
      <c r="F3964" s="183"/>
    </row>
    <row r="3965" ht="15">
      <c r="F3965" s="183"/>
    </row>
    <row r="3966" ht="15">
      <c r="F3966" s="183"/>
    </row>
    <row r="3992" ht="15">
      <c r="F3992" s="183"/>
    </row>
    <row r="3993" ht="15">
      <c r="F3993" s="183"/>
    </row>
    <row r="3994" ht="15">
      <c r="F3994" s="183"/>
    </row>
    <row r="3995" ht="15">
      <c r="F3995" s="183"/>
    </row>
    <row r="3996" ht="15">
      <c r="F3996" s="183"/>
    </row>
    <row r="4007" ht="15">
      <c r="F4007" s="183"/>
    </row>
    <row r="4008" ht="15">
      <c r="F4008" s="183"/>
    </row>
    <row r="4009" ht="15">
      <c r="F4009" s="183"/>
    </row>
    <row r="4010" ht="15">
      <c r="F4010" s="183"/>
    </row>
    <row r="4011" ht="15">
      <c r="F4011" s="183"/>
    </row>
    <row r="4023" ht="15">
      <c r="F4023" s="183"/>
    </row>
    <row r="4024" ht="15">
      <c r="F4024" s="183"/>
    </row>
    <row r="4025" ht="15">
      <c r="F4025" s="183"/>
    </row>
    <row r="4026" ht="15">
      <c r="F4026" s="183"/>
    </row>
    <row r="4037" ht="15">
      <c r="F4037" s="183"/>
    </row>
    <row r="4038" ht="15">
      <c r="F4038" s="183"/>
    </row>
    <row r="4039" ht="15">
      <c r="F4039" s="183"/>
    </row>
    <row r="4040" ht="15">
      <c r="F4040" s="183"/>
    </row>
    <row r="4041" ht="15">
      <c r="F4041" s="183"/>
    </row>
    <row r="4053" ht="15">
      <c r="F4053" s="183"/>
    </row>
    <row r="4054" ht="15">
      <c r="F4054" s="183"/>
    </row>
    <row r="4055" ht="15">
      <c r="F4055" s="183"/>
    </row>
    <row r="4056" ht="15">
      <c r="F4056" s="183"/>
    </row>
    <row r="4068" ht="15">
      <c r="F4068" s="183"/>
    </row>
    <row r="4069" ht="15">
      <c r="F4069" s="183"/>
    </row>
    <row r="4070" ht="15">
      <c r="F4070" s="183"/>
    </row>
    <row r="4071" ht="15">
      <c r="F4071" s="183"/>
    </row>
    <row r="4097" ht="15">
      <c r="F4097" s="183"/>
    </row>
    <row r="4098" ht="15">
      <c r="F4098" s="183"/>
    </row>
    <row r="4099" ht="15">
      <c r="F4099" s="183"/>
    </row>
    <row r="4100" ht="15">
      <c r="F4100" s="183"/>
    </row>
    <row r="4101" ht="15">
      <c r="F4101" s="183"/>
    </row>
    <row r="4112" ht="15">
      <c r="F4112" s="183"/>
    </row>
    <row r="4113" ht="15">
      <c r="F4113" s="183"/>
    </row>
    <row r="4114" ht="15">
      <c r="F4114" s="183"/>
    </row>
    <row r="4115" ht="15">
      <c r="F4115" s="183"/>
    </row>
    <row r="4127" ht="15">
      <c r="F4127" s="183"/>
    </row>
    <row r="4128" ht="15">
      <c r="F4128" s="183"/>
    </row>
    <row r="4129" ht="15">
      <c r="F4129" s="183"/>
    </row>
    <row r="4130" ht="15">
      <c r="F4130" s="183"/>
    </row>
    <row r="4142" ht="15">
      <c r="F4142" s="184"/>
    </row>
    <row r="4143" ht="15">
      <c r="F4143" s="183"/>
    </row>
    <row r="4144" ht="15">
      <c r="F4144" s="183"/>
    </row>
    <row r="4145" ht="15">
      <c r="F4145" s="183"/>
    </row>
    <row r="4146" ht="15">
      <c r="F4146" s="183"/>
    </row>
    <row r="4157" ht="15">
      <c r="F4157" s="184"/>
    </row>
    <row r="4158" ht="15">
      <c r="F4158" s="183"/>
    </row>
    <row r="4159" ht="15">
      <c r="F4159" s="183"/>
    </row>
    <row r="4160" ht="15">
      <c r="F4160" s="183"/>
    </row>
    <row r="4161" ht="15">
      <c r="F4161" s="183"/>
    </row>
    <row r="4174" ht="15">
      <c r="F4174" s="183"/>
    </row>
    <row r="4175" ht="15">
      <c r="F4175" s="183"/>
    </row>
    <row r="4176" ht="15">
      <c r="F4176" s="183"/>
    </row>
    <row r="4202" ht="15">
      <c r="F4202" s="183"/>
    </row>
    <row r="4203" ht="15">
      <c r="F4203" s="183"/>
    </row>
    <row r="4204" ht="15">
      <c r="F4204" s="183"/>
    </row>
    <row r="4205" ht="15">
      <c r="F4205" s="183"/>
    </row>
    <row r="4206" ht="15">
      <c r="F4206" s="183"/>
    </row>
    <row r="4217" ht="15">
      <c r="F4217" s="183"/>
    </row>
    <row r="4218" ht="15">
      <c r="F4218" s="183"/>
    </row>
    <row r="4219" ht="15">
      <c r="F4219" s="183"/>
    </row>
    <row r="4220" ht="15">
      <c r="F4220" s="183"/>
    </row>
    <row r="4221" ht="15">
      <c r="F4221" s="183"/>
    </row>
    <row r="4233" ht="15">
      <c r="F4233" s="183"/>
    </row>
    <row r="4234" ht="15">
      <c r="F4234" s="183"/>
    </row>
    <row r="4235" ht="15">
      <c r="F4235" s="183"/>
    </row>
    <row r="4236" ht="15">
      <c r="F4236" s="183"/>
    </row>
    <row r="4247" ht="15">
      <c r="F4247" s="183"/>
    </row>
    <row r="4248" ht="15">
      <c r="F4248" s="183"/>
    </row>
    <row r="4249" ht="15">
      <c r="F4249" s="183"/>
    </row>
    <row r="4250" ht="15">
      <c r="F4250" s="183"/>
    </row>
    <row r="4251" ht="15">
      <c r="F4251" s="183"/>
    </row>
    <row r="4262" ht="15">
      <c r="F4262" s="183"/>
    </row>
    <row r="4263" ht="15">
      <c r="F4263" s="183"/>
    </row>
    <row r="4264" ht="15">
      <c r="F4264" s="183"/>
    </row>
    <row r="4265" ht="15">
      <c r="F4265" s="183"/>
    </row>
    <row r="4266" ht="15">
      <c r="F4266" s="183"/>
    </row>
    <row r="4278" ht="15">
      <c r="F4278" s="183"/>
    </row>
    <row r="4279" ht="15">
      <c r="F4279" s="183"/>
    </row>
    <row r="4307" ht="15">
      <c r="F4307" s="183"/>
    </row>
    <row r="4308" ht="15">
      <c r="F4308" s="183"/>
    </row>
    <row r="4309" ht="15">
      <c r="F4309" s="183"/>
    </row>
    <row r="4310" ht="15">
      <c r="F4310" s="183"/>
    </row>
    <row r="4311" ht="15">
      <c r="F4311" s="183"/>
    </row>
    <row r="4322" ht="15">
      <c r="F4322" s="183"/>
    </row>
    <row r="4323" ht="15">
      <c r="F4323" s="183"/>
    </row>
    <row r="4324" ht="15">
      <c r="F4324" s="183"/>
    </row>
    <row r="4325" ht="15">
      <c r="F4325" s="183"/>
    </row>
    <row r="4326" ht="15">
      <c r="F4326" s="183"/>
    </row>
    <row r="4338" ht="15">
      <c r="F4338" s="183"/>
    </row>
    <row r="4339" ht="15">
      <c r="F4339" s="183"/>
    </row>
    <row r="4340" ht="15">
      <c r="F4340" s="183"/>
    </row>
    <row r="4341" ht="15">
      <c r="F4341" s="183"/>
    </row>
    <row r="4352" ht="15">
      <c r="F4352" s="183"/>
    </row>
    <row r="4353" ht="15">
      <c r="F4353" s="183"/>
    </row>
    <row r="4354" ht="15">
      <c r="F4354" s="183"/>
    </row>
    <row r="4355" ht="15">
      <c r="F4355" s="183"/>
    </row>
    <row r="4367" ht="15">
      <c r="F4367" s="183"/>
    </row>
    <row r="4368" ht="15">
      <c r="F4368" s="183"/>
    </row>
    <row r="4369" ht="15">
      <c r="F4369" s="183"/>
    </row>
    <row r="4370" ht="15">
      <c r="F4370" s="183"/>
    </row>
    <row r="4371" ht="15">
      <c r="F4371" s="183"/>
    </row>
    <row r="4383" ht="15">
      <c r="F4383" s="183"/>
    </row>
    <row r="4384" ht="15">
      <c r="F4384" s="183"/>
    </row>
    <row r="4412" ht="15">
      <c r="F4412" s="183"/>
    </row>
    <row r="4413" ht="15">
      <c r="F4413" s="183"/>
    </row>
    <row r="4414" ht="15">
      <c r="F4414" s="183"/>
    </row>
    <row r="4415" ht="15">
      <c r="F4415" s="183"/>
    </row>
    <row r="4416" ht="15">
      <c r="F4416" s="183"/>
    </row>
    <row r="4427" ht="15">
      <c r="F4427" s="183"/>
    </row>
    <row r="4428" ht="15">
      <c r="F4428" s="183"/>
    </row>
    <row r="4429" ht="15">
      <c r="F4429" s="183"/>
    </row>
    <row r="4430" ht="15">
      <c r="F4430" s="183"/>
    </row>
    <row r="4431" ht="15">
      <c r="F4431" s="183"/>
    </row>
    <row r="4443" ht="15">
      <c r="F4443" s="183"/>
    </row>
    <row r="4444" ht="15">
      <c r="F4444" s="183"/>
    </row>
    <row r="4445" ht="15">
      <c r="F4445" s="183"/>
    </row>
    <row r="4446" ht="15">
      <c r="F4446" s="183"/>
    </row>
    <row r="4457" ht="15">
      <c r="F4457" s="183"/>
    </row>
    <row r="4458" ht="15">
      <c r="F4458" s="183"/>
    </row>
    <row r="4459" ht="15">
      <c r="F4459" s="183"/>
    </row>
    <row r="4460" ht="15">
      <c r="F4460" s="183"/>
    </row>
    <row r="4461" ht="15">
      <c r="F4461" s="183"/>
    </row>
    <row r="4472" ht="15">
      <c r="F4472" s="183"/>
    </row>
    <row r="4473" ht="15">
      <c r="F4473" s="183"/>
    </row>
    <row r="4474" ht="15">
      <c r="F4474" s="183"/>
    </row>
    <row r="4475" ht="15">
      <c r="F4475" s="183"/>
    </row>
    <row r="4476" ht="15">
      <c r="F4476" s="183"/>
    </row>
    <row r="4488" ht="15">
      <c r="F4488" s="183"/>
    </row>
    <row r="4489" ht="15">
      <c r="F4489" s="183"/>
    </row>
    <row r="4490" ht="15">
      <c r="F4490" s="183"/>
    </row>
    <row r="4491" ht="15">
      <c r="F4491" s="183"/>
    </row>
    <row r="4517" ht="15">
      <c r="F4517" s="183"/>
    </row>
    <row r="4518" ht="15">
      <c r="F4518" s="183"/>
    </row>
    <row r="4519" ht="15">
      <c r="F4519" s="183"/>
    </row>
    <row r="4520" ht="15">
      <c r="F4520" s="183"/>
    </row>
    <row r="4521" ht="15">
      <c r="F4521" s="183"/>
    </row>
    <row r="4532" ht="15">
      <c r="F4532" s="183"/>
    </row>
    <row r="4533" ht="15">
      <c r="F4533" s="183"/>
    </row>
    <row r="4534" ht="15">
      <c r="F4534" s="183"/>
    </row>
    <row r="4535" ht="15">
      <c r="F4535" s="183"/>
    </row>
    <row r="4536" ht="15">
      <c r="F4536" s="183"/>
    </row>
    <row r="4562" ht="15">
      <c r="F4562" s="183"/>
    </row>
    <row r="4563" ht="15">
      <c r="F4563" s="183"/>
    </row>
    <row r="4564" ht="15">
      <c r="F4564" s="183"/>
    </row>
    <row r="4565" ht="15">
      <c r="F4565" s="183"/>
    </row>
    <row r="4577" ht="15">
      <c r="F4577" s="183"/>
    </row>
    <row r="4578" ht="15">
      <c r="F4578" s="183"/>
    </row>
    <row r="4579" ht="15">
      <c r="F4579" s="183"/>
    </row>
    <row r="4580" ht="15">
      <c r="F4580" s="183"/>
    </row>
    <row r="4622" ht="15">
      <c r="F4622" s="183"/>
    </row>
    <row r="4623" ht="15">
      <c r="F4623" s="183"/>
    </row>
    <row r="4624" ht="15">
      <c r="F4624" s="183"/>
    </row>
    <row r="4625" ht="15">
      <c r="F4625" s="183"/>
    </row>
    <row r="4626" ht="15">
      <c r="F4626" s="183"/>
    </row>
    <row r="4637" ht="15">
      <c r="F4637" s="183"/>
    </row>
    <row r="4638" ht="15">
      <c r="F4638" s="183"/>
    </row>
    <row r="4639" ht="15">
      <c r="F4639" s="183"/>
    </row>
    <row r="4640" ht="15">
      <c r="F4640" s="183"/>
    </row>
    <row r="4641" ht="15">
      <c r="F4641" s="183"/>
    </row>
    <row r="4652" ht="15">
      <c r="F4652" s="183"/>
    </row>
    <row r="4653" ht="15">
      <c r="F4653" s="183"/>
    </row>
    <row r="4654" ht="15">
      <c r="F4654" s="183"/>
    </row>
    <row r="4655" ht="15">
      <c r="F4655" s="183"/>
    </row>
    <row r="4656" ht="15">
      <c r="F4656" s="183"/>
    </row>
    <row r="4667" ht="15">
      <c r="F4667" s="183"/>
    </row>
    <row r="4668" ht="15">
      <c r="F4668" s="184"/>
    </row>
    <row r="4669" ht="15">
      <c r="F4669" s="183"/>
    </row>
    <row r="4670" ht="15">
      <c r="F4670" s="183"/>
    </row>
    <row r="4671" ht="15">
      <c r="F4671" s="183"/>
    </row>
    <row r="4682" ht="15">
      <c r="F4682" s="183"/>
    </row>
    <row r="4683" ht="15">
      <c r="F4683" s="183"/>
    </row>
    <row r="4684" ht="15">
      <c r="F4684" s="183"/>
    </row>
    <row r="4685" ht="15">
      <c r="F4685" s="183"/>
    </row>
    <row r="4686" ht="15">
      <c r="F4686" s="183"/>
    </row>
    <row r="4698" ht="15">
      <c r="F4698" s="183"/>
    </row>
    <row r="4699" ht="15">
      <c r="F4699" s="183"/>
    </row>
    <row r="4700" ht="15">
      <c r="F4700" s="183"/>
    </row>
    <row r="4701" ht="15">
      <c r="F4701" s="183"/>
    </row>
    <row r="4727" ht="15">
      <c r="F4727" s="183"/>
    </row>
    <row r="4728" ht="15">
      <c r="F4728" s="183"/>
    </row>
    <row r="4729" ht="15">
      <c r="F4729" s="183"/>
    </row>
    <row r="4730" ht="15">
      <c r="F4730" s="183"/>
    </row>
    <row r="4731" ht="15">
      <c r="F4731" s="183"/>
    </row>
    <row r="4742" ht="15">
      <c r="F4742" s="183"/>
    </row>
    <row r="4743" ht="15">
      <c r="F4743" s="183"/>
    </row>
    <row r="4744" ht="15">
      <c r="F4744" s="183"/>
    </row>
    <row r="4745" ht="15">
      <c r="F4745" s="183"/>
    </row>
    <row r="4746" ht="15">
      <c r="F4746" s="183"/>
    </row>
    <row r="4757" ht="15">
      <c r="F4757" s="183"/>
    </row>
    <row r="4758" ht="15">
      <c r="F4758" s="183"/>
    </row>
    <row r="4759" ht="15">
      <c r="F4759" s="183"/>
    </row>
    <row r="4760" ht="15">
      <c r="F4760" s="183"/>
    </row>
    <row r="4761" ht="15">
      <c r="F4761" s="183"/>
    </row>
    <row r="4772" ht="15">
      <c r="F4772" s="183"/>
    </row>
    <row r="4773" ht="15">
      <c r="F4773" s="183"/>
    </row>
    <row r="4774" ht="15">
      <c r="F4774" s="183"/>
    </row>
    <row r="4775" ht="15">
      <c r="F4775" s="183"/>
    </row>
    <row r="4776" ht="15">
      <c r="F4776" s="183"/>
    </row>
    <row r="4787" ht="15">
      <c r="F4787" s="183"/>
    </row>
    <row r="4788" ht="15">
      <c r="F4788" s="183"/>
    </row>
    <row r="4789" ht="15">
      <c r="F4789" s="183"/>
    </row>
    <row r="4790" ht="15">
      <c r="F4790" s="183"/>
    </row>
    <row r="4791" ht="15">
      <c r="F4791" s="183"/>
    </row>
    <row r="4803" ht="15">
      <c r="F4803" s="183"/>
    </row>
    <row r="4804" ht="15">
      <c r="F4804" s="183"/>
    </row>
    <row r="4805" ht="15">
      <c r="F4805" s="183"/>
    </row>
    <row r="4806" ht="15">
      <c r="F4806" s="183"/>
    </row>
    <row r="4832" ht="15">
      <c r="F4832" s="183"/>
    </row>
    <row r="4833" ht="15">
      <c r="F4833" s="183"/>
    </row>
    <row r="4834" ht="15">
      <c r="F4834" s="183"/>
    </row>
    <row r="4835" ht="15">
      <c r="F4835" s="183"/>
    </row>
    <row r="4836" ht="15">
      <c r="F4836" s="183"/>
    </row>
    <row r="4847" ht="15">
      <c r="F4847" s="183"/>
    </row>
    <row r="4848" ht="15">
      <c r="F4848" s="183"/>
    </row>
    <row r="4849" ht="15">
      <c r="F4849" s="183"/>
    </row>
    <row r="4850" ht="15">
      <c r="F4850" s="183"/>
    </row>
    <row r="4851" ht="15">
      <c r="F4851" s="183"/>
    </row>
    <row r="4862" ht="15">
      <c r="F4862" s="183"/>
    </row>
    <row r="4863" ht="15">
      <c r="F4863" s="183"/>
    </row>
    <row r="4864" ht="15">
      <c r="F4864" s="183"/>
    </row>
    <row r="4865" ht="15">
      <c r="F4865" s="183"/>
    </row>
    <row r="4866" ht="15">
      <c r="F4866" s="183"/>
    </row>
    <row r="4877" ht="15">
      <c r="F4877" s="183"/>
    </row>
    <row r="4878" ht="15">
      <c r="F4878" s="183"/>
    </row>
    <row r="4879" ht="15">
      <c r="F4879" s="183"/>
    </row>
    <row r="4880" ht="15">
      <c r="F4880" s="183"/>
    </row>
    <row r="4881" ht="15">
      <c r="F4881" s="183"/>
    </row>
    <row r="4892" ht="15">
      <c r="F4892" s="183"/>
    </row>
    <row r="4893" ht="15">
      <c r="F4893" s="183"/>
    </row>
    <row r="4894" ht="15">
      <c r="F4894" s="183"/>
    </row>
    <row r="4895" ht="15">
      <c r="F4895" s="183"/>
    </row>
    <row r="4896" ht="15">
      <c r="F4896" s="183"/>
    </row>
    <row r="4908" ht="15">
      <c r="F4908" s="183"/>
    </row>
    <row r="4909" ht="15">
      <c r="F4909" s="183"/>
    </row>
    <row r="4910" ht="15">
      <c r="F4910" s="183"/>
    </row>
    <row r="4911" ht="15">
      <c r="F4911" s="183"/>
    </row>
    <row r="4937" ht="15">
      <c r="F4937" s="183"/>
    </row>
    <row r="4938" ht="15">
      <c r="F4938" s="183"/>
    </row>
    <row r="4939" ht="15">
      <c r="F4939" s="183"/>
    </row>
    <row r="4940" ht="15">
      <c r="F4940" s="183"/>
    </row>
    <row r="4941" ht="15">
      <c r="F4941" s="183"/>
    </row>
    <row r="4952" ht="15">
      <c r="F4952" s="183"/>
    </row>
    <row r="4953" ht="15">
      <c r="F4953" s="183"/>
    </row>
    <row r="4954" ht="15">
      <c r="F4954" s="183"/>
    </row>
    <row r="4955" ht="15">
      <c r="F4955" s="183"/>
    </row>
    <row r="4956" ht="15">
      <c r="F4956" s="183"/>
    </row>
    <row r="4968" ht="15">
      <c r="F4968" s="183"/>
    </row>
    <row r="4969" ht="15">
      <c r="F4969" s="183"/>
    </row>
    <row r="4970" ht="15">
      <c r="F4970" s="183"/>
    </row>
    <row r="4971" ht="15">
      <c r="F4971" s="183"/>
    </row>
    <row r="4982" ht="15">
      <c r="F4982" s="183"/>
    </row>
    <row r="4983" ht="15">
      <c r="F4983" s="183"/>
    </row>
    <row r="4984" ht="15">
      <c r="F4984" s="183"/>
    </row>
    <row r="4985" ht="15">
      <c r="F4985" s="183"/>
    </row>
    <row r="4986" ht="15">
      <c r="F4986" s="183"/>
    </row>
    <row r="4997" ht="15">
      <c r="F4997" s="184"/>
    </row>
    <row r="4998" ht="15">
      <c r="F4998" s="183"/>
    </row>
    <row r="4999" ht="15">
      <c r="F4999" s="183"/>
    </row>
    <row r="5000" ht="15">
      <c r="F5000" s="183"/>
    </row>
    <row r="5001" ht="15">
      <c r="F5001" s="183"/>
    </row>
    <row r="5013" ht="15">
      <c r="F5013" s="183"/>
    </row>
    <row r="5014" ht="15">
      <c r="F5014" s="183"/>
    </row>
    <row r="5015" ht="15">
      <c r="F5015" s="183"/>
    </row>
    <row r="5016" ht="15">
      <c r="F5016" s="183"/>
    </row>
    <row r="5042" ht="15">
      <c r="F5042" s="183"/>
    </row>
    <row r="5043" ht="15">
      <c r="F5043" s="183"/>
    </row>
    <row r="5044" ht="15">
      <c r="F5044" s="183"/>
    </row>
    <row r="5045" ht="15">
      <c r="F5045" s="183"/>
    </row>
    <row r="5057" ht="15">
      <c r="F5057" s="184"/>
    </row>
    <row r="5058" ht="15">
      <c r="F5058" s="183"/>
    </row>
    <row r="5059" ht="15">
      <c r="F5059" s="183"/>
    </row>
    <row r="5060" ht="15">
      <c r="F5060" s="183"/>
    </row>
    <row r="5073" ht="15">
      <c r="F5073" s="183"/>
    </row>
    <row r="5087" ht="15">
      <c r="F5087" s="183"/>
    </row>
    <row r="5088" ht="15">
      <c r="F5088" s="183"/>
    </row>
    <row r="5089" ht="15">
      <c r="F5089" s="183"/>
    </row>
    <row r="5090" ht="15">
      <c r="F5090" s="183"/>
    </row>
    <row r="5091" ht="15">
      <c r="F5091" s="183"/>
    </row>
    <row r="5102" ht="15">
      <c r="F5102" s="183"/>
    </row>
    <row r="5103" ht="15">
      <c r="F5103" s="183"/>
    </row>
    <row r="5104" ht="15">
      <c r="F5104" s="183"/>
    </row>
    <row r="5105" ht="15">
      <c r="F5105" s="183"/>
    </row>
    <row r="5106" ht="15">
      <c r="F5106" s="183"/>
    </row>
    <row r="5147" ht="15">
      <c r="F5147" s="183"/>
    </row>
    <row r="5148" ht="15">
      <c r="F5148" s="183"/>
    </row>
    <row r="5149" ht="15">
      <c r="F5149" s="183"/>
    </row>
    <row r="5150" ht="15">
      <c r="F5150" s="183"/>
    </row>
    <row r="5151" ht="15">
      <c r="F5151" s="183"/>
    </row>
    <row r="5162" ht="15">
      <c r="F5162" s="183"/>
    </row>
    <row r="5163" ht="15">
      <c r="F5163" s="183"/>
    </row>
    <row r="5164" ht="15">
      <c r="F5164" s="183"/>
    </row>
    <row r="5165" ht="15">
      <c r="F5165" s="183"/>
    </row>
    <row r="5166" ht="15">
      <c r="F5166" s="183"/>
    </row>
    <row r="5178" ht="15">
      <c r="F5178" s="183"/>
    </row>
    <row r="5179" ht="15">
      <c r="F5179" s="183"/>
    </row>
    <row r="5180" ht="15">
      <c r="F5180" s="183"/>
    </row>
    <row r="5181" ht="15">
      <c r="F5181" s="183"/>
    </row>
    <row r="5192" ht="15">
      <c r="F5192" s="183"/>
    </row>
    <row r="5193" ht="15">
      <c r="F5193" s="183"/>
    </row>
    <row r="5194" ht="15">
      <c r="F5194" s="183"/>
    </row>
    <row r="5195" ht="15">
      <c r="F5195" s="183"/>
    </row>
    <row r="5196" ht="15">
      <c r="F5196" s="183"/>
    </row>
    <row r="5207" ht="15">
      <c r="F5207" s="184"/>
    </row>
    <row r="5208" ht="15">
      <c r="F5208" s="183"/>
    </row>
    <row r="5209" ht="15">
      <c r="F5209" s="183"/>
    </row>
    <row r="5210" ht="15">
      <c r="F5210" s="183"/>
    </row>
    <row r="5211" ht="15">
      <c r="F5211" s="183"/>
    </row>
    <row r="5223" ht="15">
      <c r="F5223" s="183"/>
    </row>
    <row r="5224" ht="15">
      <c r="F5224" s="183"/>
    </row>
    <row r="5225" ht="15">
      <c r="F5225" s="183"/>
    </row>
    <row r="5226" ht="15">
      <c r="F5226" s="183"/>
    </row>
    <row r="5252" ht="15">
      <c r="F5252" s="183"/>
    </row>
    <row r="5253" ht="15">
      <c r="F5253" s="183"/>
    </row>
    <row r="5254" ht="15">
      <c r="F5254" s="183"/>
    </row>
    <row r="5255" ht="15">
      <c r="F5255" s="183"/>
    </row>
    <row r="5256" ht="15">
      <c r="F5256" s="183"/>
    </row>
    <row r="5268" ht="15">
      <c r="F5268" s="183"/>
    </row>
    <row r="5270" ht="15">
      <c r="F5270" s="183"/>
    </row>
    <row r="5282" ht="15">
      <c r="F5282" s="183"/>
    </row>
    <row r="5285" ht="15">
      <c r="F5285" s="183"/>
    </row>
    <row r="5297" ht="15">
      <c r="F5297" s="184"/>
    </row>
    <row r="5300" ht="15">
      <c r="F5300" s="183"/>
    </row>
    <row r="5313" ht="15">
      <c r="F5313" s="183"/>
    </row>
    <row r="5315" ht="15">
      <c r="F5315" s="183"/>
    </row>
    <row r="5316" ht="15">
      <c r="F5316" s="183"/>
    </row>
    <row r="5357" ht="15">
      <c r="F5357" s="183"/>
    </row>
    <row r="5358" ht="15">
      <c r="F5358" s="183"/>
    </row>
    <row r="5359" ht="15">
      <c r="F5359" s="183"/>
    </row>
    <row r="5360" ht="15">
      <c r="F5360" s="183"/>
    </row>
    <row r="5361" ht="15">
      <c r="F5361" s="183"/>
    </row>
    <row r="5372" ht="15">
      <c r="F5372" s="183"/>
    </row>
    <row r="5373" ht="15">
      <c r="F5373" s="183"/>
    </row>
    <row r="5374" ht="15">
      <c r="F5374" s="183"/>
    </row>
    <row r="5375" ht="15">
      <c r="F5375" s="183"/>
    </row>
    <row r="5376" ht="15">
      <c r="F5376" s="183"/>
    </row>
    <row r="5402" ht="15">
      <c r="F5402" s="183"/>
    </row>
    <row r="5403" ht="15">
      <c r="F5403" s="183"/>
    </row>
    <row r="5405" ht="15">
      <c r="F5405" s="183"/>
    </row>
    <row r="5418" ht="15">
      <c r="F5418" s="183"/>
    </row>
    <row r="5420" ht="15">
      <c r="F5420" s="183"/>
    </row>
    <row r="5421" ht="15">
      <c r="F5421" s="183"/>
    </row>
    <row r="5462" ht="15">
      <c r="F5462" s="183"/>
    </row>
    <row r="5463" ht="15">
      <c r="F5463" s="183"/>
    </row>
    <row r="5464" ht="15">
      <c r="F5464" s="183"/>
    </row>
    <row r="5465" ht="15">
      <c r="F5465" s="183"/>
    </row>
    <row r="5466" ht="15">
      <c r="F5466" s="183"/>
    </row>
    <row r="5477" ht="15">
      <c r="F5477" s="183"/>
    </row>
    <row r="5478" ht="15">
      <c r="F5478" s="183"/>
    </row>
    <row r="5479" ht="15">
      <c r="F5479" s="183"/>
    </row>
    <row r="5480" ht="15">
      <c r="F5480" s="183"/>
    </row>
    <row r="5481" ht="15">
      <c r="F5481" s="183"/>
    </row>
    <row r="5493" ht="15">
      <c r="F5493" s="183"/>
    </row>
    <row r="5494" ht="15">
      <c r="F5494" s="183"/>
    </row>
    <row r="5507" ht="15">
      <c r="F5507" s="183"/>
    </row>
    <row r="5508" ht="15">
      <c r="F5508" s="183"/>
    </row>
    <row r="5509" ht="15">
      <c r="F5509" s="183"/>
    </row>
    <row r="5510" ht="15">
      <c r="F5510" s="183"/>
    </row>
    <row r="5523" ht="15">
      <c r="F5523" s="183"/>
    </row>
    <row r="5524" ht="15">
      <c r="F5524" s="183"/>
    </row>
    <row r="5525" ht="15">
      <c r="F5525" s="183"/>
    </row>
    <row r="5526" ht="15">
      <c r="F5526" s="183"/>
    </row>
    <row r="5567" ht="15">
      <c r="F5567" s="183"/>
    </row>
    <row r="5568" ht="15">
      <c r="F5568" s="183"/>
    </row>
    <row r="5569" ht="15">
      <c r="F5569" s="183"/>
    </row>
    <row r="5570" ht="15">
      <c r="F5570" s="183"/>
    </row>
    <row r="5571" ht="15">
      <c r="F5571" s="183"/>
    </row>
    <row r="5582" ht="15">
      <c r="F5582" s="183"/>
    </row>
    <row r="5583" ht="15">
      <c r="F5583" s="183"/>
    </row>
    <row r="5584" ht="15">
      <c r="F5584" s="183"/>
    </row>
    <row r="5585" ht="15">
      <c r="F5585" s="183"/>
    </row>
    <row r="5598" ht="15">
      <c r="F5598" s="183"/>
    </row>
    <row r="5599" ht="15">
      <c r="F5599" s="183"/>
    </row>
    <row r="5612" ht="15">
      <c r="F5612" s="183"/>
    </row>
    <row r="5613" ht="15">
      <c r="F5613" s="183"/>
    </row>
    <row r="5614" ht="15">
      <c r="F5614" s="183"/>
    </row>
    <row r="5615" ht="15">
      <c r="F5615" s="183"/>
    </row>
    <row r="5616" ht="15">
      <c r="F5616" s="183"/>
    </row>
    <row r="5628" ht="15">
      <c r="F5628" s="183"/>
    </row>
    <row r="5629" ht="15">
      <c r="F5629" s="183"/>
    </row>
    <row r="5630" ht="15">
      <c r="F5630" s="183"/>
    </row>
    <row r="5631" ht="15">
      <c r="F5631" s="183"/>
    </row>
    <row r="5672" ht="15">
      <c r="F5672" s="183"/>
    </row>
    <row r="5673" ht="15">
      <c r="F5673" s="183"/>
    </row>
    <row r="5674" ht="15">
      <c r="F5674" s="183"/>
    </row>
    <row r="5675" ht="15">
      <c r="F5675" s="183"/>
    </row>
    <row r="5676" ht="15">
      <c r="F5676" s="183"/>
    </row>
    <row r="5687" ht="15">
      <c r="F5687" s="183"/>
    </row>
    <row r="5688" ht="15">
      <c r="F5688" s="183"/>
    </row>
    <row r="5689" ht="15">
      <c r="F5689" s="183"/>
    </row>
    <row r="5690" ht="15">
      <c r="F5690" s="183"/>
    </row>
    <row r="5691" ht="15">
      <c r="F5691" s="183"/>
    </row>
    <row r="5702" ht="15">
      <c r="F5702" s="184"/>
    </row>
    <row r="5703" ht="15">
      <c r="F5703" s="183"/>
    </row>
    <row r="5704" ht="15">
      <c r="F5704" s="183"/>
    </row>
    <row r="5705" ht="15">
      <c r="F5705" s="183"/>
    </row>
    <row r="5706" ht="15">
      <c r="F5706" s="183"/>
    </row>
    <row r="5717" ht="15">
      <c r="F5717" s="183"/>
    </row>
    <row r="5718" ht="15">
      <c r="F5718" s="183"/>
    </row>
    <row r="5719" ht="15">
      <c r="F5719" s="183"/>
    </row>
    <row r="5720" ht="15">
      <c r="F5720" s="183"/>
    </row>
    <row r="5721" ht="15">
      <c r="F5721" s="183"/>
    </row>
    <row r="5732" ht="15">
      <c r="F5732" s="183"/>
    </row>
    <row r="5733" ht="15">
      <c r="F5733" s="183"/>
    </row>
    <row r="5734" ht="15">
      <c r="F5734" s="183"/>
    </row>
    <row r="5735" ht="15">
      <c r="F5735" s="183"/>
    </row>
    <row r="5736" ht="15">
      <c r="F5736" s="183"/>
    </row>
    <row r="5748" ht="15">
      <c r="F5748" s="183"/>
    </row>
    <row r="5749" ht="15">
      <c r="F5749" s="183"/>
    </row>
    <row r="5750" ht="15">
      <c r="F5750" s="183"/>
    </row>
    <row r="5751" ht="15">
      <c r="F5751" s="183"/>
    </row>
    <row r="5777" ht="15">
      <c r="F5777" s="183"/>
    </row>
    <row r="5778" ht="15">
      <c r="F5778" s="183"/>
    </row>
    <row r="5780" ht="15">
      <c r="F5780" s="183"/>
    </row>
    <row r="5781" ht="15">
      <c r="F5781" s="183"/>
    </row>
    <row r="5822" ht="15">
      <c r="F5822" s="183"/>
    </row>
    <row r="5825" ht="15">
      <c r="F5825" s="183"/>
    </row>
    <row r="5882" ht="15">
      <c r="F5882" s="183"/>
    </row>
    <row r="5883" ht="15">
      <c r="F5883" s="183"/>
    </row>
    <row r="5884" ht="15">
      <c r="F5884" s="183"/>
    </row>
    <row r="5885" ht="15">
      <c r="F5885" s="183"/>
    </row>
    <row r="5886" ht="15">
      <c r="F5886" s="183"/>
    </row>
    <row r="5897" ht="15">
      <c r="F5897" s="183"/>
    </row>
    <row r="5898" ht="15">
      <c r="F5898" s="183"/>
    </row>
    <row r="5899" ht="15">
      <c r="F5899" s="183"/>
    </row>
    <row r="5900" ht="15">
      <c r="F5900" s="183"/>
    </row>
    <row r="5901" ht="15">
      <c r="F5901" s="183"/>
    </row>
    <row r="5913" ht="15">
      <c r="F5913" s="183"/>
    </row>
    <row r="5914" ht="15">
      <c r="F5914" s="183"/>
    </row>
    <row r="5915" ht="15">
      <c r="F5915" s="183"/>
    </row>
    <row r="5916" ht="15">
      <c r="F5916" s="183"/>
    </row>
    <row r="5927" ht="15">
      <c r="F5927" s="184"/>
    </row>
    <row r="5928" ht="15">
      <c r="F5928" s="183"/>
    </row>
    <row r="5929" ht="15">
      <c r="F5929" s="183"/>
    </row>
    <row r="5930" ht="15">
      <c r="F5930" s="183"/>
    </row>
    <row r="5931" ht="15">
      <c r="F5931" s="183"/>
    </row>
    <row r="5942" ht="15">
      <c r="F5942" s="183"/>
    </row>
    <row r="5943" ht="15">
      <c r="F5943" s="183"/>
    </row>
    <row r="5944" ht="15">
      <c r="F5944" s="183"/>
    </row>
    <row r="5945" ht="15">
      <c r="F5945" s="183"/>
    </row>
    <row r="5946" ht="15">
      <c r="F5946" s="183"/>
    </row>
    <row r="5958" ht="15">
      <c r="F5958" s="183"/>
    </row>
    <row r="5959" ht="15">
      <c r="F5959" s="183"/>
    </row>
    <row r="5974" ht="15">
      <c r="F5974" s="183"/>
    </row>
    <row r="5975" ht="15">
      <c r="F5975" s="183"/>
    </row>
    <row r="5976" ht="15">
      <c r="F5976" s="183"/>
    </row>
    <row r="5987" ht="15">
      <c r="F5987" s="183"/>
    </row>
    <row r="5988" ht="15">
      <c r="F5988" s="183"/>
    </row>
    <row r="5989" ht="15">
      <c r="F5989" s="183"/>
    </row>
    <row r="5990" ht="15">
      <c r="F5990" s="183"/>
    </row>
    <row r="5991" ht="15">
      <c r="F5991" s="183"/>
    </row>
    <row r="6002" ht="15">
      <c r="F6002" s="183"/>
    </row>
    <row r="6003" ht="15">
      <c r="F6003" s="183"/>
    </row>
    <row r="6004" ht="15">
      <c r="F6004" s="183"/>
    </row>
    <row r="6005" ht="15">
      <c r="F6005" s="183"/>
    </row>
    <row r="6006" ht="15">
      <c r="F6006" s="183"/>
    </row>
    <row r="6017" ht="15">
      <c r="F6017" s="183"/>
    </row>
    <row r="6018" ht="15">
      <c r="F6018" s="183"/>
    </row>
    <row r="6019" ht="15">
      <c r="F6019" s="183"/>
    </row>
    <row r="6020" ht="15">
      <c r="F6020" s="183"/>
    </row>
    <row r="6021" ht="15">
      <c r="F6021" s="183"/>
    </row>
    <row r="6032" ht="15">
      <c r="F6032" s="183"/>
    </row>
    <row r="6033" ht="15">
      <c r="F6033" s="183"/>
    </row>
    <row r="6034" ht="15">
      <c r="F6034" s="183"/>
    </row>
    <row r="6035" ht="15">
      <c r="F6035" s="183"/>
    </row>
    <row r="6047" ht="15">
      <c r="F6047" s="183"/>
    </row>
    <row r="6048" ht="15">
      <c r="F6048" s="183"/>
    </row>
    <row r="6049" ht="15">
      <c r="F6049" s="183"/>
    </row>
    <row r="6050" ht="15">
      <c r="F6050" s="183"/>
    </row>
    <row r="6051" ht="15">
      <c r="F6051" s="183"/>
    </row>
    <row r="6063" ht="15">
      <c r="F6063" s="183"/>
    </row>
    <row r="6064" ht="15">
      <c r="F6064" s="183"/>
    </row>
    <row r="6092" ht="15">
      <c r="F6092" s="183"/>
    </row>
    <row r="6093" ht="15">
      <c r="F6093" s="183"/>
    </row>
    <row r="6094" ht="15">
      <c r="F6094" s="183"/>
    </row>
    <row r="6095" ht="15">
      <c r="F6095" s="183"/>
    </row>
    <row r="6096" ht="15">
      <c r="F6096" s="183"/>
    </row>
    <row r="6107" ht="15">
      <c r="F6107" s="183"/>
    </row>
    <row r="6108" ht="15">
      <c r="F6108" s="183"/>
    </row>
    <row r="6109" ht="15">
      <c r="F6109" s="183"/>
    </row>
    <row r="6110" ht="15">
      <c r="F6110" s="183"/>
    </row>
    <row r="6111" ht="15">
      <c r="F6111" s="183"/>
    </row>
    <row r="6122" ht="15">
      <c r="F6122" s="184"/>
    </row>
    <row r="6123" ht="15">
      <c r="F6123" s="183"/>
    </row>
    <row r="6124" ht="15">
      <c r="F6124" s="183"/>
    </row>
    <row r="6125" ht="15">
      <c r="F6125" s="183"/>
    </row>
    <row r="6126" ht="15">
      <c r="F6126" s="183"/>
    </row>
    <row r="6137" ht="15">
      <c r="F6137" s="183"/>
    </row>
    <row r="6138" ht="15">
      <c r="F6138" s="183"/>
    </row>
    <row r="6139" ht="15">
      <c r="F6139" s="183"/>
    </row>
    <row r="6140" ht="15">
      <c r="F6140" s="183"/>
    </row>
    <row r="6152" ht="15">
      <c r="F6152" s="183"/>
    </row>
    <row r="6153" ht="15">
      <c r="F6153" s="183"/>
    </row>
    <row r="6154" ht="15">
      <c r="F6154" s="183"/>
    </row>
    <row r="6155" ht="15">
      <c r="F6155" s="183"/>
    </row>
    <row r="6168" ht="15">
      <c r="F6168" s="183"/>
    </row>
    <row r="6169" ht="15">
      <c r="F6169" s="183"/>
    </row>
    <row r="6197" ht="15">
      <c r="F6197" s="183"/>
    </row>
    <row r="6198" ht="15">
      <c r="F6198" s="183"/>
    </row>
    <row r="6199" ht="15">
      <c r="F6199" s="183"/>
    </row>
    <row r="6200" ht="15">
      <c r="F6200" s="183"/>
    </row>
    <row r="6201" ht="15">
      <c r="F6201" s="183"/>
    </row>
    <row r="6212" ht="15">
      <c r="F6212" s="183"/>
    </row>
    <row r="6213" ht="15">
      <c r="F6213" s="183"/>
    </row>
    <row r="6214" ht="15">
      <c r="F6214" s="183"/>
    </row>
    <row r="6215" ht="15">
      <c r="F6215" s="183"/>
    </row>
    <row r="6216" ht="15">
      <c r="F6216" s="183"/>
    </row>
    <row r="6227" ht="15">
      <c r="F6227" s="183"/>
    </row>
    <row r="6228" ht="15">
      <c r="F6228" s="183"/>
    </row>
    <row r="6229" ht="15">
      <c r="F6229" s="183"/>
    </row>
    <row r="6230" ht="15">
      <c r="F6230" s="183"/>
    </row>
    <row r="6231" ht="15">
      <c r="F6231" s="183"/>
    </row>
    <row r="6242" ht="15">
      <c r="F6242" s="183"/>
    </row>
    <row r="6243" ht="15">
      <c r="F6243" s="183"/>
    </row>
    <row r="6244" ht="15">
      <c r="F6244" s="183"/>
    </row>
    <row r="6245" ht="15">
      <c r="F6245" s="183"/>
    </row>
    <row r="6246" ht="15">
      <c r="F6246" s="183"/>
    </row>
    <row r="6258" ht="15">
      <c r="F6258" s="183"/>
    </row>
    <row r="6259" ht="15">
      <c r="F6259" s="183"/>
    </row>
    <row r="6260" ht="15">
      <c r="F6260" s="183"/>
    </row>
    <row r="6261" ht="15">
      <c r="F6261" s="183"/>
    </row>
    <row r="6273" ht="15">
      <c r="F6273" s="183"/>
    </row>
    <row r="6274" ht="15">
      <c r="F6274" s="183"/>
    </row>
    <row r="6302" ht="15">
      <c r="F6302" s="183"/>
    </row>
    <row r="6303" ht="15">
      <c r="F6303" s="183"/>
    </row>
    <row r="6304" ht="15">
      <c r="F6304" s="183"/>
    </row>
    <row r="6305" ht="15">
      <c r="F6305" s="183"/>
    </row>
    <row r="6306" ht="15">
      <c r="F6306" s="183"/>
    </row>
    <row r="6317" ht="15">
      <c r="F6317" s="183"/>
    </row>
    <row r="6318" ht="15">
      <c r="F6318" s="183"/>
    </row>
    <row r="6319" ht="15">
      <c r="F6319" s="183"/>
    </row>
    <row r="6320" ht="15">
      <c r="F6320" s="183"/>
    </row>
    <row r="6332" ht="15">
      <c r="F6332" s="183"/>
    </row>
    <row r="6333" ht="15">
      <c r="F6333" s="183"/>
    </row>
    <row r="6334" ht="15">
      <c r="F6334" s="183"/>
    </row>
    <row r="6335" ht="15">
      <c r="F6335" s="183"/>
    </row>
    <row r="6336" ht="15">
      <c r="F6336" s="183"/>
    </row>
    <row r="6347" ht="15">
      <c r="F6347" s="183"/>
    </row>
    <row r="6348" ht="15">
      <c r="F6348" s="183"/>
    </row>
    <row r="6349" ht="15">
      <c r="F6349" s="183"/>
    </row>
    <row r="6350" ht="15">
      <c r="F6350" s="183"/>
    </row>
    <row r="6351" ht="15">
      <c r="F6351" s="183"/>
    </row>
    <row r="6362" ht="15">
      <c r="F6362" s="183"/>
    </row>
    <row r="6363" ht="15">
      <c r="F6363" s="183"/>
    </row>
    <row r="6364" ht="15">
      <c r="F6364" s="183"/>
    </row>
    <row r="6365" ht="15">
      <c r="F6365" s="183"/>
    </row>
    <row r="6366" ht="15">
      <c r="F6366" s="183"/>
    </row>
    <row r="6378" ht="15">
      <c r="F6378" s="183"/>
    </row>
    <row r="6379" ht="15">
      <c r="F6379" s="183"/>
    </row>
    <row r="6407" ht="15">
      <c r="F6407" s="183"/>
    </row>
    <row r="6408" ht="15">
      <c r="F6408" s="183"/>
    </row>
    <row r="6409" ht="15">
      <c r="F6409" s="183"/>
    </row>
    <row r="6410" ht="15">
      <c r="F6410" s="183"/>
    </row>
    <row r="6411" ht="15">
      <c r="F6411" s="183"/>
    </row>
    <row r="6422" ht="15">
      <c r="F6422" s="183"/>
    </row>
    <row r="6423" ht="15">
      <c r="F6423" s="183"/>
    </row>
    <row r="6424" ht="15">
      <c r="F6424" s="183"/>
    </row>
    <row r="6425" ht="15">
      <c r="F6425" s="183"/>
    </row>
    <row r="6438" ht="15">
      <c r="F6438" s="183"/>
    </row>
    <row r="6439" ht="15">
      <c r="F6439" s="183"/>
    </row>
    <row r="6452" ht="15">
      <c r="F6452" s="183"/>
    </row>
    <row r="6453" ht="15">
      <c r="F6453" s="183"/>
    </row>
    <row r="6455" ht="15">
      <c r="F6455" s="183"/>
    </row>
    <row r="6456" ht="15">
      <c r="F6456" s="183"/>
    </row>
    <row r="6467" ht="15">
      <c r="F6467" s="183"/>
    </row>
    <row r="6468" ht="15">
      <c r="F6468" s="183"/>
    </row>
    <row r="6470" ht="15">
      <c r="F6470" s="183"/>
    </row>
    <row r="6471" ht="15">
      <c r="F6471" s="183"/>
    </row>
    <row r="6512" ht="15">
      <c r="F6512" s="183"/>
    </row>
    <row r="6513" ht="15">
      <c r="F6513" s="183"/>
    </row>
    <row r="6514" ht="15">
      <c r="F6514" s="183"/>
    </row>
    <row r="6515" ht="15">
      <c r="F6515" s="183"/>
    </row>
    <row r="6516" ht="15">
      <c r="F6516" s="183"/>
    </row>
    <row r="6527" ht="15">
      <c r="F6527" s="183"/>
    </row>
    <row r="6528" ht="15">
      <c r="F6528" s="183"/>
    </row>
    <row r="6529" ht="15">
      <c r="F6529" s="183"/>
    </row>
    <row r="6530" ht="15">
      <c r="F6530" s="183"/>
    </row>
    <row r="6531" ht="15">
      <c r="F6531" s="183"/>
    </row>
    <row r="6543" ht="15">
      <c r="F6543" s="183"/>
    </row>
    <row r="6544" ht="15">
      <c r="F6544" s="183"/>
    </row>
    <row r="6545" ht="15">
      <c r="F6545" s="183"/>
    </row>
    <row r="6546" ht="15">
      <c r="F6546" s="183"/>
    </row>
    <row r="6557" ht="15">
      <c r="F6557" s="184"/>
    </row>
    <row r="6558" ht="15">
      <c r="F6558" s="183"/>
    </row>
    <row r="6559" ht="15">
      <c r="F6559" s="183"/>
    </row>
    <row r="6560" ht="15">
      <c r="F6560" s="183"/>
    </row>
    <row r="6561" ht="15">
      <c r="F6561" s="183"/>
    </row>
    <row r="6572" ht="15">
      <c r="F6572" s="184"/>
    </row>
    <row r="6573" ht="15">
      <c r="F6573" s="183"/>
    </row>
    <row r="6574" ht="15">
      <c r="F6574" s="183"/>
    </row>
    <row r="6575" ht="15">
      <c r="F6575" s="183"/>
    </row>
    <row r="6576" ht="15">
      <c r="F6576" s="183"/>
    </row>
    <row r="6588" ht="15">
      <c r="F6588" s="183"/>
    </row>
    <row r="6589" ht="15">
      <c r="F6589" s="183"/>
    </row>
    <row r="6617" ht="15">
      <c r="F6617" s="183"/>
    </row>
    <row r="6618" ht="15">
      <c r="F6618" s="183"/>
    </row>
    <row r="6619" ht="15">
      <c r="F6619" s="183"/>
    </row>
    <row r="6620" ht="15">
      <c r="F6620" s="183"/>
    </row>
    <row r="6621" ht="15">
      <c r="F6621" s="183"/>
    </row>
    <row r="6632" ht="15">
      <c r="F6632" s="183"/>
    </row>
    <row r="6633" ht="15">
      <c r="F6633" s="183"/>
    </row>
    <row r="6634" ht="15">
      <c r="F6634" s="183"/>
    </row>
    <row r="6635" ht="15">
      <c r="F6635" s="183"/>
    </row>
    <row r="6636" ht="15">
      <c r="F6636" s="183"/>
    </row>
    <row r="6647" ht="15">
      <c r="F6647" s="183"/>
    </row>
    <row r="6648" ht="15">
      <c r="F6648" s="183"/>
    </row>
    <row r="6649" ht="15">
      <c r="F6649" s="183"/>
    </row>
    <row r="6650" ht="15">
      <c r="F6650" s="183"/>
    </row>
    <row r="6651" ht="15">
      <c r="F6651" s="183"/>
    </row>
    <row r="6662" ht="15">
      <c r="F6662" s="183"/>
    </row>
    <row r="6663" ht="15">
      <c r="F6663" s="183"/>
    </row>
    <row r="6664" ht="15">
      <c r="F6664" s="183"/>
    </row>
    <row r="6665" ht="15">
      <c r="F6665" s="183"/>
    </row>
    <row r="6666" ht="15">
      <c r="F6666" s="183"/>
    </row>
    <row r="6677" ht="15">
      <c r="F6677" s="183"/>
    </row>
    <row r="6678" ht="15">
      <c r="F6678" s="183"/>
    </row>
    <row r="6679" ht="15">
      <c r="F6679" s="183"/>
    </row>
    <row r="6680" ht="15">
      <c r="F6680" s="183"/>
    </row>
    <row r="6681" ht="15">
      <c r="F6681" s="183"/>
    </row>
    <row r="6693" ht="15">
      <c r="F6693" s="183"/>
    </row>
    <row r="6694" ht="15">
      <c r="F6694" s="183"/>
    </row>
    <row r="6722" ht="15">
      <c r="F6722" s="183"/>
    </row>
    <row r="6723" ht="15">
      <c r="F6723" s="183"/>
    </row>
    <row r="6724" ht="15">
      <c r="F6724" s="183"/>
    </row>
    <row r="6725" ht="15">
      <c r="F6725" s="183"/>
    </row>
    <row r="6737" ht="15">
      <c r="F6737" s="183"/>
    </row>
    <row r="6738" ht="15">
      <c r="F6738" s="183"/>
    </row>
    <row r="6739" ht="15">
      <c r="F6739" s="183"/>
    </row>
    <row r="6740" ht="15">
      <c r="F6740" s="183"/>
    </row>
    <row r="6741" ht="15">
      <c r="F6741" s="183"/>
    </row>
    <row r="6752" ht="15">
      <c r="F6752" s="184"/>
    </row>
    <row r="6753" ht="15">
      <c r="F6753" s="183"/>
    </row>
    <row r="6754" ht="15">
      <c r="F6754" s="183"/>
    </row>
    <row r="6755" ht="15">
      <c r="F6755" s="183"/>
    </row>
    <row r="6756" ht="15">
      <c r="F6756" s="183"/>
    </row>
    <row r="6767" ht="15">
      <c r="F6767" s="183"/>
    </row>
    <row r="6768" ht="15">
      <c r="F6768" s="183"/>
    </row>
    <row r="6769" ht="15">
      <c r="F6769" s="183"/>
    </row>
    <row r="6770" ht="15">
      <c r="F6770" s="183"/>
    </row>
    <row r="6782" ht="15">
      <c r="F6782" s="183"/>
    </row>
    <row r="6783" ht="15">
      <c r="F6783" s="183"/>
    </row>
    <row r="6784" ht="15">
      <c r="F6784" s="183"/>
    </row>
    <row r="6785" ht="15">
      <c r="F6785" s="183"/>
    </row>
    <row r="6786" ht="15">
      <c r="F6786" s="183"/>
    </row>
    <row r="6798" ht="15">
      <c r="F6798" s="183"/>
    </row>
    <row r="6799" ht="15">
      <c r="F6799" s="183"/>
    </row>
    <row r="6827" ht="15">
      <c r="F6827" s="183"/>
    </row>
    <row r="6828" ht="15">
      <c r="F6828" s="183"/>
    </row>
    <row r="6829" ht="15">
      <c r="F6829" s="183"/>
    </row>
    <row r="6830" ht="15">
      <c r="F6830" s="183"/>
    </row>
    <row r="6831" ht="15">
      <c r="F6831" s="183"/>
    </row>
    <row r="6842" ht="15">
      <c r="F6842" s="183"/>
    </row>
    <row r="6843" ht="15">
      <c r="F6843" s="183"/>
    </row>
    <row r="6844" ht="15">
      <c r="F6844" s="183"/>
    </row>
    <row r="6845" ht="15">
      <c r="F6845" s="183"/>
    </row>
    <row r="6846" ht="15">
      <c r="F6846" s="183"/>
    </row>
    <row r="6858" ht="15">
      <c r="F6858" s="183"/>
    </row>
    <row r="6859" ht="15">
      <c r="F6859" s="183"/>
    </row>
    <row r="6860" ht="15">
      <c r="F6860" s="183"/>
    </row>
    <row r="6861" ht="15">
      <c r="F6861" s="183"/>
    </row>
    <row r="6872" ht="15">
      <c r="F6872" s="184"/>
    </row>
    <row r="6873" ht="15">
      <c r="F6873" s="183"/>
    </row>
    <row r="6874" ht="15">
      <c r="F6874" s="183"/>
    </row>
    <row r="6875" ht="15">
      <c r="F6875" s="183"/>
    </row>
    <row r="6876" ht="15">
      <c r="F6876" s="183"/>
    </row>
    <row r="6887" ht="15">
      <c r="F6887" s="183"/>
    </row>
    <row r="6888" ht="15">
      <c r="F6888" s="183"/>
    </row>
    <row r="6889" ht="15">
      <c r="F6889" s="183"/>
    </row>
    <row r="6890" ht="15">
      <c r="F6890" s="183"/>
    </row>
    <row r="6891" ht="15">
      <c r="F6891" s="183"/>
    </row>
    <row r="6903" ht="15">
      <c r="F6903" s="183"/>
    </row>
    <row r="6904" ht="15">
      <c r="F6904" s="183"/>
    </row>
    <row r="6905" ht="15">
      <c r="F6905" s="183"/>
    </row>
    <row r="6906" ht="15">
      <c r="F6906" s="183"/>
    </row>
    <row r="6933" ht="15">
      <c r="F6933" s="183"/>
    </row>
    <row r="6934" ht="15">
      <c r="F6934" s="183"/>
    </row>
    <row r="6936" ht="15">
      <c r="F6936" s="183"/>
    </row>
    <row r="6977" ht="15">
      <c r="F6977" s="183"/>
    </row>
    <row r="6980" ht="15">
      <c r="F6980" s="183"/>
    </row>
    <row r="6993" ht="15">
      <c r="F6993" s="183"/>
    </row>
    <row r="6995" ht="15">
      <c r="F6995" s="183"/>
    </row>
    <row r="6996" ht="15">
      <c r="F6996" s="183"/>
    </row>
    <row r="7038" ht="15">
      <c r="F7038" s="184"/>
    </row>
    <row r="7039" ht="15">
      <c r="F7039" s="184"/>
    </row>
    <row r="7041" ht="15">
      <c r="F7041" s="184"/>
    </row>
    <row r="7052" ht="15">
      <c r="F7052" s="183"/>
    </row>
    <row r="7053" ht="15">
      <c r="F7053" s="184"/>
    </row>
    <row r="7054" ht="15">
      <c r="F7054" s="184"/>
    </row>
    <row r="7055" ht="15">
      <c r="F7055" s="183"/>
    </row>
    <row r="7056" ht="15">
      <c r="F7056" s="184"/>
    </row>
    <row r="7068" ht="15">
      <c r="F7068" s="184"/>
    </row>
    <row r="7069" ht="15">
      <c r="F7069" s="184"/>
    </row>
    <row r="7071" ht="15">
      <c r="F7071" s="184"/>
    </row>
    <row r="7083" ht="15">
      <c r="F7083" s="184"/>
    </row>
    <row r="7084" ht="15">
      <c r="F7084" s="184"/>
    </row>
    <row r="7086" ht="15">
      <c r="F7086" s="184"/>
    </row>
    <row r="7098" ht="15">
      <c r="F7098" s="184"/>
    </row>
    <row r="7099" ht="15">
      <c r="F7099" s="184"/>
    </row>
    <row r="7101" ht="15">
      <c r="F7101" s="184"/>
    </row>
    <row r="7113" ht="15">
      <c r="F7113" s="184"/>
    </row>
    <row r="7114" ht="15">
      <c r="F7114" s="184"/>
    </row>
    <row r="7115" ht="15">
      <c r="F7115" s="184"/>
    </row>
    <row r="7116" ht="15">
      <c r="F7116" s="184"/>
    </row>
    <row r="7142" ht="15">
      <c r="F7142" s="183"/>
    </row>
    <row r="7143" ht="15">
      <c r="F7143" s="183"/>
    </row>
    <row r="7144" ht="15">
      <c r="F7144" s="183"/>
    </row>
    <row r="7145" ht="15">
      <c r="F7145" s="183"/>
    </row>
    <row r="7146" ht="15">
      <c r="F7146" s="183"/>
    </row>
    <row r="7157" ht="15">
      <c r="F7157" s="183"/>
    </row>
    <row r="7158" ht="15">
      <c r="F7158" s="183"/>
    </row>
    <row r="7159" ht="15">
      <c r="F7159" s="183"/>
    </row>
    <row r="7160" ht="15">
      <c r="F7160" s="183"/>
    </row>
    <row r="7161" ht="15">
      <c r="F7161" s="183"/>
    </row>
    <row r="7173" ht="15">
      <c r="F7173" s="183"/>
    </row>
    <row r="7174" ht="15">
      <c r="F7174" s="183"/>
    </row>
    <row r="7175" ht="15">
      <c r="F7175" s="183"/>
    </row>
    <row r="7176" ht="15">
      <c r="F7176" s="183"/>
    </row>
    <row r="7187" ht="15">
      <c r="F7187" s="183"/>
    </row>
    <row r="7188" ht="15">
      <c r="F7188" s="183"/>
    </row>
    <row r="7190" ht="15">
      <c r="F7190" s="183"/>
    </row>
    <row r="7191" ht="15">
      <c r="F7191" s="183"/>
    </row>
    <row r="7203" ht="15">
      <c r="F7203" s="183"/>
    </row>
    <row r="7204" ht="15">
      <c r="F7204" s="183"/>
    </row>
    <row r="7205" ht="15">
      <c r="F7205" s="183"/>
    </row>
    <row r="7206" ht="15">
      <c r="F7206" s="183"/>
    </row>
    <row r="7218" ht="15">
      <c r="F7218" s="183"/>
    </row>
    <row r="7219" ht="15">
      <c r="F7219" s="183"/>
    </row>
    <row r="7220" ht="15">
      <c r="F7220" s="183"/>
    </row>
    <row r="7221" ht="15">
      <c r="F7221" s="183"/>
    </row>
    <row r="7307" ht="15">
      <c r="F7307" s="184"/>
    </row>
    <row r="7457" ht="15">
      <c r="F7457" s="183"/>
    </row>
    <row r="7458" ht="15">
      <c r="F7458" s="183"/>
    </row>
    <row r="7459" ht="15">
      <c r="F7459" s="183"/>
    </row>
    <row r="7460" ht="15">
      <c r="F7460" s="183"/>
    </row>
    <row r="7461" ht="15">
      <c r="F7461" s="183"/>
    </row>
    <row r="7472" ht="15">
      <c r="F7472" s="183"/>
    </row>
    <row r="7473" ht="15">
      <c r="F7473" s="183"/>
    </row>
    <row r="7475" ht="15">
      <c r="F7475" s="183"/>
    </row>
    <row r="7487" ht="15">
      <c r="F7487" s="183"/>
    </row>
    <row r="7490" ht="15">
      <c r="F7490" s="183"/>
    </row>
    <row r="7502" ht="15">
      <c r="F7502" s="183"/>
    </row>
    <row r="7503" ht="15">
      <c r="F7503" s="183"/>
    </row>
    <row r="7505" ht="15">
      <c r="F7505" s="183"/>
    </row>
    <row r="7517" ht="15">
      <c r="F7517" s="183"/>
    </row>
    <row r="7518" ht="15">
      <c r="F7518" s="183"/>
    </row>
    <row r="7520" ht="15">
      <c r="F7520" s="183"/>
    </row>
    <row r="7521" ht="15">
      <c r="F7521" s="183"/>
    </row>
    <row r="7562" ht="15">
      <c r="F7562" s="183"/>
    </row>
    <row r="7563" ht="15">
      <c r="F7563" s="183"/>
    </row>
    <row r="7564" ht="15">
      <c r="F7564" s="183"/>
    </row>
    <row r="7565" ht="15">
      <c r="F7565" s="183"/>
    </row>
    <row r="7566" ht="15">
      <c r="F7566" s="183"/>
    </row>
    <row r="7577" ht="15">
      <c r="F7577" s="183"/>
    </row>
    <row r="7578" ht="15">
      <c r="F7578" s="183"/>
    </row>
    <row r="7579" ht="15">
      <c r="F7579" s="183"/>
    </row>
    <row r="7580" ht="15">
      <c r="F7580" s="183"/>
    </row>
    <row r="7592" ht="15">
      <c r="F7592" s="183"/>
    </row>
    <row r="7593" ht="15">
      <c r="F7593" s="183"/>
    </row>
    <row r="7594" ht="15">
      <c r="F7594" s="183"/>
    </row>
    <row r="7595" ht="15">
      <c r="F7595" s="183"/>
    </row>
    <row r="7596" ht="15">
      <c r="F7596" s="183"/>
    </row>
    <row r="7607" ht="15">
      <c r="F7607" s="183"/>
    </row>
    <row r="7608" ht="15">
      <c r="F7608" s="183"/>
    </row>
    <row r="7609" ht="15">
      <c r="F7609" s="183"/>
    </row>
    <row r="7610" ht="15">
      <c r="F7610" s="183"/>
    </row>
    <row r="7611" ht="15">
      <c r="F7611" s="183"/>
    </row>
    <row r="7622" ht="15">
      <c r="F7622" s="183"/>
    </row>
    <row r="7623" ht="15">
      <c r="F7623" s="183"/>
    </row>
    <row r="7624" ht="15">
      <c r="F7624" s="183"/>
    </row>
    <row r="7625" ht="15">
      <c r="F7625" s="183"/>
    </row>
    <row r="7626" ht="15">
      <c r="F7626" s="183"/>
    </row>
    <row r="7638" ht="15">
      <c r="F7638" s="183"/>
    </row>
    <row r="7639" ht="15">
      <c r="F7639" s="183"/>
    </row>
    <row r="7640" ht="15">
      <c r="F7640" s="183"/>
    </row>
    <row r="7641" ht="15">
      <c r="F7641" s="183"/>
    </row>
    <row r="7772" ht="15">
      <c r="F7772" s="183"/>
    </row>
    <row r="7773" ht="15">
      <c r="F7773" s="183"/>
    </row>
    <row r="7774" ht="15">
      <c r="F7774" s="183"/>
    </row>
    <row r="7775" ht="15">
      <c r="F7775" s="183"/>
    </row>
    <row r="7776" ht="15">
      <c r="F7776" s="183"/>
    </row>
    <row r="7787" ht="15">
      <c r="F7787" s="183"/>
    </row>
    <row r="7788" ht="15">
      <c r="F7788" s="183"/>
    </row>
    <row r="7789" ht="15">
      <c r="F7789" s="183"/>
    </row>
    <row r="7790" ht="15">
      <c r="F7790" s="183"/>
    </row>
    <row r="7791" ht="15">
      <c r="F7791" s="183"/>
    </row>
    <row r="7802" ht="15">
      <c r="F7802" s="183"/>
    </row>
    <row r="7803" ht="15">
      <c r="F7803" s="183"/>
    </row>
    <row r="7804" ht="15">
      <c r="F7804" s="183"/>
    </row>
    <row r="7805" ht="15">
      <c r="F7805" s="183"/>
    </row>
    <row r="7806" ht="15">
      <c r="F7806" s="183"/>
    </row>
    <row r="7817" ht="15">
      <c r="F7817" s="183"/>
    </row>
    <row r="7818" ht="15">
      <c r="F7818" s="183"/>
    </row>
    <row r="7819" ht="15">
      <c r="F7819" s="183"/>
    </row>
    <row r="7820" ht="15">
      <c r="F7820" s="183"/>
    </row>
    <row r="7821" ht="15">
      <c r="F7821" s="183"/>
    </row>
    <row r="7832" ht="15">
      <c r="F7832" s="183"/>
    </row>
    <row r="7833" ht="15">
      <c r="F7833" s="183"/>
    </row>
    <row r="7834" ht="15">
      <c r="F7834" s="183"/>
    </row>
    <row r="7835" ht="15">
      <c r="F7835" s="183"/>
    </row>
    <row r="7836" ht="15">
      <c r="F7836" s="183"/>
    </row>
    <row r="7848" ht="15">
      <c r="F7848" s="184"/>
    </row>
    <row r="7849" ht="15">
      <c r="F7849" s="183"/>
    </row>
    <row r="7850" ht="15">
      <c r="F7850" s="183"/>
    </row>
    <row r="7851" ht="15">
      <c r="F7851" s="183"/>
    </row>
    <row r="7877" ht="15">
      <c r="F7877" s="183"/>
    </row>
    <row r="7878" ht="15">
      <c r="F7878" s="183"/>
    </row>
    <row r="7879" ht="15">
      <c r="F7879" s="183"/>
    </row>
    <row r="7880" ht="15">
      <c r="F7880" s="183"/>
    </row>
    <row r="7881" ht="15">
      <c r="F7881" s="183"/>
    </row>
    <row r="7892" ht="15">
      <c r="F7892" s="183"/>
    </row>
    <row r="7893" ht="15">
      <c r="F7893" s="183"/>
    </row>
    <row r="7894" ht="15">
      <c r="F7894" s="183"/>
    </row>
    <row r="7895" ht="15">
      <c r="F7895" s="183"/>
    </row>
    <row r="7896" ht="15">
      <c r="F7896" s="183"/>
    </row>
    <row r="7908" ht="15">
      <c r="F7908" s="183"/>
    </row>
    <row r="7909" ht="15">
      <c r="F7909" s="183"/>
    </row>
    <row r="7910" ht="15">
      <c r="F7910" s="183"/>
    </row>
    <row r="7911" ht="15">
      <c r="F7911" s="183"/>
    </row>
    <row r="7922" ht="15">
      <c r="F7922" s="183"/>
    </row>
    <row r="7923" ht="15">
      <c r="F7923" s="183"/>
    </row>
    <row r="7924" ht="15">
      <c r="F7924" s="183"/>
    </row>
    <row r="7925" ht="15">
      <c r="F7925" s="183"/>
    </row>
    <row r="7926" ht="15">
      <c r="F7926" s="183"/>
    </row>
    <row r="7938" ht="15">
      <c r="F7938" s="183"/>
    </row>
    <row r="7939" ht="15">
      <c r="F7939" s="183"/>
    </row>
    <row r="7940" ht="15">
      <c r="F7940" s="183"/>
    </row>
    <row r="7941" ht="15">
      <c r="F7941" s="183"/>
    </row>
    <row r="7953" ht="15">
      <c r="F7953" s="183"/>
    </row>
    <row r="7954" ht="15">
      <c r="F7954" s="183"/>
    </row>
    <row r="7955" ht="15">
      <c r="F7955" s="183"/>
    </row>
    <row r="7956" ht="15">
      <c r="F7956" s="183"/>
    </row>
    <row r="7982" ht="15">
      <c r="F7982" s="183"/>
    </row>
    <row r="7983" ht="15">
      <c r="F7983" s="183"/>
    </row>
    <row r="7984" ht="15">
      <c r="F7984" s="183"/>
    </row>
    <row r="7985" ht="15">
      <c r="F7985" s="183"/>
    </row>
    <row r="7986" ht="15">
      <c r="F7986" s="183"/>
    </row>
    <row r="7997" ht="15">
      <c r="F7997" s="183"/>
    </row>
    <row r="7998" ht="15">
      <c r="F7998" s="183"/>
    </row>
    <row r="7999" ht="15">
      <c r="F7999" s="183"/>
    </row>
    <row r="8000" ht="15">
      <c r="F8000" s="183"/>
    </row>
    <row r="8001" ht="15">
      <c r="F8001" s="183"/>
    </row>
    <row r="8012" ht="15">
      <c r="F8012" s="183"/>
    </row>
    <row r="8013" ht="15">
      <c r="F8013" s="183"/>
    </row>
    <row r="8014" ht="15">
      <c r="F8014" s="183"/>
    </row>
    <row r="8015" ht="15">
      <c r="F8015" s="183"/>
    </row>
    <row r="8027" ht="15">
      <c r="F8027" s="184"/>
    </row>
    <row r="8028" ht="15">
      <c r="F8028" s="183"/>
    </row>
    <row r="8029" ht="15">
      <c r="F8029" s="183"/>
    </row>
    <row r="8030" ht="15">
      <c r="F8030" s="183"/>
    </row>
    <row r="8031" ht="15">
      <c r="F8031" s="183"/>
    </row>
    <row r="8042" ht="15">
      <c r="F8042" s="184"/>
    </row>
    <row r="8043" ht="15">
      <c r="F8043" s="183"/>
    </row>
    <row r="8044" ht="15">
      <c r="F8044" s="183"/>
    </row>
    <row r="8045" ht="15">
      <c r="F8045" s="183"/>
    </row>
    <row r="8046" ht="15">
      <c r="F8046" s="183"/>
    </row>
    <row r="8059" ht="15">
      <c r="F8059" s="183"/>
    </row>
    <row r="8060" ht="15">
      <c r="F8060" s="183"/>
    </row>
    <row r="8061" ht="15">
      <c r="F8061" s="183"/>
    </row>
    <row r="8087" ht="15">
      <c r="F8087" s="183"/>
    </row>
    <row r="8088" ht="15">
      <c r="F8088" s="183"/>
    </row>
    <row r="8089" ht="15">
      <c r="F8089" s="183"/>
    </row>
    <row r="8090" ht="15">
      <c r="F8090" s="183"/>
    </row>
    <row r="8091" ht="15">
      <c r="F8091" s="183"/>
    </row>
    <row r="8102" ht="15">
      <c r="F8102" s="183"/>
    </row>
    <row r="8103" ht="15">
      <c r="F8103" s="183"/>
    </row>
    <row r="8104" ht="15">
      <c r="F8104" s="183"/>
    </row>
    <row r="8105" ht="15">
      <c r="F8105" s="183"/>
    </row>
    <row r="8106" ht="15">
      <c r="F8106" s="183"/>
    </row>
    <row r="8118" ht="15">
      <c r="F8118" s="183"/>
    </row>
    <row r="8119" ht="15">
      <c r="F8119" s="183"/>
    </row>
    <row r="8120" ht="15">
      <c r="F8120" s="183"/>
    </row>
    <row r="8121" ht="15">
      <c r="F8121" s="183"/>
    </row>
    <row r="8132" ht="15">
      <c r="F8132" s="183"/>
    </row>
    <row r="8133" ht="15">
      <c r="F8133" s="183"/>
    </row>
    <row r="8134" ht="15">
      <c r="F8134" s="183"/>
    </row>
    <row r="8135" ht="15">
      <c r="F8135" s="183"/>
    </row>
    <row r="8147" ht="15">
      <c r="F8147" s="183"/>
    </row>
    <row r="8148" ht="15">
      <c r="F8148" s="183"/>
    </row>
    <row r="8149" ht="15">
      <c r="F8149" s="183"/>
    </row>
    <row r="8150" ht="15">
      <c r="F8150" s="183"/>
    </row>
    <row r="8151" ht="15">
      <c r="F8151" s="183"/>
    </row>
    <row r="8163" ht="15">
      <c r="F8163" s="183"/>
    </row>
    <row r="8164" ht="15">
      <c r="F8164" s="183"/>
    </row>
    <row r="8192" ht="15">
      <c r="F8192" s="183"/>
    </row>
    <row r="8193" ht="15">
      <c r="F8193" s="183"/>
    </row>
    <row r="8194" ht="15">
      <c r="F8194" s="183"/>
    </row>
    <row r="8195" ht="15">
      <c r="F8195" s="183"/>
    </row>
    <row r="8196" ht="15">
      <c r="F8196" s="183"/>
    </row>
    <row r="8207" ht="15">
      <c r="F8207" s="183"/>
    </row>
    <row r="8208" ht="15">
      <c r="F8208" s="183"/>
    </row>
    <row r="8209" ht="15">
      <c r="F8209" s="183"/>
    </row>
    <row r="8210" ht="15">
      <c r="F8210" s="183"/>
    </row>
    <row r="8211" ht="15">
      <c r="F8211" s="183"/>
    </row>
    <row r="8223" ht="15">
      <c r="F8223" s="183"/>
    </row>
    <row r="8224" ht="15">
      <c r="F8224" s="183"/>
    </row>
    <row r="8225" ht="15">
      <c r="F8225" s="183"/>
    </row>
    <row r="8226" ht="15">
      <c r="F8226" s="183"/>
    </row>
    <row r="8237" ht="15">
      <c r="F8237" s="183"/>
    </row>
    <row r="8238" ht="15">
      <c r="F8238" s="183"/>
    </row>
    <row r="8239" ht="15">
      <c r="F8239" s="183"/>
    </row>
    <row r="8240" ht="15">
      <c r="F8240" s="183"/>
    </row>
    <row r="8252" ht="15">
      <c r="F8252" s="183"/>
    </row>
    <row r="8253" ht="15">
      <c r="F8253" s="183"/>
    </row>
    <row r="8254" ht="15">
      <c r="F8254" s="183"/>
    </row>
    <row r="8255" ht="15">
      <c r="F8255" s="183"/>
    </row>
    <row r="8256" ht="15">
      <c r="F8256" s="183"/>
    </row>
    <row r="8268" ht="15">
      <c r="F8268" s="183"/>
    </row>
    <row r="8269" ht="15">
      <c r="F8269" s="183"/>
    </row>
    <row r="8297" ht="15">
      <c r="F8297" s="183"/>
    </row>
    <row r="8298" ht="15">
      <c r="F8298" s="183"/>
    </row>
    <row r="8299" ht="15">
      <c r="F8299" s="183"/>
    </row>
    <row r="8300" ht="15">
      <c r="F8300" s="183"/>
    </row>
    <row r="8301" ht="15">
      <c r="F8301" s="183"/>
    </row>
    <row r="8312" ht="15">
      <c r="F8312" s="183"/>
    </row>
    <row r="8313" ht="15">
      <c r="F8313" s="183"/>
    </row>
    <row r="8314" ht="15">
      <c r="F8314" s="183"/>
    </row>
    <row r="8315" ht="15">
      <c r="F8315" s="183"/>
    </row>
    <row r="8316" ht="15">
      <c r="F8316" s="183"/>
    </row>
    <row r="8328" ht="15">
      <c r="F8328" s="183"/>
    </row>
    <row r="8329" ht="15">
      <c r="F8329" s="183"/>
    </row>
    <row r="8330" ht="15">
      <c r="F8330" s="183"/>
    </row>
    <row r="8331" ht="15">
      <c r="F8331" s="183"/>
    </row>
    <row r="8342" ht="15">
      <c r="F8342" s="183"/>
    </row>
    <row r="8343" ht="15">
      <c r="F8343" s="183"/>
    </row>
    <row r="8344" ht="15">
      <c r="F8344" s="183"/>
    </row>
    <row r="8345" ht="15">
      <c r="F8345" s="183"/>
    </row>
    <row r="8346" ht="15">
      <c r="F8346" s="183"/>
    </row>
    <row r="8357" ht="15">
      <c r="F8357" s="183"/>
    </row>
    <row r="8358" ht="15">
      <c r="F8358" s="183"/>
    </row>
    <row r="8359" ht="15">
      <c r="F8359" s="183"/>
    </row>
    <row r="8360" ht="15">
      <c r="F8360" s="183"/>
    </row>
    <row r="8361" ht="15">
      <c r="F8361" s="183"/>
    </row>
    <row r="8373" ht="15">
      <c r="F8373" s="183"/>
    </row>
    <row r="8374" ht="15">
      <c r="F8374" s="183"/>
    </row>
    <row r="8375" ht="15">
      <c r="F8375" s="183"/>
    </row>
    <row r="8376" ht="15">
      <c r="F8376" s="183"/>
    </row>
    <row r="8402" ht="15">
      <c r="F8402" s="183"/>
    </row>
    <row r="8403" ht="15">
      <c r="F8403" s="183"/>
    </row>
    <row r="8404" ht="15">
      <c r="F8404" s="183"/>
    </row>
    <row r="8405" ht="15">
      <c r="F8405" s="183"/>
    </row>
    <row r="8406" ht="15">
      <c r="F8406" s="183"/>
    </row>
    <row r="8417" ht="15">
      <c r="F8417" s="183"/>
    </row>
    <row r="8418" ht="15">
      <c r="F8418" s="183"/>
    </row>
    <row r="8419" ht="15">
      <c r="F8419" s="183"/>
    </row>
    <row r="8420" ht="15">
      <c r="F8420" s="183"/>
    </row>
    <row r="8421" ht="15">
      <c r="F8421" s="183"/>
    </row>
    <row r="8447" ht="15">
      <c r="F8447" s="183"/>
    </row>
    <row r="8448" ht="15">
      <c r="F8448" s="183"/>
    </row>
    <row r="8449" ht="15">
      <c r="F8449" s="183"/>
    </row>
    <row r="8450" ht="15">
      <c r="F8450" s="183"/>
    </row>
    <row r="8462" ht="15">
      <c r="F8462" s="183"/>
    </row>
    <row r="8463" ht="15">
      <c r="F8463" s="183"/>
    </row>
    <row r="8464" ht="15">
      <c r="F8464" s="183"/>
    </row>
    <row r="8465" ht="15">
      <c r="F8465" s="183"/>
    </row>
    <row r="8507" ht="15">
      <c r="F8507" s="183"/>
    </row>
    <row r="8508" ht="15">
      <c r="F8508" s="183"/>
    </row>
    <row r="8509" ht="15">
      <c r="F8509" s="183"/>
    </row>
    <row r="8510" ht="15">
      <c r="F8510" s="183"/>
    </row>
    <row r="8511" ht="15">
      <c r="F8511" s="183"/>
    </row>
    <row r="8522" ht="15">
      <c r="F8522" s="183"/>
    </row>
    <row r="8523" ht="15">
      <c r="F8523" s="183"/>
    </row>
    <row r="8524" ht="15">
      <c r="F8524" s="183"/>
    </row>
    <row r="8525" ht="15">
      <c r="F8525" s="183"/>
    </row>
    <row r="8526" ht="15">
      <c r="F8526" s="183"/>
    </row>
    <row r="8537" ht="15">
      <c r="F8537" s="183"/>
    </row>
    <row r="8538" ht="15">
      <c r="F8538" s="183"/>
    </row>
    <row r="8539" ht="15">
      <c r="F8539" s="183"/>
    </row>
    <row r="8540" ht="15">
      <c r="F8540" s="183"/>
    </row>
    <row r="8541" ht="15">
      <c r="F8541" s="183"/>
    </row>
    <row r="8552" ht="15">
      <c r="F8552" s="183"/>
    </row>
    <row r="8553" ht="15">
      <c r="F8553" s="183"/>
    </row>
    <row r="8554" ht="15">
      <c r="F8554" s="183"/>
    </row>
    <row r="8555" ht="15">
      <c r="F8555" s="183"/>
    </row>
    <row r="8556" ht="15">
      <c r="F8556" s="184"/>
    </row>
    <row r="8567" ht="15">
      <c r="F8567" s="183"/>
    </row>
    <row r="8568" ht="15">
      <c r="F8568" s="183"/>
    </row>
    <row r="8569" ht="15">
      <c r="F8569" s="183"/>
    </row>
    <row r="8570" ht="15">
      <c r="F8570" s="183"/>
    </row>
    <row r="8571" ht="15">
      <c r="F8571" s="183"/>
    </row>
    <row r="8583" ht="15">
      <c r="F8583" s="183"/>
    </row>
    <row r="8584" ht="15">
      <c r="F8584" s="183"/>
    </row>
    <row r="8585" ht="15">
      <c r="F8585" s="184"/>
    </row>
    <row r="8586" ht="15">
      <c r="F8586" s="184"/>
    </row>
    <row r="8612" ht="15">
      <c r="F8612" s="183"/>
    </row>
    <row r="8613" ht="15">
      <c r="F8613" s="183"/>
    </row>
    <row r="8614" ht="15">
      <c r="F8614" s="183"/>
    </row>
    <row r="8615" ht="15">
      <c r="F8615" s="183"/>
    </row>
    <row r="8616" ht="15">
      <c r="F8616" s="183"/>
    </row>
    <row r="8627" ht="15">
      <c r="F8627" s="183"/>
    </row>
    <row r="8628" ht="15">
      <c r="F8628" s="183"/>
    </row>
    <row r="8629" ht="15">
      <c r="F8629" s="183"/>
    </row>
    <row r="8630" ht="15">
      <c r="F8630" s="183"/>
    </row>
    <row r="8631" ht="15">
      <c r="F8631" s="183"/>
    </row>
    <row r="8642" ht="15">
      <c r="F8642" s="183"/>
    </row>
    <row r="8643" ht="15">
      <c r="F8643" s="183"/>
    </row>
    <row r="8644" ht="15">
      <c r="F8644" s="183"/>
    </row>
    <row r="8645" ht="15">
      <c r="F8645" s="183"/>
    </row>
    <row r="8646" ht="15">
      <c r="F8646" s="183"/>
    </row>
    <row r="8657" ht="15">
      <c r="F8657" s="183"/>
    </row>
    <row r="8658" ht="15">
      <c r="F8658" s="183"/>
    </row>
    <row r="8659" ht="15">
      <c r="F8659" s="183"/>
    </row>
    <row r="8660" ht="15">
      <c r="F8660" s="183"/>
    </row>
    <row r="8661" ht="15">
      <c r="F8661" s="183"/>
    </row>
    <row r="8672" ht="15">
      <c r="F8672" s="183"/>
    </row>
    <row r="8673" ht="15">
      <c r="F8673" s="183"/>
    </row>
    <row r="8674" ht="15">
      <c r="F8674" s="183"/>
    </row>
    <row r="8675" ht="15">
      <c r="F8675" s="183"/>
    </row>
    <row r="8676" ht="15">
      <c r="F8676" s="183"/>
    </row>
    <row r="8688" ht="15">
      <c r="F8688" s="183"/>
    </row>
    <row r="8689" ht="15">
      <c r="F8689" s="183"/>
    </row>
    <row r="8717" ht="15">
      <c r="F8717" s="183"/>
    </row>
    <row r="8718" ht="15">
      <c r="F8718" s="183"/>
    </row>
    <row r="8719" ht="15">
      <c r="F8719" s="183"/>
    </row>
    <row r="8720" ht="15">
      <c r="F8720" s="183"/>
    </row>
    <row r="8721" ht="15">
      <c r="F8721" s="183"/>
    </row>
    <row r="8732" ht="15">
      <c r="F8732" s="183"/>
    </row>
    <row r="8733" ht="15">
      <c r="F8733" s="183"/>
    </row>
    <row r="8734" ht="15">
      <c r="F8734" s="183"/>
    </row>
    <row r="8735" ht="15">
      <c r="F8735" s="183"/>
    </row>
    <row r="8736" ht="15">
      <c r="F8736" s="183"/>
    </row>
    <row r="8747" ht="15">
      <c r="F8747" s="183"/>
    </row>
    <row r="8748" ht="15">
      <c r="F8748" s="183"/>
    </row>
    <row r="8749" ht="15">
      <c r="F8749" s="183"/>
    </row>
    <row r="8750" ht="15">
      <c r="F8750" s="183"/>
    </row>
    <row r="8751" ht="15">
      <c r="F8751" s="183"/>
    </row>
    <row r="8762" ht="15">
      <c r="F8762" s="183"/>
    </row>
    <row r="8763" ht="15">
      <c r="F8763" s="183"/>
    </row>
    <row r="8764" ht="15">
      <c r="F8764" s="183"/>
    </row>
    <row r="8765" ht="15">
      <c r="F8765" s="183"/>
    </row>
    <row r="8766" ht="15">
      <c r="F8766" s="183"/>
    </row>
    <row r="8777" ht="15">
      <c r="F8777" s="183"/>
    </row>
    <row r="8778" ht="15">
      <c r="F8778" s="183"/>
    </row>
    <row r="8779" ht="15">
      <c r="F8779" s="183"/>
    </row>
    <row r="8780" ht="15">
      <c r="F8780" s="183"/>
    </row>
    <row r="8781" ht="15">
      <c r="F8781" s="183"/>
    </row>
    <row r="8793" ht="15">
      <c r="F8793" s="183"/>
    </row>
    <row r="8794" ht="15">
      <c r="F8794" s="183"/>
    </row>
    <row r="8795" ht="15">
      <c r="F8795" s="183"/>
    </row>
    <row r="8796" ht="15">
      <c r="F8796" s="183"/>
    </row>
    <row r="8822" ht="15">
      <c r="F8822" s="183"/>
    </row>
    <row r="8823" ht="15">
      <c r="F8823" s="183"/>
    </row>
    <row r="8824" ht="15">
      <c r="F8824" s="183"/>
    </row>
    <row r="8825" ht="15">
      <c r="F8825" s="183"/>
    </row>
    <row r="8826" ht="15">
      <c r="F8826" s="183"/>
    </row>
    <row r="8837" ht="15">
      <c r="F8837" s="183"/>
    </row>
    <row r="8838" ht="15">
      <c r="F8838" s="183"/>
    </row>
    <row r="8839" ht="15">
      <c r="F8839" s="183"/>
    </row>
    <row r="8840" ht="15">
      <c r="F8840" s="183"/>
    </row>
    <row r="8841" ht="15">
      <c r="F8841" s="183"/>
    </row>
    <row r="8853" ht="15">
      <c r="F8853" s="183"/>
    </row>
    <row r="8854" ht="15">
      <c r="F8854" s="183"/>
    </row>
    <row r="8855" ht="15">
      <c r="F8855" s="183"/>
    </row>
    <row r="8856" ht="15">
      <c r="F8856" s="183"/>
    </row>
    <row r="8867" ht="15">
      <c r="F8867" s="183"/>
    </row>
    <row r="8868" ht="15">
      <c r="F8868" s="183"/>
    </row>
    <row r="8869" ht="15">
      <c r="F8869" s="183"/>
    </row>
    <row r="8870" ht="15">
      <c r="F8870" s="183"/>
    </row>
    <row r="8871" ht="15">
      <c r="F8871" s="183"/>
    </row>
    <row r="8882" ht="15">
      <c r="F8882" s="183"/>
    </row>
    <row r="8883" ht="15">
      <c r="F8883" s="183"/>
    </row>
    <row r="8884" ht="15">
      <c r="F8884" s="183"/>
    </row>
    <row r="8885" ht="15">
      <c r="F8885" s="183"/>
    </row>
    <row r="8886" ht="15">
      <c r="F8886" s="183"/>
    </row>
    <row r="8898" ht="15">
      <c r="F8898" s="183"/>
    </row>
    <row r="8899" ht="15">
      <c r="F8899" s="183"/>
    </row>
    <row r="8900" ht="15">
      <c r="F8900" s="183"/>
    </row>
    <row r="8901" ht="15">
      <c r="F8901" s="183"/>
    </row>
    <row r="8927" ht="15">
      <c r="F8927" s="183"/>
    </row>
    <row r="8928" ht="15">
      <c r="F8928" s="183"/>
    </row>
    <row r="8929" ht="15">
      <c r="F8929" s="183"/>
    </row>
    <row r="8930" ht="15">
      <c r="F8930" s="183"/>
    </row>
    <row r="8931" ht="15">
      <c r="F8931" s="183"/>
    </row>
    <row r="8941" ht="15">
      <c r="F8941" s="183"/>
    </row>
    <row r="8942" ht="15">
      <c r="F8942" s="184"/>
    </row>
    <row r="8943" ht="15">
      <c r="F8943" s="183"/>
    </row>
    <row r="8944" ht="15">
      <c r="F8944" s="183"/>
    </row>
    <row r="8945" ht="15">
      <c r="F8945" s="183"/>
    </row>
    <row r="8946" ht="15">
      <c r="F8946" s="183"/>
    </row>
    <row r="8958" ht="15">
      <c r="F8958" s="183"/>
    </row>
    <row r="8972" ht="15">
      <c r="F8972" s="183"/>
    </row>
    <row r="8973" ht="15">
      <c r="F8973" s="183"/>
    </row>
    <row r="8974" ht="15">
      <c r="F8974" s="183"/>
    </row>
    <row r="8975" ht="15">
      <c r="F8975" s="183"/>
    </row>
    <row r="8976" ht="15">
      <c r="F8976" s="183"/>
    </row>
    <row r="8987" ht="15">
      <c r="F8987" s="183"/>
    </row>
    <row r="8988" ht="15">
      <c r="F8988" s="183"/>
    </row>
    <row r="8989" ht="15">
      <c r="F8989" s="183"/>
    </row>
    <row r="8990" ht="15">
      <c r="F8990" s="183"/>
    </row>
    <row r="8991" ht="15">
      <c r="F8991" s="183"/>
    </row>
    <row r="9032" ht="15">
      <c r="F9032" s="183"/>
    </row>
    <row r="9033" ht="15">
      <c r="F9033" s="183"/>
    </row>
    <row r="9034" ht="15">
      <c r="F9034" s="183"/>
    </row>
    <row r="9035" ht="15">
      <c r="F9035" s="183"/>
    </row>
    <row r="9036" ht="15">
      <c r="F9036" s="183"/>
    </row>
    <row r="9047" ht="15">
      <c r="F9047" s="183"/>
    </row>
    <row r="9048" ht="15">
      <c r="F9048" s="183"/>
    </row>
    <row r="9049" ht="15">
      <c r="F9049" s="183"/>
    </row>
    <row r="9050" ht="15">
      <c r="F9050" s="183"/>
    </row>
    <row r="9051" ht="15">
      <c r="F9051" s="183"/>
    </row>
    <row r="9063" ht="15">
      <c r="F9063" s="183"/>
    </row>
    <row r="9064" ht="15">
      <c r="F9064" s="183"/>
    </row>
    <row r="9065" ht="15">
      <c r="F9065" s="183"/>
    </row>
    <row r="9066" ht="15">
      <c r="F9066" s="183"/>
    </row>
    <row r="9077" ht="15">
      <c r="F9077" s="183"/>
    </row>
    <row r="9078" ht="15">
      <c r="F9078" s="183"/>
    </row>
    <row r="9079" ht="15">
      <c r="F9079" s="183"/>
    </row>
    <row r="9080" ht="15">
      <c r="F9080" s="183"/>
    </row>
    <row r="9081" ht="15">
      <c r="F9081" s="183"/>
    </row>
    <row r="9092" ht="15">
      <c r="F9092" s="184"/>
    </row>
    <row r="9093" ht="15">
      <c r="F9093" s="183"/>
    </row>
    <row r="9094" ht="15">
      <c r="F9094" s="183"/>
    </row>
    <row r="9095" ht="15">
      <c r="F9095" s="183"/>
    </row>
    <row r="9096" ht="15">
      <c r="F9096" s="183"/>
    </row>
    <row r="9108" ht="15">
      <c r="F9108" s="183"/>
    </row>
    <row r="9109" ht="15">
      <c r="F9109" s="183"/>
    </row>
    <row r="9110" ht="15">
      <c r="F9110" s="183"/>
    </row>
    <row r="9111" ht="15">
      <c r="F9111" s="183"/>
    </row>
    <row r="9137" ht="15">
      <c r="F9137" s="183"/>
    </row>
    <row r="9138" ht="15">
      <c r="F9138" s="183"/>
    </row>
    <row r="9139" ht="15">
      <c r="F9139" s="183"/>
    </row>
    <row r="9140" ht="15">
      <c r="F9140" s="183"/>
    </row>
    <row r="9141" ht="15">
      <c r="F9141" s="183"/>
    </row>
    <row r="9153" ht="15">
      <c r="F9153" s="183"/>
    </row>
    <row r="9155" ht="15">
      <c r="F9155" s="183"/>
    </row>
    <row r="9167" ht="15">
      <c r="F9167" s="183"/>
    </row>
    <row r="9170" ht="15">
      <c r="F9170" s="183"/>
    </row>
    <row r="9182" ht="15">
      <c r="F9182" s="183"/>
    </row>
    <row r="9185" ht="15">
      <c r="F9185" s="183"/>
    </row>
    <row r="9198" ht="15">
      <c r="F9198" s="183"/>
    </row>
    <row r="9200" ht="15">
      <c r="F9200" s="183"/>
    </row>
    <row r="9201" ht="15">
      <c r="F9201" s="183"/>
    </row>
    <row r="9242" ht="15">
      <c r="F9242" s="183"/>
    </row>
    <row r="9243" ht="15">
      <c r="F9243" s="183"/>
    </row>
    <row r="9244" ht="15">
      <c r="F9244" s="183"/>
    </row>
    <row r="9245" ht="15">
      <c r="F9245" s="183"/>
    </row>
    <row r="9246" ht="15">
      <c r="F9246" s="183"/>
    </row>
    <row r="9257" ht="15">
      <c r="F9257" s="183"/>
    </row>
    <row r="9258" ht="15">
      <c r="F9258" s="183"/>
    </row>
    <row r="9259" ht="15">
      <c r="F9259" s="183"/>
    </row>
    <row r="9260" ht="15">
      <c r="F9260" s="183"/>
    </row>
    <row r="9261" ht="15">
      <c r="F9261" s="183"/>
    </row>
    <row r="9287" ht="15">
      <c r="F9287" s="183"/>
    </row>
    <row r="9288" ht="15">
      <c r="F9288" s="183"/>
    </row>
    <row r="9290" ht="15">
      <c r="F9290" s="183"/>
    </row>
    <row r="9291" ht="15">
      <c r="F9291" s="183"/>
    </row>
    <row r="9303" ht="15">
      <c r="F9303" s="183"/>
    </row>
    <row r="9305" ht="15">
      <c r="F9305" s="183"/>
    </row>
    <row r="9306" ht="15">
      <c r="F9306" s="183"/>
    </row>
    <row r="9347" ht="15">
      <c r="F9347" s="183"/>
    </row>
    <row r="9348" ht="15">
      <c r="F9348" s="183"/>
    </row>
    <row r="9349" ht="15">
      <c r="F9349" s="183"/>
    </row>
    <row r="9350" ht="15">
      <c r="F9350" s="183"/>
    </row>
    <row r="9351" ht="15">
      <c r="F9351" s="183"/>
    </row>
    <row r="9362" ht="15">
      <c r="F9362" s="183"/>
    </row>
    <row r="9363" ht="15">
      <c r="F9363" s="183"/>
    </row>
    <row r="9364" ht="15">
      <c r="F9364" s="183"/>
    </row>
    <row r="9365" ht="15">
      <c r="F9365" s="183"/>
    </row>
    <row r="9366" ht="15">
      <c r="F9366" s="183"/>
    </row>
    <row r="9378" ht="15">
      <c r="F9378" s="183"/>
    </row>
    <row r="9379" ht="15">
      <c r="F9379" s="183"/>
    </row>
    <row r="9392" ht="15">
      <c r="F9392" s="183"/>
    </row>
    <row r="9393" ht="15">
      <c r="F9393" s="183"/>
    </row>
    <row r="9394" ht="15">
      <c r="F9394" s="183"/>
    </row>
    <row r="9395" ht="15">
      <c r="F9395" s="183"/>
    </row>
    <row r="9408" ht="15">
      <c r="F9408" s="183"/>
    </row>
    <row r="9409" ht="15">
      <c r="F9409" s="183"/>
    </row>
    <row r="9410" ht="15">
      <c r="F9410" s="183"/>
    </row>
    <row r="9411" ht="15">
      <c r="F9411" s="183"/>
    </row>
    <row r="9452" ht="15">
      <c r="F9452" s="183"/>
    </row>
    <row r="9453" ht="15">
      <c r="F9453" s="183"/>
    </row>
    <row r="9454" ht="15">
      <c r="F9454" s="183"/>
    </row>
    <row r="9455" ht="15">
      <c r="F9455" s="183"/>
    </row>
    <row r="9456" ht="15">
      <c r="F9456" s="183"/>
    </row>
    <row r="9467" ht="15">
      <c r="F9467" s="183"/>
    </row>
    <row r="9468" ht="15">
      <c r="F9468" s="183"/>
    </row>
    <row r="9469" ht="15">
      <c r="F9469" s="183"/>
    </row>
    <row r="9470" ht="15">
      <c r="F9470" s="183"/>
    </row>
    <row r="9483" ht="15">
      <c r="F9483" s="183"/>
    </row>
    <row r="9484" ht="15">
      <c r="F9484" s="183"/>
    </row>
    <row r="9497" ht="15">
      <c r="F9497" s="183"/>
    </row>
    <row r="9498" ht="15">
      <c r="F9498" s="183"/>
    </row>
    <row r="9499" ht="15">
      <c r="F9499" s="183"/>
    </row>
    <row r="9500" ht="15">
      <c r="F9500" s="183"/>
    </row>
    <row r="9501" ht="15">
      <c r="F9501" s="183"/>
    </row>
    <row r="9513" ht="15">
      <c r="F9513" s="183"/>
    </row>
    <row r="9514" ht="15">
      <c r="F9514" s="183"/>
    </row>
    <row r="9515" ht="15">
      <c r="F9515" s="183"/>
    </row>
    <row r="9516" ht="15">
      <c r="F9516" s="183"/>
    </row>
    <row r="9557" ht="15">
      <c r="F9557" s="183"/>
    </row>
    <row r="9558" ht="15">
      <c r="F9558" s="183"/>
    </row>
    <row r="9559" ht="15">
      <c r="F9559" s="183"/>
    </row>
    <row r="9560" ht="15">
      <c r="F9560" s="183"/>
    </row>
    <row r="9561" ht="15">
      <c r="F9561" s="183"/>
    </row>
    <row r="9572" ht="15">
      <c r="F9572" s="183"/>
    </row>
    <row r="9573" ht="15">
      <c r="F9573" s="183"/>
    </row>
    <row r="9574" ht="15">
      <c r="F9574" s="183"/>
    </row>
    <row r="9575" ht="15">
      <c r="F9575" s="183"/>
    </row>
    <row r="9576" ht="15">
      <c r="F9576" s="183"/>
    </row>
    <row r="9588" ht="15">
      <c r="F9588" s="183"/>
    </row>
    <row r="9589" ht="15">
      <c r="F9589" s="183"/>
    </row>
    <row r="9590" ht="15">
      <c r="F9590" s="183"/>
    </row>
    <row r="9591" ht="15">
      <c r="F9591" s="183"/>
    </row>
    <row r="9602" ht="15">
      <c r="F9602" s="183"/>
    </row>
    <row r="9603" ht="15">
      <c r="F9603" s="183"/>
    </row>
    <row r="9604" ht="15">
      <c r="F9604" s="183"/>
    </row>
    <row r="9605" ht="15">
      <c r="F9605" s="183"/>
    </row>
    <row r="9606" ht="15">
      <c r="F9606" s="183"/>
    </row>
    <row r="9617" ht="15">
      <c r="F9617" s="183"/>
    </row>
    <row r="9618" ht="15">
      <c r="F9618" s="183"/>
    </row>
    <row r="9619" ht="15">
      <c r="F9619" s="183"/>
    </row>
    <row r="9620" ht="15">
      <c r="F9620" s="183"/>
    </row>
    <row r="9621" ht="15">
      <c r="F9621" s="183"/>
    </row>
    <row r="9633" ht="15">
      <c r="F9633" s="183"/>
    </row>
    <row r="9634" ht="15">
      <c r="F9634" s="183"/>
    </row>
    <row r="9635" ht="15">
      <c r="F9635" s="183"/>
    </row>
    <row r="9636" ht="15">
      <c r="F9636" s="183"/>
    </row>
    <row r="9662" ht="15">
      <c r="F9662" s="183"/>
    </row>
    <row r="9663" ht="15">
      <c r="F9663" s="183"/>
    </row>
    <row r="9665" ht="15">
      <c r="F9665" s="183"/>
    </row>
    <row r="9666" ht="15">
      <c r="F9666" s="183"/>
    </row>
    <row r="9707" ht="15">
      <c r="F9707" s="183"/>
    </row>
    <row r="9710" ht="15">
      <c r="F9710" s="183"/>
    </row>
    <row r="9767" ht="15">
      <c r="F9767" s="183"/>
    </row>
    <row r="9768" ht="15">
      <c r="F9768" s="183"/>
    </row>
    <row r="9769" ht="15">
      <c r="F9769" s="183"/>
    </row>
    <row r="9770" ht="15">
      <c r="F9770" s="183"/>
    </row>
    <row r="9771" ht="15">
      <c r="F9771" s="183"/>
    </row>
    <row r="9782" ht="15">
      <c r="F9782" s="183"/>
    </row>
    <row r="9783" ht="15">
      <c r="F9783" s="183"/>
    </row>
    <row r="9784" ht="15">
      <c r="F9784" s="183"/>
    </row>
    <row r="9785" ht="15">
      <c r="F9785" s="183"/>
    </row>
    <row r="9786" ht="15">
      <c r="F9786" s="183"/>
    </row>
    <row r="9798" ht="15">
      <c r="F9798" s="183"/>
    </row>
    <row r="9799" ht="15">
      <c r="F9799" s="183"/>
    </row>
    <row r="9800" ht="15">
      <c r="F9800" s="183"/>
    </row>
    <row r="9801" ht="15">
      <c r="F9801" s="183"/>
    </row>
    <row r="9812" ht="15">
      <c r="F9812" s="184"/>
    </row>
    <row r="9813" ht="15">
      <c r="F9813" s="183"/>
    </row>
    <row r="9814" ht="15">
      <c r="F9814" s="183"/>
    </row>
    <row r="9815" ht="15">
      <c r="F9815" s="183"/>
    </row>
    <row r="9816" ht="15">
      <c r="F9816" s="183"/>
    </row>
    <row r="9827" ht="15">
      <c r="F9827" s="183"/>
    </row>
    <row r="9828" ht="15">
      <c r="F9828" s="183"/>
    </row>
    <row r="9829" ht="15">
      <c r="F9829" s="183"/>
    </row>
    <row r="9830" ht="15">
      <c r="F9830" s="183"/>
    </row>
    <row r="9831" ht="15">
      <c r="F9831" s="183"/>
    </row>
    <row r="9843" ht="15">
      <c r="F9843" s="183"/>
    </row>
    <row r="9844" ht="15">
      <c r="F9844" s="183"/>
    </row>
    <row r="9859" ht="15">
      <c r="F9859" s="183"/>
    </row>
    <row r="9860" ht="15">
      <c r="F9860" s="183"/>
    </row>
    <row r="9861" ht="15">
      <c r="F9861" s="183"/>
    </row>
    <row r="9872" ht="15">
      <c r="F9872" s="183"/>
    </row>
    <row r="9873" ht="15">
      <c r="F9873" s="183"/>
    </row>
    <row r="9874" ht="15">
      <c r="F9874" s="183"/>
    </row>
    <row r="9875" ht="15">
      <c r="F9875" s="183"/>
    </row>
    <row r="9876" ht="15">
      <c r="F9876" s="183"/>
    </row>
    <row r="9887" ht="15">
      <c r="F9887" s="183"/>
    </row>
    <row r="9888" ht="15">
      <c r="F9888" s="183"/>
    </row>
    <row r="9889" ht="15">
      <c r="F9889" s="183"/>
    </row>
    <row r="9890" ht="15">
      <c r="F9890" s="183"/>
    </row>
    <row r="9902" ht="15">
      <c r="F9902" s="183"/>
    </row>
    <row r="9903" ht="15">
      <c r="F9903" s="183"/>
    </row>
    <row r="9904" ht="15">
      <c r="F9904" s="183"/>
    </row>
    <row r="9905" ht="15">
      <c r="F9905" s="183"/>
    </row>
    <row r="9906" ht="15">
      <c r="F9906" s="183"/>
    </row>
    <row r="9917" ht="15">
      <c r="F9917" s="183"/>
    </row>
    <row r="9918" ht="15">
      <c r="F9918" s="183"/>
    </row>
    <row r="9919" ht="15">
      <c r="F9919" s="183"/>
    </row>
    <row r="9920" ht="15">
      <c r="F9920" s="183"/>
    </row>
    <row r="9932" ht="15">
      <c r="F9932" s="183"/>
    </row>
    <row r="9933" ht="15">
      <c r="F9933" s="183"/>
    </row>
    <row r="9934" ht="15">
      <c r="F9934" s="183"/>
    </row>
    <row r="9935" ht="15">
      <c r="F9935" s="183"/>
    </row>
    <row r="9936" ht="15">
      <c r="F9936" s="183"/>
    </row>
    <row r="9948" ht="15">
      <c r="F9948" s="183"/>
    </row>
    <row r="9949" ht="15">
      <c r="F9949" s="183"/>
    </row>
    <row r="9977" ht="15">
      <c r="F9977" s="183"/>
    </row>
    <row r="9978" ht="15">
      <c r="F9978" s="183"/>
    </row>
    <row r="9979" ht="15">
      <c r="F9979" s="183"/>
    </row>
    <row r="9980" ht="15">
      <c r="F9980" s="183"/>
    </row>
    <row r="9981" ht="15">
      <c r="F9981" s="183"/>
    </row>
    <row r="9992" ht="15">
      <c r="F9992" s="183"/>
    </row>
    <row r="9993" ht="15">
      <c r="F9993" s="183"/>
    </row>
    <row r="9994" ht="15">
      <c r="F9994" s="183"/>
    </row>
    <row r="9995" ht="15">
      <c r="F9995" s="183"/>
    </row>
    <row r="9996" ht="15">
      <c r="F9996" s="183"/>
    </row>
    <row r="10007" ht="15">
      <c r="F10007" s="184"/>
    </row>
    <row r="10008" ht="15">
      <c r="F10008" s="183"/>
    </row>
    <row r="10009" ht="15">
      <c r="F10009" s="183"/>
    </row>
    <row r="10010" ht="15">
      <c r="F10010" s="183"/>
    </row>
    <row r="10011" ht="15">
      <c r="F10011" s="183"/>
    </row>
    <row r="10022" ht="15">
      <c r="F10022" s="184"/>
    </row>
    <row r="10023" ht="15">
      <c r="F10023" s="183"/>
    </row>
    <row r="10024" ht="15">
      <c r="F10024" s="183"/>
    </row>
    <row r="10025" ht="15">
      <c r="F10025" s="183"/>
    </row>
    <row r="10026" ht="15">
      <c r="F10026" s="183"/>
    </row>
    <row r="10037" ht="15">
      <c r="F10037" s="183"/>
    </row>
    <row r="10038" ht="15">
      <c r="F10038" s="183"/>
    </row>
    <row r="10039" ht="15">
      <c r="F10039" s="183"/>
    </row>
    <row r="10040" ht="15">
      <c r="F10040" s="183"/>
    </row>
    <row r="10041" ht="15">
      <c r="F10041" s="183"/>
    </row>
    <row r="10053" ht="15">
      <c r="F10053" s="183"/>
    </row>
    <row r="10054" ht="15">
      <c r="F10054" s="183"/>
    </row>
    <row r="10055" ht="15">
      <c r="F10055" s="183"/>
    </row>
    <row r="10056" ht="15">
      <c r="F10056" s="183"/>
    </row>
    <row r="10082" ht="15">
      <c r="F10082" s="183"/>
    </row>
    <row r="10083" ht="15">
      <c r="F10083" s="183"/>
    </row>
    <row r="10084" ht="15">
      <c r="F10084" s="183"/>
    </row>
    <row r="10085" ht="15">
      <c r="F10085" s="183"/>
    </row>
    <row r="10086" ht="15">
      <c r="F10086" s="183"/>
    </row>
    <row r="10097" ht="15">
      <c r="F10097" s="183"/>
    </row>
    <row r="10098" ht="15">
      <c r="F10098" s="183"/>
    </row>
    <row r="10099" ht="15">
      <c r="F10099" s="183"/>
    </row>
    <row r="10100" ht="15">
      <c r="F10100" s="183"/>
    </row>
    <row r="10101" ht="15">
      <c r="F10101" s="183"/>
    </row>
    <row r="10112" ht="15">
      <c r="F10112" s="183"/>
    </row>
    <row r="10113" ht="15">
      <c r="F10113" s="183"/>
    </row>
    <row r="10114" ht="15">
      <c r="F10114" s="183"/>
    </row>
    <row r="10115" ht="15">
      <c r="F10115" s="183"/>
    </row>
    <row r="10116" ht="15">
      <c r="F10116" s="183"/>
    </row>
    <row r="10127" ht="15">
      <c r="F10127" s="183"/>
    </row>
    <row r="10128" ht="15">
      <c r="F10128" s="183"/>
    </row>
    <row r="10129" ht="15">
      <c r="F10129" s="183"/>
    </row>
    <row r="10130" ht="15">
      <c r="F10130" s="183"/>
    </row>
    <row r="10131" ht="15">
      <c r="F10131" s="183"/>
    </row>
    <row r="10143" ht="15">
      <c r="F10143" s="183"/>
    </row>
    <row r="10144" ht="15">
      <c r="F10144" s="183"/>
    </row>
    <row r="10145" ht="15">
      <c r="F10145" s="183"/>
    </row>
    <row r="10146" ht="15">
      <c r="F10146" s="183"/>
    </row>
    <row r="10158" ht="15">
      <c r="F10158" s="183"/>
    </row>
    <row r="10159" ht="15">
      <c r="F10159" s="183"/>
    </row>
    <row r="10160" ht="15">
      <c r="F10160" s="183"/>
    </row>
    <row r="10161" ht="15">
      <c r="F10161" s="183"/>
    </row>
    <row r="10187" ht="15">
      <c r="F10187" s="183"/>
    </row>
    <row r="10188" ht="15">
      <c r="F10188" s="183"/>
    </row>
    <row r="10189" ht="15">
      <c r="F10189" s="183"/>
    </row>
    <row r="10190" ht="15">
      <c r="F10190" s="183"/>
    </row>
    <row r="10191" ht="15">
      <c r="F10191" s="183"/>
    </row>
    <row r="10202" ht="15">
      <c r="F10202" s="183"/>
    </row>
    <row r="10203" ht="15">
      <c r="F10203" s="183"/>
    </row>
    <row r="10204" ht="15">
      <c r="F10204" s="183"/>
    </row>
    <row r="10205" ht="15">
      <c r="F10205" s="183"/>
    </row>
    <row r="10217" ht="15">
      <c r="F10217" s="183"/>
    </row>
    <row r="10218" ht="15">
      <c r="F10218" s="183"/>
    </row>
    <row r="10219" ht="15">
      <c r="F10219" s="183"/>
    </row>
    <row r="10220" ht="15">
      <c r="F10220" s="183"/>
    </row>
    <row r="10221" ht="15">
      <c r="F10221" s="183"/>
    </row>
    <row r="10232" ht="15">
      <c r="F10232" s="183"/>
    </row>
    <row r="10233" ht="15">
      <c r="F10233" s="183"/>
    </row>
    <row r="10234" ht="15">
      <c r="F10234" s="183"/>
    </row>
    <row r="10235" ht="15">
      <c r="F10235" s="183"/>
    </row>
    <row r="10236" ht="15">
      <c r="F10236" s="183"/>
    </row>
    <row r="10247" ht="15">
      <c r="F10247" s="183"/>
    </row>
    <row r="10248" ht="15">
      <c r="F10248" s="183"/>
    </row>
    <row r="10249" ht="15">
      <c r="F10249" s="183"/>
    </row>
    <row r="10250" ht="15">
      <c r="F10250" s="183"/>
    </row>
    <row r="10251" ht="15">
      <c r="F10251" s="183"/>
    </row>
    <row r="10263" ht="15">
      <c r="F10263" s="183"/>
    </row>
    <row r="10264" ht="15">
      <c r="F10264" s="183"/>
    </row>
    <row r="10292" ht="15">
      <c r="F10292" s="183"/>
    </row>
    <row r="10293" ht="15">
      <c r="F10293" s="183"/>
    </row>
    <row r="10294" ht="15">
      <c r="F10294" s="183"/>
    </row>
    <row r="10295" ht="15">
      <c r="F10295" s="183"/>
    </row>
    <row r="10296" ht="15">
      <c r="F10296" s="183"/>
    </row>
    <row r="10307" ht="15">
      <c r="F10307" s="183"/>
    </row>
    <row r="10308" ht="15">
      <c r="F10308" s="183"/>
    </row>
    <row r="10309" ht="15">
      <c r="F10309" s="183"/>
    </row>
    <row r="10310" ht="15">
      <c r="F10310" s="183"/>
    </row>
    <row r="10323" ht="15">
      <c r="F10323" s="183"/>
    </row>
    <row r="10324" ht="15">
      <c r="F10324" s="183"/>
    </row>
    <row r="10337" ht="15">
      <c r="F10337" s="183"/>
    </row>
    <row r="10338" ht="15">
      <c r="F10338" s="183"/>
    </row>
    <row r="10340" ht="15">
      <c r="F10340" s="183"/>
    </row>
    <row r="10352" ht="15">
      <c r="F10352" s="183"/>
    </row>
    <row r="10353" ht="15">
      <c r="F10353" s="183"/>
    </row>
    <row r="10355" ht="15">
      <c r="F10355" s="183"/>
    </row>
    <row r="10356" ht="15">
      <c r="F10356" s="183"/>
    </row>
    <row r="10397" ht="15">
      <c r="F10397" s="183"/>
    </row>
    <row r="10398" ht="15">
      <c r="F10398" s="183"/>
    </row>
    <row r="10399" ht="15">
      <c r="F10399" s="183"/>
    </row>
    <row r="10400" ht="15">
      <c r="F10400" s="183"/>
    </row>
    <row r="10401" ht="15">
      <c r="F10401" s="183"/>
    </row>
    <row r="10412" ht="15">
      <c r="F10412" s="183"/>
    </row>
    <row r="10413" ht="15">
      <c r="F10413" s="183"/>
    </row>
    <row r="10414" ht="15">
      <c r="F10414" s="183"/>
    </row>
    <row r="10415" ht="15">
      <c r="F10415" s="183"/>
    </row>
    <row r="10416" ht="15">
      <c r="F10416" s="183"/>
    </row>
    <row r="10428" ht="15">
      <c r="F10428" s="183"/>
    </row>
    <row r="10429" ht="15">
      <c r="F10429" s="183"/>
    </row>
    <row r="10430" ht="15">
      <c r="F10430" s="183"/>
    </row>
    <row r="10431" ht="15">
      <c r="F10431" s="183"/>
    </row>
    <row r="10442" ht="15">
      <c r="F10442" s="184"/>
    </row>
    <row r="10443" ht="15">
      <c r="F10443" s="183"/>
    </row>
    <row r="10444" ht="15">
      <c r="F10444" s="183"/>
    </row>
    <row r="10445" ht="15">
      <c r="F10445" s="183"/>
    </row>
    <row r="10446" ht="15">
      <c r="F10446" s="183"/>
    </row>
    <row r="10457" ht="15">
      <c r="F10457" s="184"/>
    </row>
    <row r="10458" ht="15">
      <c r="F10458" s="183"/>
    </row>
    <row r="10459" ht="15">
      <c r="F10459" s="183"/>
    </row>
    <row r="10460" ht="15">
      <c r="F10460" s="183"/>
    </row>
    <row r="10461" ht="15">
      <c r="F10461" s="183"/>
    </row>
    <row r="10473" ht="15">
      <c r="F10473" s="183"/>
    </row>
    <row r="10474" ht="15">
      <c r="F10474" s="183"/>
    </row>
    <row r="10502" ht="15">
      <c r="F10502" s="183"/>
    </row>
    <row r="10503" ht="15">
      <c r="F10503" s="183"/>
    </row>
    <row r="10504" ht="15">
      <c r="F10504" s="183"/>
    </row>
    <row r="10505" ht="15">
      <c r="F10505" s="183"/>
    </row>
    <row r="10506" ht="15">
      <c r="F10506" s="183"/>
    </row>
    <row r="10517" ht="15">
      <c r="F10517" s="183"/>
    </row>
    <row r="10518" ht="15">
      <c r="F10518" s="183"/>
    </row>
    <row r="10519" ht="15">
      <c r="F10519" s="183"/>
    </row>
    <row r="10520" ht="15">
      <c r="F10520" s="183"/>
    </row>
    <row r="10521" ht="15">
      <c r="F10521" s="183"/>
    </row>
    <row r="10532" ht="15">
      <c r="F10532" s="183"/>
    </row>
    <row r="10533" ht="15">
      <c r="F10533" s="183"/>
    </row>
    <row r="10534" ht="15">
      <c r="F10534" s="183"/>
    </row>
    <row r="10535" ht="15">
      <c r="F10535" s="183"/>
    </row>
    <row r="10536" ht="15">
      <c r="F10536" s="183"/>
    </row>
    <row r="10547" ht="15">
      <c r="F10547" s="183"/>
    </row>
    <row r="10548" ht="15">
      <c r="F10548" s="183"/>
    </row>
    <row r="10549" ht="15">
      <c r="F10549" s="183"/>
    </row>
    <row r="10550" ht="15">
      <c r="F10550" s="183"/>
    </row>
    <row r="10551" ht="15">
      <c r="F10551" s="183"/>
    </row>
    <row r="10562" ht="15">
      <c r="F10562" s="183"/>
    </row>
    <row r="10563" ht="15">
      <c r="F10563" s="183"/>
    </row>
    <row r="10564" ht="15">
      <c r="F10564" s="183"/>
    </row>
    <row r="10565" ht="15">
      <c r="F10565" s="183"/>
    </row>
    <row r="10566" ht="15">
      <c r="F10566" s="183"/>
    </row>
    <row r="10578" ht="15">
      <c r="F10578" s="183"/>
    </row>
    <row r="10579" ht="15">
      <c r="F10579" s="183"/>
    </row>
    <row r="10580" ht="15">
      <c r="F10580" s="183"/>
    </row>
    <row r="10581" ht="15">
      <c r="F10581" s="183"/>
    </row>
    <row r="10607" ht="15">
      <c r="F10607" s="183"/>
    </row>
    <row r="10608" ht="15">
      <c r="F10608" s="183"/>
    </row>
    <row r="10609" ht="15">
      <c r="F10609" s="183"/>
    </row>
    <row r="10610" ht="15">
      <c r="F10610" s="183"/>
    </row>
    <row r="10622" ht="15">
      <c r="F10622" s="183"/>
    </row>
    <row r="10623" ht="15">
      <c r="F10623" s="183"/>
    </row>
    <row r="10624" ht="15">
      <c r="F10624" s="183"/>
    </row>
    <row r="10625" ht="15">
      <c r="F10625" s="183"/>
    </row>
    <row r="10626" ht="15">
      <c r="F10626" s="183"/>
    </row>
    <row r="10637" ht="15">
      <c r="F10637" s="184"/>
    </row>
    <row r="10638" ht="15">
      <c r="F10638" s="183"/>
    </row>
    <row r="10639" ht="15">
      <c r="F10639" s="183"/>
    </row>
    <row r="10640" ht="15">
      <c r="F10640" s="183"/>
    </row>
    <row r="10641" ht="15">
      <c r="F10641" s="183"/>
    </row>
    <row r="10652" ht="15">
      <c r="F10652" s="183"/>
    </row>
    <row r="10653" ht="15">
      <c r="F10653" s="183"/>
    </row>
    <row r="10654" ht="15">
      <c r="F10654" s="183"/>
    </row>
    <row r="10655" ht="15">
      <c r="F10655" s="183"/>
    </row>
    <row r="10667" ht="15">
      <c r="F10667" s="183"/>
    </row>
    <row r="10668" ht="15">
      <c r="F10668" s="183"/>
    </row>
    <row r="10669" ht="15">
      <c r="F10669" s="183"/>
    </row>
    <row r="10670" ht="15">
      <c r="F10670" s="183"/>
    </row>
    <row r="10671" ht="15">
      <c r="F10671" s="183"/>
    </row>
    <row r="10683" ht="15">
      <c r="F10683" s="183"/>
    </row>
    <row r="10684" ht="15">
      <c r="F10684" s="183"/>
    </row>
    <row r="10712" ht="15">
      <c r="F10712" s="183"/>
    </row>
    <row r="10713" ht="15">
      <c r="F10713" s="183"/>
    </row>
    <row r="10714" ht="15">
      <c r="F10714" s="183"/>
    </row>
    <row r="10715" ht="15">
      <c r="F10715" s="183"/>
    </row>
    <row r="10716" ht="15">
      <c r="F10716" s="183"/>
    </row>
    <row r="10727" ht="15">
      <c r="F10727" s="183"/>
    </row>
    <row r="10728" ht="15">
      <c r="F10728" s="183"/>
    </row>
    <row r="10729" ht="15">
      <c r="F10729" s="183"/>
    </row>
    <row r="10730" ht="15">
      <c r="F10730" s="183"/>
    </row>
    <row r="10731" ht="15">
      <c r="F10731" s="183"/>
    </row>
    <row r="10743" ht="15">
      <c r="F10743" s="183"/>
    </row>
    <row r="10744" ht="15">
      <c r="F10744" s="183"/>
    </row>
    <row r="10745" ht="15">
      <c r="F10745" s="183"/>
    </row>
    <row r="10746" ht="15">
      <c r="F10746" s="183"/>
    </row>
    <row r="10757" ht="15">
      <c r="F10757" s="184"/>
    </row>
    <row r="10758" ht="15">
      <c r="F10758" s="183"/>
    </row>
    <row r="10759" ht="15">
      <c r="F10759" s="183"/>
    </row>
    <row r="10760" ht="15">
      <c r="F10760" s="183"/>
    </row>
    <row r="10761" ht="15">
      <c r="F10761" s="183"/>
    </row>
    <row r="10772" ht="15">
      <c r="F10772" s="183"/>
    </row>
    <row r="10773" ht="15">
      <c r="F10773" s="183"/>
    </row>
    <row r="10774" ht="15">
      <c r="F10774" s="183"/>
    </row>
    <row r="10775" ht="15">
      <c r="F10775" s="183"/>
    </row>
    <row r="10776" ht="15">
      <c r="F10776" s="183"/>
    </row>
    <row r="10788" ht="15">
      <c r="F10788" s="183"/>
    </row>
    <row r="10789" ht="15">
      <c r="F10789" s="183"/>
    </row>
    <row r="10790" ht="15">
      <c r="F10790" s="183"/>
    </row>
    <row r="10791" ht="15">
      <c r="F10791" s="183"/>
    </row>
    <row r="10818" ht="15">
      <c r="F10818" s="183"/>
    </row>
    <row r="10819" ht="15">
      <c r="F10819" s="183"/>
    </row>
    <row r="10821" ht="15">
      <c r="F10821" s="183"/>
    </row>
    <row r="10862" ht="15">
      <c r="F10862" s="183"/>
    </row>
    <row r="10865" ht="15">
      <c r="F10865" s="183"/>
    </row>
    <row r="10878" ht="15">
      <c r="F10878" s="183"/>
    </row>
    <row r="10880" ht="15">
      <c r="F10880" s="183"/>
    </row>
    <row r="10881" ht="15">
      <c r="F10881" s="183"/>
    </row>
    <row r="10923" ht="15">
      <c r="F10923" s="184"/>
    </row>
    <row r="10924" ht="15">
      <c r="F10924" s="184"/>
    </row>
    <row r="10926" ht="15">
      <c r="F10926" s="184"/>
    </row>
    <row r="10937" ht="15">
      <c r="F10937" s="183"/>
    </row>
    <row r="10938" ht="15">
      <c r="F10938" s="184"/>
    </row>
    <row r="10939" ht="15">
      <c r="F10939" s="184"/>
    </row>
    <row r="10940" ht="15">
      <c r="F10940" s="183"/>
    </row>
    <row r="10941" ht="15">
      <c r="F10941" s="184"/>
    </row>
    <row r="10953" ht="15">
      <c r="F10953" s="184"/>
    </row>
    <row r="10954" ht="15">
      <c r="F10954" s="184"/>
    </row>
    <row r="10956" ht="15">
      <c r="F10956" s="184"/>
    </row>
    <row r="10968" ht="15">
      <c r="F10968" s="184"/>
    </row>
    <row r="10969" ht="15">
      <c r="F10969" s="184"/>
    </row>
    <row r="10971" ht="15">
      <c r="F10971" s="184"/>
    </row>
    <row r="10983" ht="15">
      <c r="F10983" s="184"/>
    </row>
    <row r="10984" ht="15">
      <c r="F10984" s="184"/>
    </row>
    <row r="10986" ht="15">
      <c r="F10986" s="184"/>
    </row>
    <row r="10998" ht="15">
      <c r="F10998" s="184"/>
    </row>
    <row r="10999" ht="15">
      <c r="F10999" s="184"/>
    </row>
    <row r="11000" ht="15">
      <c r="F11000" s="184"/>
    </row>
    <row r="11001" ht="15">
      <c r="F11001" s="184"/>
    </row>
    <row r="11027" ht="15">
      <c r="F11027" s="183"/>
    </row>
    <row r="11028" ht="15">
      <c r="F11028" s="183"/>
    </row>
    <row r="11029" ht="15">
      <c r="F11029" s="183"/>
    </row>
    <row r="11030" ht="15">
      <c r="F11030" s="183"/>
    </row>
    <row r="11031" ht="15">
      <c r="F11031" s="183"/>
    </row>
    <row r="11042" ht="15">
      <c r="F11042" s="183"/>
    </row>
    <row r="11043" ht="15">
      <c r="F11043" s="183"/>
    </row>
    <row r="11044" ht="15">
      <c r="F11044" s="183"/>
    </row>
    <row r="11045" ht="15">
      <c r="F11045" s="183"/>
    </row>
    <row r="11046" ht="15">
      <c r="F11046" s="183"/>
    </row>
    <row r="11058" ht="15">
      <c r="F11058" s="183"/>
    </row>
    <row r="11059" ht="15">
      <c r="F11059" s="183"/>
    </row>
    <row r="11060" ht="15">
      <c r="F11060" s="183"/>
    </row>
    <row r="11061" ht="15">
      <c r="F11061" s="183"/>
    </row>
    <row r="11072" ht="15">
      <c r="F11072" s="183"/>
    </row>
    <row r="11073" ht="15">
      <c r="F11073" s="183"/>
    </row>
    <row r="11075" ht="15">
      <c r="F11075" s="183"/>
    </row>
    <row r="11076" ht="15">
      <c r="F11076" s="183"/>
    </row>
    <row r="11088" ht="15">
      <c r="F11088" s="183"/>
    </row>
    <row r="11089" ht="15">
      <c r="F11089" s="183"/>
    </row>
    <row r="11090" ht="15">
      <c r="F11090" s="183"/>
    </row>
    <row r="11091" ht="15">
      <c r="F11091" s="183"/>
    </row>
    <row r="11103" ht="15">
      <c r="F11103" s="183"/>
    </row>
    <row r="11104" ht="15">
      <c r="F11104" s="183"/>
    </row>
    <row r="11105" ht="15">
      <c r="F11105" s="183"/>
    </row>
    <row r="11106" ht="15">
      <c r="F11106" s="183"/>
    </row>
    <row r="11192" ht="15">
      <c r="F11192" s="184"/>
    </row>
    <row r="11342" ht="15">
      <c r="F11342" s="183"/>
    </row>
    <row r="11343" ht="15">
      <c r="F11343" s="183"/>
    </row>
    <row r="11344" ht="15">
      <c r="F11344" s="183"/>
    </row>
    <row r="11345" ht="15">
      <c r="F11345" s="183"/>
    </row>
    <row r="11346" ht="15">
      <c r="F11346" s="183"/>
    </row>
    <row r="11357" ht="15">
      <c r="F11357" s="183"/>
    </row>
    <row r="11358" ht="15">
      <c r="F11358" s="183"/>
    </row>
    <row r="11359" ht="15">
      <c r="F11359" s="183"/>
    </row>
    <row r="11360" ht="15">
      <c r="F11360" s="183"/>
    </row>
    <row r="11372" ht="15">
      <c r="F11372" s="183"/>
    </row>
    <row r="11373" ht="15">
      <c r="F11373" s="183"/>
    </row>
    <row r="11374" ht="15">
      <c r="F11374" s="183"/>
    </row>
    <row r="11375" ht="15">
      <c r="F11375" s="183"/>
    </row>
    <row r="11387" ht="15">
      <c r="F11387" s="183"/>
    </row>
    <row r="11388" ht="15">
      <c r="F11388" s="183"/>
    </row>
    <row r="11390" ht="15">
      <c r="F11390" s="183"/>
    </row>
    <row r="11402" ht="15">
      <c r="F11402" s="183"/>
    </row>
    <row r="11403" ht="15">
      <c r="F11403" s="183"/>
    </row>
    <row r="11405" ht="15">
      <c r="F11405" s="183"/>
    </row>
    <row r="11406" ht="15">
      <c r="F11406" s="183"/>
    </row>
    <row r="11447" ht="15">
      <c r="F11447" s="183"/>
    </row>
    <row r="11448" ht="15">
      <c r="F11448" s="183"/>
    </row>
    <row r="11449" ht="15">
      <c r="F11449" s="183"/>
    </row>
    <row r="11450" ht="15">
      <c r="F11450" s="183"/>
    </row>
    <row r="11451" ht="15">
      <c r="F11451" s="183"/>
    </row>
    <row r="11462" ht="15">
      <c r="F11462" s="183"/>
    </row>
    <row r="11463" ht="15">
      <c r="F11463" s="183"/>
    </row>
    <row r="11464" ht="15">
      <c r="F11464" s="183"/>
    </row>
    <row r="11465" ht="15">
      <c r="F11465" s="183"/>
    </row>
    <row r="11466" ht="15">
      <c r="F11466" s="183"/>
    </row>
    <row r="11477" ht="15">
      <c r="F11477" s="183"/>
    </row>
    <row r="11478" ht="15">
      <c r="F11478" s="183"/>
    </row>
    <row r="11479" ht="15">
      <c r="F11479" s="183"/>
    </row>
    <row r="11480" ht="15">
      <c r="F11480" s="183"/>
    </row>
    <row r="11481" ht="15">
      <c r="F11481" s="183"/>
    </row>
    <row r="11492" ht="15">
      <c r="F11492" s="183"/>
    </row>
    <row r="11493" ht="15">
      <c r="F11493" s="183"/>
    </row>
    <row r="11494" ht="15">
      <c r="F11494" s="183"/>
    </row>
    <row r="11495" ht="15">
      <c r="F11495" s="183"/>
    </row>
    <row r="11496" ht="15">
      <c r="F11496" s="183"/>
    </row>
    <row r="11507" ht="15">
      <c r="F11507" s="183"/>
    </row>
    <row r="11508" ht="15">
      <c r="F11508" s="183"/>
    </row>
    <row r="11509" ht="15">
      <c r="F11509" s="183"/>
    </row>
    <row r="11510" ht="15">
      <c r="F11510" s="183"/>
    </row>
    <row r="11511" ht="15">
      <c r="F11511" s="183"/>
    </row>
    <row r="11523" ht="15">
      <c r="F11523" s="183"/>
    </row>
    <row r="11524" ht="15">
      <c r="F11524" s="183"/>
    </row>
    <row r="11657" ht="15">
      <c r="F11657" s="183"/>
    </row>
    <row r="11658" ht="15">
      <c r="F11658" s="183"/>
    </row>
    <row r="11659" ht="15">
      <c r="F11659" s="183"/>
    </row>
    <row r="11660" ht="15">
      <c r="F11660" s="183"/>
    </row>
    <row r="11661" ht="15">
      <c r="F11661" s="183"/>
    </row>
    <row r="11672" ht="15">
      <c r="F11672" s="183"/>
    </row>
    <row r="11673" ht="15">
      <c r="F11673" s="183"/>
    </row>
    <row r="11674" ht="15">
      <c r="F11674" s="183"/>
    </row>
    <row r="11675" ht="15">
      <c r="F11675" s="183"/>
    </row>
    <row r="11676" ht="15">
      <c r="F11676" s="183"/>
    </row>
    <row r="11687" ht="15">
      <c r="F11687" s="183"/>
    </row>
    <row r="11688" ht="15">
      <c r="F11688" s="183"/>
    </row>
    <row r="11689" ht="15">
      <c r="F11689" s="183"/>
    </row>
    <row r="11690" ht="15">
      <c r="F11690" s="183"/>
    </row>
    <row r="11691" ht="15">
      <c r="F11691" s="183"/>
    </row>
    <row r="11702" ht="15">
      <c r="F11702" s="183"/>
    </row>
    <row r="11703" ht="15">
      <c r="F11703" s="183"/>
    </row>
    <row r="11704" ht="15">
      <c r="F11704" s="183"/>
    </row>
    <row r="11705" ht="15">
      <c r="F11705" s="183"/>
    </row>
    <row r="11706" ht="15">
      <c r="F11706" s="183"/>
    </row>
    <row r="11717" ht="15">
      <c r="F11717" s="183"/>
    </row>
    <row r="11718" ht="15">
      <c r="F11718" s="183"/>
    </row>
    <row r="11719" ht="15">
      <c r="F11719" s="183"/>
    </row>
    <row r="11720" ht="15">
      <c r="F11720" s="183"/>
    </row>
    <row r="11721" ht="15">
      <c r="F11721" s="183"/>
    </row>
    <row r="11733" ht="15">
      <c r="F11733" s="184"/>
    </row>
    <row r="11734" ht="15">
      <c r="F11734" s="183"/>
    </row>
    <row r="11735" ht="15">
      <c r="F11735" s="183"/>
    </row>
    <row r="11736" ht="15">
      <c r="F11736" s="183"/>
    </row>
    <row r="11762" ht="15">
      <c r="F11762" s="183"/>
    </row>
    <row r="11763" ht="15">
      <c r="F11763" s="183"/>
    </row>
    <row r="11764" ht="15">
      <c r="F11764" s="183"/>
    </row>
    <row r="11765" ht="15">
      <c r="F11765" s="183"/>
    </row>
    <row r="11766" ht="15">
      <c r="F11766" s="183"/>
    </row>
    <row r="11777" ht="15">
      <c r="F11777" s="183"/>
    </row>
    <row r="11778" ht="15">
      <c r="F11778" s="183"/>
    </row>
    <row r="11779" ht="15">
      <c r="F11779" s="183"/>
    </row>
    <row r="11780" ht="15">
      <c r="F11780" s="183"/>
    </row>
    <row r="11781" ht="15">
      <c r="F11781" s="183"/>
    </row>
    <row r="11793" ht="15">
      <c r="F11793" s="183"/>
    </row>
    <row r="11794" ht="15">
      <c r="F11794" s="183"/>
    </row>
    <row r="11795" ht="15">
      <c r="F11795" s="183"/>
    </row>
    <row r="11796" ht="15">
      <c r="F11796" s="183"/>
    </row>
    <row r="11807" ht="15">
      <c r="F11807" s="183"/>
    </row>
    <row r="11808" ht="15">
      <c r="F11808" s="183"/>
    </row>
    <row r="11809" ht="15">
      <c r="F11809" s="183"/>
    </row>
    <row r="11810" ht="15">
      <c r="F11810" s="183"/>
    </row>
    <row r="11811" ht="15">
      <c r="F11811" s="183"/>
    </row>
    <row r="11823" ht="15">
      <c r="F11823" s="183"/>
    </row>
    <row r="11824" ht="15">
      <c r="F11824" s="183"/>
    </row>
    <row r="11825" ht="15">
      <c r="F11825" s="183"/>
    </row>
    <row r="11826" ht="15">
      <c r="F11826" s="183"/>
    </row>
    <row r="11838" ht="15">
      <c r="F11838" s="183"/>
    </row>
    <row r="11839" ht="15">
      <c r="F11839" s="183"/>
    </row>
    <row r="11867" ht="15">
      <c r="F11867" s="183"/>
    </row>
    <row r="11868" ht="15">
      <c r="F11868" s="183"/>
    </row>
    <row r="11869" ht="15">
      <c r="F11869" s="183"/>
    </row>
    <row r="11870" ht="15">
      <c r="F11870" s="183"/>
    </row>
    <row r="11871" ht="15">
      <c r="F11871" s="183"/>
    </row>
    <row r="11882" ht="15">
      <c r="F11882" s="183"/>
    </row>
    <row r="11883" ht="15">
      <c r="F11883" s="183"/>
    </row>
    <row r="11884" ht="15">
      <c r="F11884" s="183"/>
    </row>
    <row r="11885" ht="15">
      <c r="F11885" s="183"/>
    </row>
    <row r="11897" ht="15">
      <c r="F11897" s="183"/>
    </row>
    <row r="11898" ht="15">
      <c r="F11898" s="183"/>
    </row>
    <row r="11899" ht="15">
      <c r="F11899" s="183"/>
    </row>
    <row r="11900" ht="15">
      <c r="F11900" s="183"/>
    </row>
    <row r="11901" ht="15">
      <c r="F11901" s="183"/>
    </row>
    <row r="11912" ht="15">
      <c r="F11912" s="184"/>
    </row>
    <row r="11913" ht="15">
      <c r="F11913" s="183"/>
    </row>
    <row r="11914" ht="15">
      <c r="F11914" s="183"/>
    </row>
    <row r="11915" ht="15">
      <c r="F11915" s="183"/>
    </row>
    <row r="11916" ht="15">
      <c r="F11916" s="183"/>
    </row>
    <row r="11927" ht="15">
      <c r="F11927" s="184"/>
    </row>
    <row r="11928" ht="15">
      <c r="F11928" s="183"/>
    </row>
    <row r="11929" ht="15">
      <c r="F11929" s="183"/>
    </row>
    <row r="11930" ht="15">
      <c r="F11930" s="183"/>
    </row>
    <row r="11931" ht="15">
      <c r="F11931" s="183"/>
    </row>
    <row r="11944" ht="15">
      <c r="F11944" s="183"/>
    </row>
    <row r="11945" ht="15">
      <c r="F11945" s="183"/>
    </row>
    <row r="11946" ht="15">
      <c r="F11946" s="183"/>
    </row>
    <row r="11972" ht="15">
      <c r="F11972" s="183"/>
    </row>
    <row r="11973" ht="15">
      <c r="F11973" s="183"/>
    </row>
    <row r="11974" ht="15">
      <c r="F11974" s="183"/>
    </row>
    <row r="11975" ht="15">
      <c r="F11975" s="183"/>
    </row>
    <row r="11976" ht="15">
      <c r="F11976" s="183"/>
    </row>
    <row r="11987" ht="15">
      <c r="F11987" s="183"/>
    </row>
    <row r="11988" ht="15">
      <c r="F11988" s="183"/>
    </row>
    <row r="11989" ht="15">
      <c r="F11989" s="183"/>
    </row>
    <row r="11990" ht="15">
      <c r="F11990" s="183"/>
    </row>
    <row r="11991" ht="15">
      <c r="F11991" s="183"/>
    </row>
    <row r="12003" ht="15">
      <c r="F12003" s="183"/>
    </row>
    <row r="12004" ht="15">
      <c r="F12004" s="183"/>
    </row>
    <row r="12005" ht="15">
      <c r="F12005" s="183"/>
    </row>
    <row r="12006" ht="15">
      <c r="F12006" s="183"/>
    </row>
    <row r="12017" ht="15">
      <c r="F12017" s="183"/>
    </row>
    <row r="12018" ht="15">
      <c r="F12018" s="183"/>
    </row>
    <row r="12019" ht="15">
      <c r="F12019" s="183"/>
    </row>
    <row r="12020" ht="15">
      <c r="F12020" s="183"/>
    </row>
    <row r="12032" ht="15">
      <c r="F12032" s="183"/>
    </row>
    <row r="12033" ht="15">
      <c r="F12033" s="183"/>
    </row>
    <row r="12034" ht="15">
      <c r="F12034" s="183"/>
    </row>
    <row r="12035" ht="15">
      <c r="F12035" s="183"/>
    </row>
    <row r="12036" ht="15">
      <c r="F12036" s="183"/>
    </row>
    <row r="12048" ht="15">
      <c r="F12048" s="183"/>
    </row>
    <row r="12049" ht="15">
      <c r="F12049" s="183"/>
    </row>
    <row r="12077" ht="15">
      <c r="F12077" s="183"/>
    </row>
    <row r="12078" ht="15">
      <c r="F12078" s="183"/>
    </row>
    <row r="12079" ht="15">
      <c r="F12079" s="183"/>
    </row>
    <row r="12080" ht="15">
      <c r="F12080" s="183"/>
    </row>
    <row r="12081" ht="15">
      <c r="F12081" s="183"/>
    </row>
    <row r="12092" ht="15">
      <c r="F12092" s="183"/>
    </row>
    <row r="12093" ht="15">
      <c r="F12093" s="183"/>
    </row>
    <row r="12094" ht="15">
      <c r="F12094" s="183"/>
    </row>
    <row r="12095" ht="15">
      <c r="F12095" s="183"/>
    </row>
    <row r="12096" ht="15">
      <c r="F12096" s="183"/>
    </row>
    <row r="12108" ht="15">
      <c r="F12108" s="183"/>
    </row>
    <row r="12109" ht="15">
      <c r="F12109" s="183"/>
    </row>
    <row r="12110" ht="15">
      <c r="F12110" s="183"/>
    </row>
    <row r="12111" ht="15">
      <c r="F12111" s="183"/>
    </row>
    <row r="12122" ht="15">
      <c r="F12122" s="183"/>
    </row>
    <row r="12123" ht="15">
      <c r="F12123" s="183"/>
    </row>
    <row r="12124" ht="15">
      <c r="F12124" s="183"/>
    </row>
    <row r="12125" ht="15">
      <c r="F12125" s="183"/>
    </row>
    <row r="12126" ht="15">
      <c r="F12126" s="183"/>
    </row>
    <row r="12137" ht="15">
      <c r="F12137" s="183"/>
    </row>
    <row r="12138" ht="15">
      <c r="F12138" s="183"/>
    </row>
    <row r="12139" ht="15">
      <c r="F12139" s="183"/>
    </row>
    <row r="12140" ht="15">
      <c r="F12140" s="183"/>
    </row>
    <row r="12141" ht="15">
      <c r="F12141" s="183"/>
    </row>
    <row r="12153" ht="15">
      <c r="F12153" s="184"/>
    </row>
    <row r="12154" ht="15">
      <c r="F12154" s="183"/>
    </row>
    <row r="12182" ht="15">
      <c r="F12182" s="183"/>
    </row>
    <row r="12183" ht="15">
      <c r="F12183" s="183"/>
    </row>
    <row r="12184" ht="15">
      <c r="F12184" s="183"/>
    </row>
    <row r="12185" ht="15">
      <c r="F12185" s="183"/>
    </row>
    <row r="12186" ht="15">
      <c r="F12186" s="183"/>
    </row>
    <row r="12197" ht="15">
      <c r="F12197" s="183"/>
    </row>
    <row r="12198" ht="15">
      <c r="F12198" s="183"/>
    </row>
    <row r="12199" ht="15">
      <c r="F12199" s="183"/>
    </row>
    <row r="12200" ht="15">
      <c r="F12200" s="183"/>
    </row>
    <row r="12201" ht="15">
      <c r="F12201" s="183"/>
    </row>
    <row r="12213" ht="15">
      <c r="F12213" s="183"/>
    </row>
    <row r="12214" ht="15">
      <c r="F12214" s="183"/>
    </row>
    <row r="12215" ht="15">
      <c r="F12215" s="183"/>
    </row>
    <row r="12216" ht="15">
      <c r="F12216" s="183"/>
    </row>
    <row r="12227" ht="15">
      <c r="F12227" s="183"/>
    </row>
    <row r="12228" ht="15">
      <c r="F12228" s="183"/>
    </row>
    <row r="12229" ht="15">
      <c r="F12229" s="183"/>
    </row>
    <row r="12230" ht="15">
      <c r="F12230" s="183"/>
    </row>
    <row r="12231" ht="15">
      <c r="F12231" s="183"/>
    </row>
    <row r="12242" ht="15">
      <c r="F12242" s="183"/>
    </row>
    <row r="12243" ht="15">
      <c r="F12243" s="183"/>
    </row>
    <row r="12244" ht="15">
      <c r="F12244" s="183"/>
    </row>
    <row r="12245" ht="15">
      <c r="F12245" s="183"/>
    </row>
    <row r="12246" ht="15">
      <c r="F12246" s="183"/>
    </row>
    <row r="12258" ht="15">
      <c r="F12258" s="183"/>
    </row>
    <row r="12259" ht="15">
      <c r="F12259" s="183"/>
    </row>
    <row r="12287" ht="15">
      <c r="F12287" s="183"/>
    </row>
    <row r="12288" ht="15">
      <c r="F12288" s="183"/>
    </row>
    <row r="12289" ht="15">
      <c r="F12289" s="183"/>
    </row>
    <row r="12290" ht="15">
      <c r="F12290" s="183"/>
    </row>
    <row r="12291" ht="15">
      <c r="F12291" s="183"/>
    </row>
    <row r="12302" ht="15">
      <c r="F12302" s="183"/>
    </row>
    <row r="12303" ht="15">
      <c r="F12303" s="183"/>
    </row>
    <row r="12304" ht="15">
      <c r="F12304" s="183"/>
    </row>
    <row r="12305" ht="15">
      <c r="F12305" s="183"/>
    </row>
    <row r="12306" ht="15">
      <c r="F12306" s="183"/>
    </row>
    <row r="12318" ht="15">
      <c r="F12318" s="183"/>
    </row>
    <row r="12332" ht="15">
      <c r="F12332" s="183"/>
    </row>
    <row r="12333" ht="15">
      <c r="F12333" s="183"/>
    </row>
    <row r="12334" ht="15">
      <c r="F12334" s="183"/>
    </row>
    <row r="12335" ht="15">
      <c r="F12335" s="183"/>
    </row>
    <row r="12347" ht="15">
      <c r="F12347" s="183"/>
    </row>
    <row r="12348" ht="15">
      <c r="F12348" s="183"/>
    </row>
    <row r="12349" ht="15">
      <c r="F12349" s="183"/>
    </row>
    <row r="12350" ht="15">
      <c r="F12350" s="183"/>
    </row>
    <row r="12351" ht="15">
      <c r="F12351" s="183"/>
    </row>
    <row r="12392" ht="15">
      <c r="F12392" s="183"/>
    </row>
    <row r="12393" ht="15">
      <c r="F12393" s="183"/>
    </row>
    <row r="12394" ht="15">
      <c r="F12394" s="183"/>
    </row>
    <row r="12395" ht="15">
      <c r="F12395" s="183"/>
    </row>
    <row r="12396" ht="15">
      <c r="F12396" s="183"/>
    </row>
    <row r="12407" ht="15">
      <c r="F12407" s="183"/>
    </row>
    <row r="12408" ht="15">
      <c r="F12408" s="183"/>
    </row>
    <row r="12409" ht="15">
      <c r="F12409" s="183"/>
    </row>
    <row r="12410" ht="15">
      <c r="F12410" s="183"/>
    </row>
    <row r="12411" ht="15">
      <c r="F12411" s="183"/>
    </row>
    <row r="12422" ht="15">
      <c r="F12422" s="183"/>
    </row>
    <row r="12423" ht="15">
      <c r="F12423" s="183"/>
    </row>
    <row r="12424" ht="15">
      <c r="F12424" s="183"/>
    </row>
    <row r="12425" ht="15">
      <c r="F12425" s="183"/>
    </row>
    <row r="12426" ht="15">
      <c r="F12426" s="183"/>
    </row>
    <row r="12437" ht="15">
      <c r="F12437" s="183"/>
    </row>
    <row r="12438" ht="15">
      <c r="F12438" s="183"/>
    </row>
    <row r="12439" ht="15">
      <c r="F12439" s="183"/>
    </row>
    <row r="12440" ht="15">
      <c r="F12440" s="183"/>
    </row>
    <row r="12441" ht="15">
      <c r="F12441" s="183"/>
    </row>
    <row r="12452" ht="15">
      <c r="F12452" s="183"/>
    </row>
    <row r="12453" ht="15">
      <c r="F12453" s="183"/>
    </row>
    <row r="12454" ht="15">
      <c r="F12454" s="183"/>
    </row>
    <row r="12455" ht="15">
      <c r="F12455" s="183"/>
    </row>
    <row r="12456" ht="15">
      <c r="F12456" s="183"/>
    </row>
    <row r="12468" ht="15">
      <c r="F12468" s="183"/>
    </row>
    <row r="12469" ht="15">
      <c r="F12469" s="183"/>
    </row>
    <row r="12470" ht="15">
      <c r="F12470" s="183"/>
    </row>
    <row r="12471" ht="15">
      <c r="F12471" s="183"/>
    </row>
    <row r="12497" ht="15">
      <c r="F12497" s="183"/>
    </row>
    <row r="12498" ht="15">
      <c r="F12498" s="183"/>
    </row>
    <row r="12499" ht="15">
      <c r="F12499" s="183"/>
    </row>
    <row r="12500" ht="15">
      <c r="F12500" s="183"/>
    </row>
    <row r="12501" ht="15">
      <c r="F12501" s="183"/>
    </row>
    <row r="12512" ht="15">
      <c r="F12512" s="183"/>
    </row>
    <row r="12513" ht="15">
      <c r="F12513" s="183"/>
    </row>
    <row r="12514" ht="15">
      <c r="F12514" s="183"/>
    </row>
    <row r="12515" ht="15">
      <c r="F12515" s="183"/>
    </row>
    <row r="12516" ht="15">
      <c r="F12516" s="183"/>
    </row>
    <row r="12527" ht="15">
      <c r="F12527" s="183"/>
    </row>
    <row r="12528" ht="15">
      <c r="F12528" s="183"/>
    </row>
    <row r="12529" ht="15">
      <c r="F12529" s="183"/>
    </row>
    <row r="12530" ht="15">
      <c r="F12530" s="183"/>
    </row>
    <row r="12531" ht="15">
      <c r="F12531" s="183"/>
    </row>
    <row r="12542" ht="15">
      <c r="F12542" s="183"/>
    </row>
    <row r="12543" ht="15">
      <c r="F12543" s="183"/>
    </row>
    <row r="12544" ht="15">
      <c r="F12544" s="183"/>
    </row>
    <row r="12545" ht="15">
      <c r="F12545" s="183"/>
    </row>
    <row r="12546" ht="15">
      <c r="F12546" s="183"/>
    </row>
    <row r="12557" ht="15">
      <c r="F12557" s="183"/>
    </row>
    <row r="12558" ht="15">
      <c r="F12558" s="183"/>
    </row>
    <row r="12559" ht="15">
      <c r="F12559" s="183"/>
    </row>
    <row r="12560" ht="15">
      <c r="F12560" s="183"/>
    </row>
    <row r="12561" ht="15">
      <c r="F12561" s="183"/>
    </row>
    <row r="12573" ht="15">
      <c r="F12573" s="183"/>
    </row>
    <row r="12574" ht="15">
      <c r="F12574" s="183"/>
    </row>
    <row r="12602" ht="15">
      <c r="F12602" s="183"/>
    </row>
    <row r="12603" ht="15">
      <c r="F12603" s="183"/>
    </row>
    <row r="12604" ht="15">
      <c r="F12604" s="183"/>
    </row>
    <row r="12605" ht="15">
      <c r="F12605" s="183"/>
    </row>
    <row r="12606" ht="15">
      <c r="F12606" s="183"/>
    </row>
    <row r="12617" ht="15">
      <c r="F12617" s="183"/>
    </row>
    <row r="12618" ht="15">
      <c r="F12618" s="183"/>
    </row>
    <row r="12619" ht="15">
      <c r="F12619" s="183"/>
    </row>
    <row r="12620" ht="15">
      <c r="F12620" s="183"/>
    </row>
    <row r="12621" ht="15">
      <c r="F12621" s="183"/>
    </row>
    <row r="12632" ht="15">
      <c r="F12632" s="183"/>
    </row>
    <row r="12633" ht="15">
      <c r="F12633" s="183"/>
    </row>
    <row r="12634" ht="15">
      <c r="F12634" s="183"/>
    </row>
    <row r="12635" ht="15">
      <c r="F12635" s="183"/>
    </row>
    <row r="12636" ht="15">
      <c r="F12636" s="183"/>
    </row>
    <row r="12647" ht="15">
      <c r="F12647" s="183"/>
    </row>
    <row r="12648" ht="15">
      <c r="F12648" s="183"/>
    </row>
    <row r="12649" ht="15">
      <c r="F12649" s="183"/>
    </row>
    <row r="12650" ht="15">
      <c r="F12650" s="183"/>
    </row>
    <row r="12662" ht="15">
      <c r="F12662" s="183"/>
    </row>
    <row r="12663" ht="15">
      <c r="F12663" s="183"/>
    </row>
    <row r="12664" ht="15">
      <c r="F12664" s="183"/>
    </row>
    <row r="12665" ht="15">
      <c r="F12665" s="183"/>
    </row>
    <row r="12666" ht="15">
      <c r="F12666" s="183"/>
    </row>
    <row r="12678" ht="15">
      <c r="F12678" s="183"/>
    </row>
    <row r="12679" ht="15">
      <c r="F12679" s="183"/>
    </row>
    <row r="12680" ht="15">
      <c r="F12680" s="183"/>
    </row>
    <row r="12681" ht="15">
      <c r="F12681" s="183"/>
    </row>
    <row r="12707" ht="15">
      <c r="F12707" s="183"/>
    </row>
    <row r="12708" ht="15">
      <c r="F12708" s="183"/>
    </row>
    <row r="12709" ht="15">
      <c r="F12709" s="183"/>
    </row>
    <row r="12710" ht="15">
      <c r="F12710" s="183"/>
    </row>
    <row r="12711" ht="15">
      <c r="F12711" s="183"/>
    </row>
    <row r="12722" ht="15">
      <c r="F12722" s="183"/>
    </row>
    <row r="12723" ht="15">
      <c r="F12723" s="183"/>
    </row>
    <row r="12724" ht="15">
      <c r="F12724" s="183"/>
    </row>
    <row r="12725" ht="15">
      <c r="F12725" s="183"/>
    </row>
    <row r="12726" ht="15">
      <c r="F12726" s="183"/>
    </row>
    <row r="12738" ht="15">
      <c r="F12738" s="183"/>
    </row>
    <row r="12739" ht="15">
      <c r="F12739" s="183"/>
    </row>
    <row r="12740" ht="15">
      <c r="F12740" s="183"/>
    </row>
    <row r="12741" ht="15">
      <c r="F12741" s="183"/>
    </row>
    <row r="12752" ht="15">
      <c r="F12752" s="183"/>
    </row>
    <row r="12753" ht="15">
      <c r="F12753" s="183"/>
    </row>
    <row r="12754" ht="15">
      <c r="F12754" s="183"/>
    </row>
    <row r="12755" ht="15">
      <c r="F12755" s="183"/>
    </row>
    <row r="12756" ht="15">
      <c r="F12756" s="183"/>
    </row>
    <row r="12767" ht="15">
      <c r="F12767" s="183"/>
    </row>
    <row r="12768" ht="15">
      <c r="F12768" s="183"/>
    </row>
    <row r="12769" ht="15">
      <c r="F12769" s="183"/>
    </row>
    <row r="12770" ht="15">
      <c r="F12770" s="183"/>
    </row>
    <row r="12771" ht="15">
      <c r="F12771" s="183"/>
    </row>
    <row r="12783" ht="15">
      <c r="F12783" s="183"/>
    </row>
    <row r="12784" ht="15">
      <c r="F12784" s="183"/>
    </row>
    <row r="12785" ht="15">
      <c r="F12785" s="183"/>
    </row>
    <row r="12786" ht="15">
      <c r="F12786" s="183"/>
    </row>
    <row r="12812" ht="15">
      <c r="F12812" s="183"/>
    </row>
    <row r="12813" ht="15">
      <c r="F12813" s="183"/>
    </row>
    <row r="12814" ht="15">
      <c r="F12814" s="183"/>
    </row>
    <row r="12815" ht="15">
      <c r="F12815" s="183"/>
    </row>
    <row r="12816" ht="15">
      <c r="F12816" s="183"/>
    </row>
    <row r="12826" ht="15">
      <c r="F12826" s="183"/>
    </row>
    <row r="12827" ht="15">
      <c r="F12827" s="184"/>
    </row>
    <row r="12828" ht="15">
      <c r="F12828" s="183"/>
    </row>
    <row r="12829" ht="15">
      <c r="F12829" s="183"/>
    </row>
    <row r="12830" ht="15">
      <c r="F12830" s="183"/>
    </row>
    <row r="12831" ht="15">
      <c r="F12831" s="183"/>
    </row>
    <row r="12843" ht="15">
      <c r="F12843" s="183"/>
    </row>
    <row r="12845" ht="15">
      <c r="F12845" s="183"/>
    </row>
    <row r="12846" ht="15">
      <c r="F12846" s="183"/>
    </row>
    <row r="12857" ht="15">
      <c r="F12857" s="183"/>
    </row>
    <row r="12858" ht="15">
      <c r="F12858" s="183"/>
    </row>
    <row r="12859" ht="15">
      <c r="F12859" s="183"/>
    </row>
    <row r="12860" ht="15">
      <c r="F12860" s="183"/>
    </row>
    <row r="12861" ht="15">
      <c r="F12861" s="183"/>
    </row>
    <row r="12872" ht="15">
      <c r="F12872" s="183"/>
    </row>
    <row r="12873" ht="15">
      <c r="F12873" s="183"/>
    </row>
    <row r="12874" ht="15">
      <c r="F12874" s="183"/>
    </row>
    <row r="12875" ht="15">
      <c r="F12875" s="183"/>
    </row>
    <row r="12876" ht="15">
      <c r="F12876" s="183"/>
    </row>
    <row r="12917" ht="15">
      <c r="F12917" s="183"/>
    </row>
    <row r="12918" ht="15">
      <c r="F12918" s="183"/>
    </row>
    <row r="12919" ht="15">
      <c r="F12919" s="183"/>
    </row>
    <row r="12920" ht="15">
      <c r="F12920" s="183"/>
    </row>
    <row r="12921" ht="15">
      <c r="F12921" s="183"/>
    </row>
    <row r="12932" ht="15">
      <c r="F12932" s="183"/>
    </row>
    <row r="12933" ht="15">
      <c r="F12933" s="183"/>
    </row>
    <row r="12934" ht="15">
      <c r="F12934" s="183"/>
    </row>
    <row r="12935" ht="15">
      <c r="F12935" s="183"/>
    </row>
    <row r="12936" ht="15">
      <c r="F12936" s="183"/>
    </row>
    <row r="12948" ht="15">
      <c r="F12948" s="183"/>
    </row>
    <row r="12949" ht="15">
      <c r="F12949" s="183"/>
    </row>
    <row r="12950" ht="15">
      <c r="F12950" s="183"/>
    </row>
    <row r="12951" ht="15">
      <c r="F12951" s="183"/>
    </row>
    <row r="12962" ht="15">
      <c r="F12962" s="183"/>
    </row>
    <row r="12963" ht="15">
      <c r="F12963" s="183"/>
    </row>
    <row r="12964" ht="15">
      <c r="F12964" s="183"/>
    </row>
    <row r="12965" ht="15">
      <c r="F12965" s="183"/>
    </row>
    <row r="12966" ht="15">
      <c r="F12966" s="183"/>
    </row>
    <row r="12977" ht="15">
      <c r="F12977" s="184"/>
    </row>
    <row r="12978" ht="15">
      <c r="F12978" s="183"/>
    </row>
    <row r="12979" ht="15">
      <c r="F12979" s="183"/>
    </row>
    <row r="12980" ht="15">
      <c r="F12980" s="183"/>
    </row>
    <row r="12981" ht="15">
      <c r="F12981" s="183"/>
    </row>
    <row r="12993" ht="15">
      <c r="F12993" s="183"/>
    </row>
    <row r="12994" ht="15">
      <c r="F12994" s="183"/>
    </row>
    <row r="12995" ht="15">
      <c r="F12995" s="183"/>
    </row>
    <row r="12996" ht="15">
      <c r="F12996" s="183"/>
    </row>
    <row r="13022" ht="15">
      <c r="F13022" s="183"/>
    </row>
    <row r="13023" ht="15">
      <c r="F13023" s="183"/>
    </row>
    <row r="13024" ht="15">
      <c r="F13024" s="183"/>
    </row>
    <row r="13025" ht="15">
      <c r="F13025" s="183"/>
    </row>
    <row r="13026" ht="15">
      <c r="F13026" s="183"/>
    </row>
    <row r="13038" ht="15">
      <c r="F13038" s="183"/>
    </row>
    <row r="13040" ht="15">
      <c r="F13040" s="183"/>
    </row>
    <row r="13055" ht="15">
      <c r="F13055" s="183"/>
    </row>
    <row r="13067" ht="15">
      <c r="F13067" s="183"/>
    </row>
    <row r="13070" ht="15">
      <c r="F13070" s="183"/>
    </row>
    <row r="13083" ht="15">
      <c r="F13083" s="183"/>
    </row>
    <row r="13085" ht="15">
      <c r="F13085" s="183"/>
    </row>
    <row r="13086" ht="15">
      <c r="F13086" s="183"/>
    </row>
    <row r="13127" ht="15">
      <c r="F13127" s="183"/>
    </row>
    <row r="13128" ht="15">
      <c r="F13128" s="183"/>
    </row>
    <row r="13129" ht="15">
      <c r="F13129" s="183"/>
    </row>
    <row r="13130" ht="15">
      <c r="F13130" s="183"/>
    </row>
    <row r="13131" ht="15">
      <c r="F13131" s="183"/>
    </row>
    <row r="13142" ht="15">
      <c r="F13142" s="183"/>
    </row>
    <row r="13143" ht="15">
      <c r="F13143" s="183"/>
    </row>
    <row r="13144" ht="15">
      <c r="F13144" s="183"/>
    </row>
    <row r="13145" ht="15">
      <c r="F13145" s="183"/>
    </row>
    <row r="13146" ht="15">
      <c r="F13146" s="183"/>
    </row>
    <row r="13158" ht="15">
      <c r="F13158" s="183"/>
    </row>
    <row r="13172" ht="15">
      <c r="F13172" s="183"/>
    </row>
    <row r="13173" ht="15">
      <c r="F13173" s="183"/>
    </row>
    <row r="13175" ht="15">
      <c r="F13175" s="183"/>
    </row>
    <row r="13176" ht="15">
      <c r="F13176" s="183"/>
    </row>
    <row r="13188" ht="15">
      <c r="F13188" s="183"/>
    </row>
    <row r="13190" ht="15">
      <c r="F13190" s="183"/>
    </row>
    <row r="13191" ht="15">
      <c r="F13191" s="183"/>
    </row>
    <row r="13232" ht="15">
      <c r="F13232" s="183"/>
    </row>
    <row r="13233" ht="15">
      <c r="F13233" s="183"/>
    </row>
    <row r="13234" ht="15">
      <c r="F13234" s="183"/>
    </row>
    <row r="13235" ht="15">
      <c r="F13235" s="183"/>
    </row>
    <row r="13236" ht="15">
      <c r="F13236" s="183"/>
    </row>
    <row r="13247" ht="15">
      <c r="F13247" s="183"/>
    </row>
    <row r="13248" ht="15">
      <c r="F13248" s="183"/>
    </row>
    <row r="13249" ht="15">
      <c r="F13249" s="183"/>
    </row>
    <row r="13250" ht="15">
      <c r="F13250" s="183"/>
    </row>
    <row r="13251" ht="15">
      <c r="F13251" s="183"/>
    </row>
    <row r="13263" ht="15">
      <c r="F13263" s="183"/>
    </row>
    <row r="13264" ht="15">
      <c r="F13264" s="183"/>
    </row>
    <row r="13277" ht="15">
      <c r="F13277" s="183"/>
    </row>
    <row r="13278" ht="15">
      <c r="F13278" s="183"/>
    </row>
    <row r="13279" ht="15">
      <c r="F13279" s="183"/>
    </row>
    <row r="13280" ht="15">
      <c r="F13280" s="183"/>
    </row>
    <row r="13281" ht="15">
      <c r="F13281" s="183"/>
    </row>
    <row r="13293" ht="15">
      <c r="F13293" s="183"/>
    </row>
    <row r="13294" ht="15">
      <c r="F13294" s="183"/>
    </row>
    <row r="13295" ht="15">
      <c r="F13295" s="183"/>
    </row>
    <row r="13296" ht="15">
      <c r="F13296" s="183"/>
    </row>
    <row r="13337" ht="15">
      <c r="F13337" s="183"/>
    </row>
    <row r="13338" ht="15">
      <c r="F13338" s="183"/>
    </row>
    <row r="13339" ht="15">
      <c r="F13339" s="183"/>
    </row>
    <row r="13340" ht="15">
      <c r="F13340" s="183"/>
    </row>
    <row r="13341" ht="15">
      <c r="F13341" s="183"/>
    </row>
    <row r="13352" ht="15">
      <c r="F13352" s="183"/>
    </row>
    <row r="13353" ht="15">
      <c r="F13353" s="183"/>
    </row>
    <row r="13354" ht="15">
      <c r="F13354" s="183"/>
    </row>
    <row r="13355" ht="15">
      <c r="F13355" s="183"/>
    </row>
    <row r="13368" ht="15">
      <c r="F13368" s="183"/>
    </row>
    <row r="13369" ht="15">
      <c r="F13369" s="183"/>
    </row>
    <row r="13382" ht="15">
      <c r="F13382" s="183"/>
    </row>
    <row r="13383" ht="15">
      <c r="F13383" s="183"/>
    </row>
    <row r="13384" ht="15">
      <c r="F13384" s="183"/>
    </row>
    <row r="13385" ht="15">
      <c r="F13385" s="183"/>
    </row>
    <row r="13386" ht="15">
      <c r="F13386" s="183"/>
    </row>
    <row r="13398" ht="15">
      <c r="F13398" s="183"/>
    </row>
    <row r="13399" ht="15">
      <c r="F13399" s="183"/>
    </row>
    <row r="13400" ht="15">
      <c r="F13400" s="183"/>
    </row>
    <row r="13401" ht="15">
      <c r="F13401" s="183"/>
    </row>
    <row r="13442" ht="15">
      <c r="F13442" s="183"/>
    </row>
    <row r="13443" ht="15">
      <c r="F13443" s="183"/>
    </row>
    <row r="13444" ht="15">
      <c r="F13444" s="183"/>
    </row>
    <row r="13445" ht="15">
      <c r="F13445" s="183"/>
    </row>
    <row r="13446" ht="15">
      <c r="F13446" s="183"/>
    </row>
    <row r="13457" ht="15">
      <c r="F13457" s="183"/>
    </row>
    <row r="13458" ht="15">
      <c r="F13458" s="183"/>
    </row>
    <row r="13459" ht="15">
      <c r="F13459" s="183"/>
    </row>
    <row r="13460" ht="15">
      <c r="F13460" s="183"/>
    </row>
    <row r="13461" ht="15">
      <c r="F13461" s="183"/>
    </row>
    <row r="13473" ht="15">
      <c r="F13473" s="183"/>
    </row>
    <row r="13474" ht="15">
      <c r="F13474" s="183"/>
    </row>
    <row r="13475" ht="15">
      <c r="F13475" s="183"/>
    </row>
    <row r="13476" ht="15">
      <c r="F13476" s="183"/>
    </row>
    <row r="13487" ht="15">
      <c r="F13487" s="183"/>
    </row>
    <row r="13488" ht="15">
      <c r="F13488" s="183"/>
    </row>
    <row r="13489" ht="15">
      <c r="F13489" s="183"/>
    </row>
    <row r="13490" ht="15">
      <c r="F13490" s="183"/>
    </row>
    <row r="13491" ht="15">
      <c r="F13491" s="183"/>
    </row>
    <row r="13502" ht="15">
      <c r="F13502" s="183"/>
    </row>
    <row r="13503" ht="15">
      <c r="F13503" s="183"/>
    </row>
    <row r="13504" ht="15">
      <c r="F13504" s="183"/>
    </row>
    <row r="13505" ht="15">
      <c r="F13505" s="183"/>
    </row>
    <row r="13506" ht="15">
      <c r="F13506" s="183"/>
    </row>
    <row r="13518" ht="15">
      <c r="F13518" s="183"/>
    </row>
    <row r="13519" ht="15">
      <c r="F13519" s="183"/>
    </row>
    <row r="13520" ht="15">
      <c r="F13520" s="183"/>
    </row>
    <row r="13521" ht="15">
      <c r="F13521" s="183"/>
    </row>
    <row r="13547" ht="15">
      <c r="F13547" s="183"/>
    </row>
    <row r="13548" ht="15">
      <c r="F13548" s="183"/>
    </row>
    <row r="13550" ht="15">
      <c r="F13550" s="183"/>
    </row>
    <row r="13551" ht="15">
      <c r="F13551" s="183"/>
    </row>
    <row r="13592" ht="15">
      <c r="F13592" s="183"/>
    </row>
    <row r="13595" ht="15">
      <c r="F13595" s="183"/>
    </row>
    <row r="13652" ht="15">
      <c r="F13652" s="183"/>
    </row>
    <row r="13653" ht="15">
      <c r="F13653" s="183"/>
    </row>
    <row r="13654" ht="15">
      <c r="F13654" s="183"/>
    </row>
    <row r="13655" ht="15">
      <c r="F13655" s="183"/>
    </row>
    <row r="13656" ht="15">
      <c r="F13656" s="183"/>
    </row>
    <row r="13667" ht="15">
      <c r="F13667" s="183"/>
    </row>
    <row r="13668" ht="15">
      <c r="F13668" s="183"/>
    </row>
    <row r="13669" ht="15">
      <c r="F13669" s="183"/>
    </row>
    <row r="13670" ht="15">
      <c r="F13670" s="183"/>
    </row>
    <row r="13671" ht="15">
      <c r="F13671" s="183"/>
    </row>
    <row r="13683" ht="15">
      <c r="F13683" s="183"/>
    </row>
    <row r="13684" ht="15">
      <c r="F13684" s="183"/>
    </row>
    <row r="13685" ht="15">
      <c r="F13685" s="183"/>
    </row>
    <row r="13686" ht="15">
      <c r="F13686" s="183"/>
    </row>
    <row r="13697" ht="15">
      <c r="F13697" s="184"/>
    </row>
    <row r="13698" ht="15">
      <c r="F13698" s="183"/>
    </row>
    <row r="13699" ht="15">
      <c r="F13699" s="183"/>
    </row>
    <row r="13700" ht="15">
      <c r="F13700" s="183"/>
    </row>
    <row r="13701" ht="15">
      <c r="F13701" s="183"/>
    </row>
    <row r="13712" ht="15">
      <c r="F13712" s="183"/>
    </row>
    <row r="13713" ht="15">
      <c r="F13713" s="183"/>
    </row>
    <row r="13714" ht="15">
      <c r="F13714" s="183"/>
    </row>
    <row r="13715" ht="15">
      <c r="F13715" s="183"/>
    </row>
    <row r="13716" ht="15">
      <c r="F13716" s="183"/>
    </row>
    <row r="13728" ht="15">
      <c r="F13728" s="183"/>
    </row>
    <row r="13729" ht="15">
      <c r="F13729" s="183"/>
    </row>
    <row r="13730" ht="15">
      <c r="F13730" s="183"/>
    </row>
    <row r="13731" ht="15">
      <c r="F13731" s="183"/>
    </row>
    <row r="13744" ht="15">
      <c r="F13744" s="183"/>
    </row>
    <row r="13745" ht="15">
      <c r="F13745" s="183"/>
    </row>
    <row r="13746" ht="15">
      <c r="F13746" s="183"/>
    </row>
    <row r="13757" ht="15">
      <c r="F13757" s="183"/>
    </row>
    <row r="13758" ht="15">
      <c r="F13758" s="183"/>
    </row>
    <row r="13759" ht="15">
      <c r="F13759" s="183"/>
    </row>
    <row r="13760" ht="15">
      <c r="F13760" s="183"/>
    </row>
    <row r="13761" ht="15">
      <c r="F13761" s="183"/>
    </row>
    <row r="13772" ht="15">
      <c r="F13772" s="183"/>
    </row>
    <row r="13773" ht="15">
      <c r="F13773" s="183"/>
    </row>
    <row r="13774" ht="15">
      <c r="F13774" s="183"/>
    </row>
    <row r="13775" ht="15">
      <c r="F13775" s="183"/>
    </row>
    <row r="13787" ht="15">
      <c r="F13787" s="183"/>
    </row>
    <row r="13788" ht="15">
      <c r="F13788" s="183"/>
    </row>
    <row r="13789" ht="15">
      <c r="F13789" s="183"/>
    </row>
    <row r="13790" ht="15">
      <c r="F13790" s="183"/>
    </row>
    <row r="13791" ht="15">
      <c r="F13791" s="183"/>
    </row>
    <row r="13802" ht="15">
      <c r="F13802" s="183"/>
    </row>
    <row r="13803" ht="15">
      <c r="F13803" s="183"/>
    </row>
    <row r="13804" ht="15">
      <c r="F13804" s="183"/>
    </row>
    <row r="13805" ht="15">
      <c r="F13805" s="183"/>
    </row>
    <row r="13817" ht="15">
      <c r="F13817" s="183"/>
    </row>
    <row r="13818" ht="15">
      <c r="F13818" s="183"/>
    </row>
    <row r="13819" ht="15">
      <c r="F13819" s="183"/>
    </row>
    <row r="13820" ht="15">
      <c r="F13820" s="183"/>
    </row>
    <row r="13821" ht="15">
      <c r="F13821" s="183"/>
    </row>
    <row r="13833" ht="15">
      <c r="F13833" s="183"/>
    </row>
    <row r="13834" ht="15">
      <c r="F13834" s="183"/>
    </row>
    <row r="13862" ht="15">
      <c r="F13862" s="183"/>
    </row>
    <row r="13863" ht="15">
      <c r="F13863" s="183"/>
    </row>
    <row r="13864" ht="15">
      <c r="F13864" s="183"/>
    </row>
    <row r="13865" ht="15">
      <c r="F13865" s="183"/>
    </row>
    <row r="13866" ht="15">
      <c r="F13866" s="183"/>
    </row>
    <row r="13877" ht="15">
      <c r="F13877" s="183"/>
    </row>
    <row r="13878" ht="15">
      <c r="F13878" s="183"/>
    </row>
    <row r="13879" ht="15">
      <c r="F13879" s="183"/>
    </row>
    <row r="13880" ht="15">
      <c r="F13880" s="183"/>
    </row>
    <row r="13881" ht="15">
      <c r="F13881" s="183"/>
    </row>
    <row r="13892" ht="15">
      <c r="F13892" s="184"/>
    </row>
    <row r="13893" ht="15">
      <c r="F13893" s="183"/>
    </row>
    <row r="13894" ht="15">
      <c r="F13894" s="183"/>
    </row>
    <row r="13895" ht="15">
      <c r="F13895" s="183"/>
    </row>
    <row r="13896" ht="15">
      <c r="F13896" s="183"/>
    </row>
    <row r="13907" ht="15">
      <c r="F13907" s="184"/>
    </row>
    <row r="13908" ht="15">
      <c r="F13908" s="183"/>
    </row>
    <row r="13909" ht="15">
      <c r="F13909" s="183"/>
    </row>
    <row r="13910" ht="15">
      <c r="F13910" s="183"/>
    </row>
    <row r="13922" ht="15">
      <c r="F13922" s="183"/>
    </row>
    <row r="13923" ht="15">
      <c r="F13923" s="183"/>
    </row>
    <row r="13924" ht="15">
      <c r="F13924" s="183"/>
    </row>
    <row r="13925" ht="15">
      <c r="F13925" s="183"/>
    </row>
    <row r="13926" ht="15">
      <c r="F13926" s="183"/>
    </row>
    <row r="13938" ht="15">
      <c r="F13938" s="183"/>
    </row>
    <row r="13939" ht="15">
      <c r="F13939" s="183"/>
    </row>
    <row r="13940" ht="15">
      <c r="F13940" s="183"/>
    </row>
    <row r="13941" ht="15">
      <c r="F13941" s="183"/>
    </row>
    <row r="13967" ht="15">
      <c r="F13967" s="183"/>
    </row>
    <row r="13968" ht="15">
      <c r="F13968" s="183"/>
    </row>
    <row r="13969" ht="15">
      <c r="F13969" s="183"/>
    </row>
    <row r="13970" ht="15">
      <c r="F13970" s="183"/>
    </row>
    <row r="13971" ht="15">
      <c r="F13971" s="183"/>
    </row>
    <row r="13982" ht="15">
      <c r="F13982" s="183"/>
    </row>
    <row r="13983" ht="15">
      <c r="F13983" s="183"/>
    </row>
    <row r="13984" ht="15">
      <c r="F13984" s="183"/>
    </row>
    <row r="13985" ht="15">
      <c r="F13985" s="183"/>
    </row>
    <row r="13986" ht="15">
      <c r="F13986" s="183"/>
    </row>
    <row r="13997" ht="15">
      <c r="F13997" s="183"/>
    </row>
    <row r="13998" ht="15">
      <c r="F13998" s="183"/>
    </row>
    <row r="13999" ht="15">
      <c r="F13999" s="183"/>
    </row>
    <row r="14000" ht="15">
      <c r="F14000" s="183"/>
    </row>
    <row r="14001" ht="15">
      <c r="F14001" s="183"/>
    </row>
    <row r="14012" ht="15">
      <c r="F14012" s="183"/>
    </row>
    <row r="14013" ht="15">
      <c r="F14013" s="183"/>
    </row>
    <row r="14014" ht="15">
      <c r="F14014" s="183"/>
    </row>
    <row r="14015" ht="15">
      <c r="F14015" s="183"/>
    </row>
    <row r="14016" ht="15">
      <c r="F14016" s="183"/>
    </row>
    <row r="14028" ht="15">
      <c r="F14028" s="183"/>
    </row>
    <row r="14029" ht="15">
      <c r="F14029" s="183"/>
    </row>
    <row r="14030" ht="15">
      <c r="F14030" s="183"/>
    </row>
    <row r="14031" ht="15">
      <c r="F14031" s="183"/>
    </row>
    <row r="14043" ht="15">
      <c r="F14043" s="183"/>
    </row>
    <row r="14044" ht="15">
      <c r="F14044" s="183"/>
    </row>
    <row r="14072" ht="15">
      <c r="F14072" s="183"/>
    </row>
    <row r="14073" ht="15">
      <c r="F14073" s="183"/>
    </row>
    <row r="14074" ht="15">
      <c r="F14074" s="183"/>
    </row>
    <row r="14075" ht="15">
      <c r="F14075" s="183"/>
    </row>
    <row r="14076" ht="15">
      <c r="F14076" s="183"/>
    </row>
    <row r="14087" ht="15">
      <c r="F14087" s="183"/>
    </row>
    <row r="14088" ht="15">
      <c r="F14088" s="183"/>
    </row>
    <row r="14089" ht="15">
      <c r="F14089" s="183"/>
    </row>
    <row r="14090" ht="15">
      <c r="F14090" s="183"/>
    </row>
    <row r="14091" ht="15">
      <c r="F14091" s="183"/>
    </row>
    <row r="14102" ht="15">
      <c r="F14102" s="183"/>
    </row>
    <row r="14103" ht="15">
      <c r="F14103" s="183"/>
    </row>
    <row r="14104" ht="15">
      <c r="F14104" s="183"/>
    </row>
    <row r="14105" ht="15">
      <c r="F14105" s="183"/>
    </row>
    <row r="14106" ht="15">
      <c r="F14106" s="183"/>
    </row>
    <row r="14117" ht="15">
      <c r="F14117" s="183"/>
    </row>
    <row r="14118" ht="15">
      <c r="F14118" s="183"/>
    </row>
    <row r="14119" ht="15">
      <c r="F14119" s="183"/>
    </row>
    <row r="14120" ht="15">
      <c r="F14120" s="183"/>
    </row>
    <row r="14121" ht="15">
      <c r="F14121" s="183"/>
    </row>
    <row r="14132" ht="15">
      <c r="F14132" s="183"/>
    </row>
    <row r="14133" ht="15">
      <c r="F14133" s="183"/>
    </row>
    <row r="14134" ht="15">
      <c r="F14134" s="183"/>
    </row>
    <row r="14135" ht="15">
      <c r="F14135" s="183"/>
    </row>
    <row r="14136" ht="15">
      <c r="F14136" s="183"/>
    </row>
    <row r="14148" ht="15">
      <c r="F14148" s="183"/>
    </row>
    <row r="14149" ht="15">
      <c r="F14149" s="183"/>
    </row>
    <row r="14177" ht="15">
      <c r="F14177" s="183"/>
    </row>
    <row r="14178" ht="15">
      <c r="F14178" s="183"/>
    </row>
    <row r="14179" ht="15">
      <c r="F14179" s="183"/>
    </row>
    <row r="14180" ht="15">
      <c r="F14180" s="183"/>
    </row>
    <row r="14181" ht="15">
      <c r="F14181" s="183"/>
    </row>
    <row r="14192" ht="15">
      <c r="F14192" s="183"/>
    </row>
    <row r="14193" ht="15">
      <c r="F14193" s="183"/>
    </row>
    <row r="14194" ht="15">
      <c r="F14194" s="183"/>
    </row>
    <row r="14195" ht="15">
      <c r="F14195" s="183"/>
    </row>
    <row r="14208" ht="15">
      <c r="F14208" s="183"/>
    </row>
    <row r="14209" ht="15">
      <c r="F14209" s="183"/>
    </row>
    <row r="14222" ht="15">
      <c r="F14222" s="183"/>
    </row>
    <row r="14223" ht="15">
      <c r="F14223" s="183"/>
    </row>
    <row r="14224" ht="15">
      <c r="F14224" s="183"/>
    </row>
    <row r="14225" ht="15">
      <c r="F14225" s="183"/>
    </row>
    <row r="14226" ht="15">
      <c r="F14226" s="183"/>
    </row>
    <row r="14237" ht="15">
      <c r="F14237" s="184"/>
    </row>
    <row r="14238" ht="15">
      <c r="F14238" s="183"/>
    </row>
    <row r="14240" ht="15">
      <c r="F14240" s="183"/>
    </row>
    <row r="14241" ht="15">
      <c r="F14241" s="183"/>
    </row>
    <row r="14282" ht="15">
      <c r="F14282" s="183"/>
    </row>
    <row r="14283" ht="15">
      <c r="F14283" s="183"/>
    </row>
    <row r="14284" ht="15">
      <c r="F14284" s="183"/>
    </row>
    <row r="14285" ht="15">
      <c r="F14285" s="183"/>
    </row>
    <row r="14286" ht="15">
      <c r="F14286" s="183"/>
    </row>
    <row r="14297" ht="15">
      <c r="F14297" s="183"/>
    </row>
    <row r="14298" ht="15">
      <c r="F14298" s="183"/>
    </row>
    <row r="14299" ht="15">
      <c r="F14299" s="183"/>
    </row>
    <row r="14300" ht="15">
      <c r="F14300" s="183"/>
    </row>
    <row r="14301" ht="15">
      <c r="F14301" s="183"/>
    </row>
    <row r="14313" ht="15">
      <c r="F14313" s="183"/>
    </row>
    <row r="14314" ht="15">
      <c r="F14314" s="183"/>
    </row>
    <row r="14315" ht="15">
      <c r="F14315" s="183"/>
    </row>
    <row r="14316" ht="15">
      <c r="F14316" s="183"/>
    </row>
    <row r="14327" ht="15">
      <c r="F14327" s="184"/>
    </row>
    <row r="14328" ht="15">
      <c r="F14328" s="183"/>
    </row>
    <row r="14329" ht="15">
      <c r="F14329" s="183"/>
    </row>
    <row r="14330" ht="15">
      <c r="F14330" s="183"/>
    </row>
    <row r="14331" ht="15">
      <c r="F14331" s="183"/>
    </row>
    <row r="14342" ht="15">
      <c r="F14342" s="184"/>
    </row>
    <row r="14343" ht="15">
      <c r="F14343" s="183"/>
    </row>
    <row r="14344" ht="15">
      <c r="F14344" s="183"/>
    </row>
    <row r="14345" ht="15">
      <c r="F14345" s="183"/>
    </row>
    <row r="14346" ht="15">
      <c r="F14346" s="183"/>
    </row>
    <row r="14358" ht="15">
      <c r="F14358" s="183"/>
    </row>
    <row r="14359" ht="15">
      <c r="F14359" s="183"/>
    </row>
    <row r="14387" ht="15">
      <c r="F14387" s="183"/>
    </row>
    <row r="14388" ht="15">
      <c r="F14388" s="183"/>
    </row>
    <row r="14389" ht="15">
      <c r="F14389" s="183"/>
    </row>
    <row r="14390" ht="15">
      <c r="F14390" s="183"/>
    </row>
    <row r="14391" ht="15">
      <c r="F14391" s="183"/>
    </row>
    <row r="14402" ht="15">
      <c r="F14402" s="183"/>
    </row>
    <row r="14403" ht="15">
      <c r="F14403" s="183"/>
    </row>
    <row r="14404" ht="15">
      <c r="F14404" s="183"/>
    </row>
    <row r="14405" ht="15">
      <c r="F14405" s="183"/>
    </row>
    <row r="14406" ht="15">
      <c r="F14406" s="183"/>
    </row>
    <row r="14417" ht="15">
      <c r="F14417" s="183"/>
    </row>
    <row r="14418" ht="15">
      <c r="F14418" s="183"/>
    </row>
    <row r="14419" ht="15">
      <c r="F14419" s="183"/>
    </row>
    <row r="14420" ht="15">
      <c r="F14420" s="183"/>
    </row>
    <row r="14421" ht="15">
      <c r="F14421" s="183"/>
    </row>
    <row r="14432" ht="15">
      <c r="F14432" s="183"/>
    </row>
    <row r="14433" ht="15">
      <c r="F14433" s="183"/>
    </row>
    <row r="14434" ht="15">
      <c r="F14434" s="183"/>
    </row>
    <row r="14435" ht="15">
      <c r="F14435" s="183"/>
    </row>
    <row r="14436" ht="15">
      <c r="F14436" s="183"/>
    </row>
    <row r="14447" ht="15">
      <c r="F14447" s="183"/>
    </row>
    <row r="14448" ht="15">
      <c r="F14448" s="183"/>
    </row>
    <row r="14449" ht="15">
      <c r="F14449" s="183"/>
    </row>
    <row r="14450" ht="15">
      <c r="F14450" s="183"/>
    </row>
    <row r="14451" ht="15">
      <c r="F14451" s="183"/>
    </row>
    <row r="14463" ht="15">
      <c r="F14463" s="183"/>
    </row>
    <row r="14464" ht="15">
      <c r="F14464" s="183"/>
    </row>
    <row r="14465" ht="15">
      <c r="F14465" s="183"/>
    </row>
    <row r="14466" ht="15">
      <c r="F14466" s="183"/>
    </row>
    <row r="14492" ht="15">
      <c r="F14492" s="183"/>
    </row>
    <row r="14493" ht="15">
      <c r="F14493" s="183"/>
    </row>
    <row r="14494" ht="15">
      <c r="F14494" s="183"/>
    </row>
    <row r="14495" ht="15">
      <c r="F14495" s="183"/>
    </row>
    <row r="14507" ht="15">
      <c r="F14507" s="183"/>
    </row>
    <row r="14508" ht="15">
      <c r="F14508" s="183"/>
    </row>
    <row r="14509" ht="15">
      <c r="F14509" s="183"/>
    </row>
    <row r="14510" ht="15">
      <c r="F14510" s="183"/>
    </row>
    <row r="14511" ht="15">
      <c r="F14511" s="183"/>
    </row>
    <row r="14522" ht="15">
      <c r="F14522" s="184"/>
    </row>
    <row r="14523" ht="15">
      <c r="F14523" s="183"/>
    </row>
    <row r="14524" ht="15">
      <c r="F14524" s="183"/>
    </row>
    <row r="14525" ht="15">
      <c r="F14525" s="183"/>
    </row>
    <row r="14526" ht="15">
      <c r="F14526" s="183"/>
    </row>
    <row r="14537" ht="15">
      <c r="F14537" s="183"/>
    </row>
    <row r="14538" ht="15">
      <c r="F14538" s="183"/>
    </row>
    <row r="14539" ht="15">
      <c r="F14539" s="183"/>
    </row>
    <row r="14540" ht="15">
      <c r="F14540" s="183"/>
    </row>
    <row r="14552" ht="15">
      <c r="F14552" s="183"/>
    </row>
    <row r="14553" ht="15">
      <c r="F14553" s="183"/>
    </row>
    <row r="14554" ht="15">
      <c r="F14554" s="183"/>
    </row>
    <row r="14555" ht="15">
      <c r="F14555" s="183"/>
    </row>
    <row r="14556" ht="15">
      <c r="F14556" s="183"/>
    </row>
    <row r="14568" ht="15">
      <c r="F14568" s="183"/>
    </row>
    <row r="14569" ht="15">
      <c r="F14569" s="183"/>
    </row>
    <row r="14597" ht="15">
      <c r="F14597" s="183"/>
    </row>
    <row r="14598" ht="15">
      <c r="F14598" s="183"/>
    </row>
    <row r="14599" ht="15">
      <c r="F14599" s="183"/>
    </row>
    <row r="14600" ht="15">
      <c r="F14600" s="183"/>
    </row>
    <row r="14601" ht="15">
      <c r="F14601" s="183"/>
    </row>
    <row r="14612" ht="15">
      <c r="F14612" s="183"/>
    </row>
    <row r="14613" ht="15">
      <c r="F14613" s="183"/>
    </row>
    <row r="14614" ht="15">
      <c r="F14614" s="183"/>
    </row>
    <row r="14615" ht="15">
      <c r="F14615" s="183"/>
    </row>
    <row r="14616" ht="15">
      <c r="F14616" s="183"/>
    </row>
    <row r="14628" ht="15">
      <c r="F14628" s="183"/>
    </row>
    <row r="14629" ht="15">
      <c r="F14629" s="183"/>
    </row>
    <row r="14630" ht="15">
      <c r="F14630" s="183"/>
    </row>
    <row r="14631" ht="15">
      <c r="F14631" s="183"/>
    </row>
    <row r="14642" ht="15">
      <c r="F14642" s="183"/>
    </row>
    <row r="14643" ht="15">
      <c r="F14643" s="183"/>
    </row>
    <row r="14644" ht="15">
      <c r="F14644" s="183"/>
    </row>
    <row r="14645" ht="15">
      <c r="F14645" s="183"/>
    </row>
    <row r="14646" ht="15">
      <c r="F14646" s="183"/>
    </row>
    <row r="14657" ht="15">
      <c r="F14657" s="183"/>
    </row>
    <row r="14658" ht="15">
      <c r="F14658" s="183"/>
    </row>
    <row r="14659" ht="15">
      <c r="F14659" s="183"/>
    </row>
    <row r="14660" ht="15">
      <c r="F14660" s="183"/>
    </row>
    <row r="14661" ht="15">
      <c r="F14661" s="183"/>
    </row>
    <row r="14673" ht="15">
      <c r="F14673" s="183"/>
    </row>
    <row r="14674" ht="15">
      <c r="F14674" s="183"/>
    </row>
    <row r="14675" ht="15">
      <c r="F14675" s="183"/>
    </row>
    <row r="14676" ht="15">
      <c r="F14676" s="183"/>
    </row>
    <row r="14703" ht="15">
      <c r="F14703" s="183"/>
    </row>
    <row r="14704" ht="15">
      <c r="F14704" s="183"/>
    </row>
    <row r="14706" ht="15">
      <c r="F14706" s="183"/>
    </row>
    <row r="14747" ht="15">
      <c r="F14747" s="183"/>
    </row>
    <row r="14750" ht="15">
      <c r="F14750" s="183"/>
    </row>
    <row r="14763" ht="15">
      <c r="F14763" s="183"/>
    </row>
    <row r="14765" ht="15">
      <c r="F14765" s="183"/>
    </row>
    <row r="14766" ht="15">
      <c r="F14766" s="183"/>
    </row>
    <row r="14808" ht="15">
      <c r="F14808" s="184"/>
    </row>
    <row r="14809" ht="15">
      <c r="F14809" s="184"/>
    </row>
    <row r="14811" ht="15">
      <c r="F14811" s="184"/>
    </row>
    <row r="14822" ht="15">
      <c r="F14822" s="183"/>
    </row>
    <row r="14823" ht="15">
      <c r="F14823" s="184"/>
    </row>
    <row r="14824" ht="15">
      <c r="F14824" s="184"/>
    </row>
    <row r="14825" ht="15">
      <c r="F14825" s="183"/>
    </row>
    <row r="14826" ht="15">
      <c r="F14826" s="184"/>
    </row>
    <row r="14838" ht="15">
      <c r="F14838" s="184"/>
    </row>
    <row r="14839" ht="15">
      <c r="F14839" s="184"/>
    </row>
    <row r="14841" ht="15">
      <c r="F14841" s="184"/>
    </row>
    <row r="14853" ht="15">
      <c r="F14853" s="184"/>
    </row>
    <row r="14854" ht="15">
      <c r="F14854" s="184"/>
    </row>
    <row r="14856" ht="15">
      <c r="F14856" s="184"/>
    </row>
    <row r="14868" ht="15">
      <c r="F14868" s="184"/>
    </row>
    <row r="14869" ht="15">
      <c r="F14869" s="184"/>
    </row>
    <row r="14871" ht="15">
      <c r="F14871" s="184"/>
    </row>
    <row r="14883" ht="15">
      <c r="F14883" s="184"/>
    </row>
    <row r="14884" ht="15">
      <c r="F14884" s="184"/>
    </row>
    <row r="14885" ht="15">
      <c r="F14885" s="184"/>
    </row>
    <row r="14886" ht="15">
      <c r="F14886" s="184"/>
    </row>
    <row r="14912" ht="15">
      <c r="F14912" s="183"/>
    </row>
    <row r="14913" ht="15">
      <c r="F14913" s="183"/>
    </row>
    <row r="14914" ht="15">
      <c r="F14914" s="183"/>
    </row>
    <row r="14915" ht="15">
      <c r="F14915" s="183"/>
    </row>
    <row r="14916" ht="15">
      <c r="F14916" s="183"/>
    </row>
    <row r="14927" ht="15">
      <c r="F14927" s="183"/>
    </row>
    <row r="14928" ht="15">
      <c r="F14928" s="183"/>
    </row>
    <row r="14929" ht="15">
      <c r="F14929" s="183"/>
    </row>
    <row r="14930" ht="15">
      <c r="F14930" s="183"/>
    </row>
    <row r="14931" ht="15">
      <c r="F14931" s="183"/>
    </row>
    <row r="14943" ht="15">
      <c r="F14943" s="183"/>
    </row>
    <row r="14944" ht="15">
      <c r="F14944" s="183"/>
    </row>
    <row r="14945" ht="15">
      <c r="F14945" s="183"/>
    </row>
    <row r="14946" ht="15">
      <c r="F14946" s="183"/>
    </row>
    <row r="14957" ht="15">
      <c r="F14957" s="183"/>
    </row>
    <row r="14958" ht="15">
      <c r="F14958" s="183"/>
    </row>
    <row r="14960" ht="15">
      <c r="F14960" s="183"/>
    </row>
    <row r="14961" ht="15">
      <c r="F14961" s="183"/>
    </row>
    <row r="14973" ht="15">
      <c r="F14973" s="183"/>
    </row>
    <row r="14974" ht="15">
      <c r="F14974" s="183"/>
    </row>
    <row r="14975" ht="15">
      <c r="F14975" s="183"/>
    </row>
    <row r="14976" ht="15">
      <c r="F14976" s="183"/>
    </row>
    <row r="14988" ht="15">
      <c r="F14988" s="183"/>
    </row>
    <row r="14989" ht="15">
      <c r="F14989" s="183"/>
    </row>
    <row r="14990" ht="15">
      <c r="F14990" s="183"/>
    </row>
    <row r="14991" ht="15">
      <c r="F14991" s="183"/>
    </row>
    <row r="15077" ht="15">
      <c r="F15077" s="184"/>
    </row>
    <row r="15227" ht="15">
      <c r="F15227" s="183"/>
    </row>
    <row r="15228" ht="15">
      <c r="F15228" s="183"/>
    </row>
    <row r="15229" ht="15">
      <c r="F15229" s="183"/>
    </row>
    <row r="15230" ht="15">
      <c r="F15230" s="183"/>
    </row>
    <row r="15231" ht="15">
      <c r="F15231" s="183"/>
    </row>
    <row r="15242" ht="15">
      <c r="F15242" s="183"/>
    </row>
    <row r="15243" ht="15">
      <c r="F15243" s="183"/>
    </row>
    <row r="15244" ht="15">
      <c r="F15244" s="183"/>
    </row>
    <row r="15245" ht="15">
      <c r="F15245" s="183"/>
    </row>
    <row r="15257" ht="15">
      <c r="F15257" s="183"/>
    </row>
    <row r="15258" ht="15">
      <c r="F15258" s="183"/>
    </row>
    <row r="15259" ht="15">
      <c r="F15259" s="183"/>
    </row>
    <row r="15260" ht="15">
      <c r="F15260" s="183"/>
    </row>
    <row r="15272" ht="15">
      <c r="F15272" s="183"/>
    </row>
    <row r="15273" ht="15">
      <c r="F15273" s="183"/>
    </row>
    <row r="15275" ht="15">
      <c r="F15275" s="183"/>
    </row>
    <row r="15287" ht="15">
      <c r="F15287" s="183"/>
    </row>
    <row r="15288" ht="15">
      <c r="F15288" s="183"/>
    </row>
    <row r="15290" ht="15">
      <c r="F15290" s="183"/>
    </row>
    <row r="15291" ht="15">
      <c r="F15291" s="183"/>
    </row>
    <row r="15332" ht="15">
      <c r="F15332" s="183"/>
    </row>
    <row r="15333" ht="15">
      <c r="F15333" s="183"/>
    </row>
    <row r="15334" ht="15">
      <c r="F15334" s="183"/>
    </row>
    <row r="15335" ht="15">
      <c r="F15335" s="183"/>
    </row>
    <row r="15336" ht="15">
      <c r="F15336" s="183"/>
    </row>
    <row r="15347" ht="15">
      <c r="F15347" s="183"/>
    </row>
    <row r="15348" ht="15">
      <c r="F15348" s="183"/>
    </row>
    <row r="15349" ht="15">
      <c r="F15349" s="183"/>
    </row>
    <row r="15350" ht="15">
      <c r="F15350" s="183"/>
    </row>
    <row r="15351" ht="15">
      <c r="F15351" s="183"/>
    </row>
    <row r="15362" ht="15">
      <c r="F15362" s="183"/>
    </row>
    <row r="15363" ht="15">
      <c r="F15363" s="183"/>
    </row>
    <row r="15364" ht="15">
      <c r="F15364" s="183"/>
    </row>
    <row r="15365" ht="15">
      <c r="F15365" s="183"/>
    </row>
    <row r="15366" ht="15">
      <c r="F15366" s="183"/>
    </row>
    <row r="15377" ht="15">
      <c r="F15377" s="183"/>
    </row>
    <row r="15378" ht="15">
      <c r="F15378" s="183"/>
    </row>
    <row r="15379" ht="15">
      <c r="F15379" s="183"/>
    </row>
    <row r="15380" ht="15">
      <c r="F15380" s="183"/>
    </row>
    <row r="15381" ht="15">
      <c r="F15381" s="183"/>
    </row>
    <row r="15392" ht="15">
      <c r="F15392" s="183"/>
    </row>
    <row r="15393" ht="15">
      <c r="F15393" s="183"/>
    </row>
    <row r="15394" ht="15">
      <c r="F15394" s="183"/>
    </row>
    <row r="15395" ht="15">
      <c r="F15395" s="183"/>
    </row>
    <row r="15396" ht="15">
      <c r="F15396" s="183"/>
    </row>
    <row r="15408" ht="15">
      <c r="F15408" s="183"/>
    </row>
    <row r="15409" ht="15">
      <c r="F15409" s="183"/>
    </row>
    <row r="15542" ht="15">
      <c r="F15542" s="183"/>
    </row>
    <row r="15543" ht="15">
      <c r="F15543" s="183"/>
    </row>
    <row r="15544" ht="15">
      <c r="F15544" s="183"/>
    </row>
    <row r="15545" ht="15">
      <c r="F15545" s="183"/>
    </row>
    <row r="15546" ht="15">
      <c r="F15546" s="183"/>
    </row>
    <row r="15557" ht="15">
      <c r="F15557" s="183"/>
    </row>
    <row r="15558" ht="15">
      <c r="F15558" s="183"/>
    </row>
    <row r="15559" ht="15">
      <c r="F15559" s="183"/>
    </row>
    <row r="15560" ht="15">
      <c r="F15560" s="183"/>
    </row>
    <row r="15561" ht="15">
      <c r="F15561" s="183"/>
    </row>
    <row r="15572" ht="15">
      <c r="F15572" s="183"/>
    </row>
    <row r="15573" ht="15">
      <c r="F15573" s="183"/>
    </row>
    <row r="15574" ht="15">
      <c r="F15574" s="183"/>
    </row>
    <row r="15575" ht="15">
      <c r="F15575" s="183"/>
    </row>
    <row r="15576" ht="15">
      <c r="F15576" s="183"/>
    </row>
    <row r="15587" ht="15">
      <c r="F15587" s="183"/>
    </row>
    <row r="15588" ht="15">
      <c r="F15588" s="183"/>
    </row>
    <row r="15589" ht="15">
      <c r="F15589" s="183"/>
    </row>
    <row r="15590" ht="15">
      <c r="F15590" s="183"/>
    </row>
    <row r="15591" ht="15">
      <c r="F15591" s="183"/>
    </row>
    <row r="15602" ht="15">
      <c r="F15602" s="183"/>
    </row>
    <row r="15603" ht="15">
      <c r="F15603" s="183"/>
    </row>
    <row r="15604" ht="15">
      <c r="F15604" s="183"/>
    </row>
    <row r="15605" ht="15">
      <c r="F15605" s="183"/>
    </row>
    <row r="15606" ht="15">
      <c r="F15606" s="183"/>
    </row>
    <row r="15618" ht="15">
      <c r="F15618" s="183"/>
    </row>
    <row r="15619" ht="15">
      <c r="F15619" s="183"/>
    </row>
    <row r="15620" ht="15">
      <c r="F15620" s="183"/>
    </row>
    <row r="15621" ht="15">
      <c r="F15621" s="183"/>
    </row>
    <row r="15647" ht="15">
      <c r="F15647" s="183"/>
    </row>
    <row r="15648" ht="15">
      <c r="F15648" s="183"/>
    </row>
    <row r="15649" ht="15">
      <c r="F15649" s="183"/>
    </row>
    <row r="15650" ht="15">
      <c r="F15650" s="183"/>
    </row>
    <row r="15651" ht="15">
      <c r="F15651" s="183"/>
    </row>
    <row r="15662" ht="15">
      <c r="F15662" s="183"/>
    </row>
    <row r="15663" ht="15">
      <c r="F15663" s="183"/>
    </row>
    <row r="15664" ht="15">
      <c r="F15664" s="183"/>
    </row>
    <row r="15665" ht="15">
      <c r="F15665" s="183"/>
    </row>
    <row r="15666" ht="15">
      <c r="F15666" s="183"/>
    </row>
    <row r="15678" ht="15">
      <c r="F15678" s="183"/>
    </row>
    <row r="15679" ht="15">
      <c r="F15679" s="183"/>
    </row>
    <row r="15680" ht="15">
      <c r="F15680" s="183"/>
    </row>
    <row r="15681" ht="15">
      <c r="F15681" s="183"/>
    </row>
    <row r="15692" ht="15">
      <c r="F15692" s="183"/>
    </row>
    <row r="15693" ht="15">
      <c r="F15693" s="183"/>
    </row>
    <row r="15694" ht="15">
      <c r="F15694" s="183"/>
    </row>
    <row r="15695" ht="15">
      <c r="F15695" s="183"/>
    </row>
    <row r="15696" ht="15">
      <c r="F15696" s="183"/>
    </row>
    <row r="15708" ht="15">
      <c r="F15708" s="183"/>
    </row>
    <row r="15709" ht="15">
      <c r="F15709" s="183"/>
    </row>
    <row r="15710" ht="15">
      <c r="F15710" s="183"/>
    </row>
    <row r="15711" ht="15">
      <c r="F15711" s="183"/>
    </row>
    <row r="15723" ht="15">
      <c r="F15723" s="183"/>
    </row>
    <row r="15724" ht="15">
      <c r="F15724" s="183"/>
    </row>
    <row r="15752" ht="15">
      <c r="F15752" s="183"/>
    </row>
    <row r="15753" ht="15">
      <c r="F15753" s="183"/>
    </row>
    <row r="15754" ht="15">
      <c r="F15754" s="183"/>
    </row>
    <row r="15755" ht="15">
      <c r="F15755" s="183"/>
    </row>
    <row r="15756" ht="15">
      <c r="F15756" s="183"/>
    </row>
    <row r="15767" ht="15">
      <c r="F15767" s="183"/>
    </row>
    <row r="15768" ht="15">
      <c r="F15768" s="183"/>
    </row>
    <row r="15769" ht="15">
      <c r="F15769" s="183"/>
    </row>
    <row r="15770" ht="15">
      <c r="F15770" s="183"/>
    </row>
    <row r="15771" ht="15">
      <c r="F15771" s="183"/>
    </row>
    <row r="15782" ht="15">
      <c r="F15782" s="183"/>
    </row>
    <row r="15783" ht="15">
      <c r="F15783" s="183"/>
    </row>
    <row r="15784" ht="15">
      <c r="F15784" s="183"/>
    </row>
    <row r="15785" ht="15">
      <c r="F15785" s="183"/>
    </row>
    <row r="15786" ht="15">
      <c r="F15786" s="183"/>
    </row>
    <row r="15797" ht="15">
      <c r="F15797" s="184"/>
    </row>
    <row r="15798" ht="15">
      <c r="F15798" s="183"/>
    </row>
    <row r="15799" ht="15">
      <c r="F15799" s="183"/>
    </row>
    <row r="15800" ht="15">
      <c r="F15800" s="183"/>
    </row>
    <row r="15801" ht="15">
      <c r="F15801" s="183"/>
    </row>
    <row r="15812" ht="15">
      <c r="F15812" s="184"/>
    </row>
    <row r="15813" ht="15">
      <c r="F15813" s="183"/>
    </row>
    <row r="15814" ht="15">
      <c r="F15814" s="183"/>
    </row>
    <row r="15815" ht="15">
      <c r="F15815" s="183"/>
    </row>
    <row r="15816" ht="15">
      <c r="F15816" s="183"/>
    </row>
    <row r="15829" ht="15">
      <c r="F15829" s="183"/>
    </row>
    <row r="15830" ht="15">
      <c r="F15830" s="183"/>
    </row>
    <row r="15831" ht="15">
      <c r="F15831" s="183"/>
    </row>
    <row r="15857" ht="15">
      <c r="F15857" s="183"/>
    </row>
    <row r="15858" ht="15">
      <c r="F15858" s="183"/>
    </row>
    <row r="15859" ht="15">
      <c r="F15859" s="183"/>
    </row>
    <row r="15860" ht="15">
      <c r="F15860" s="183"/>
    </row>
    <row r="15861" ht="15">
      <c r="F15861" s="183"/>
    </row>
    <row r="15872" ht="15">
      <c r="F15872" s="183"/>
    </row>
    <row r="15873" ht="15">
      <c r="F15873" s="183"/>
    </row>
    <row r="15874" ht="15">
      <c r="F15874" s="183"/>
    </row>
    <row r="15875" ht="15">
      <c r="F15875" s="183"/>
    </row>
    <row r="15876" ht="15">
      <c r="F15876" s="183"/>
    </row>
    <row r="15888" ht="15">
      <c r="F15888" s="183"/>
    </row>
    <row r="15889" ht="15">
      <c r="F15889" s="183"/>
    </row>
    <row r="15890" ht="15">
      <c r="F15890" s="183"/>
    </row>
    <row r="15891" ht="15">
      <c r="F15891" s="183"/>
    </row>
    <row r="15902" ht="15">
      <c r="F15902" s="183"/>
    </row>
    <row r="15903" ht="15">
      <c r="F15903" s="183"/>
    </row>
    <row r="15904" ht="15">
      <c r="F15904" s="183"/>
    </row>
    <row r="15905" ht="15">
      <c r="F15905" s="183"/>
    </row>
    <row r="15917" ht="15">
      <c r="F15917" s="183"/>
    </row>
    <row r="15918" ht="15">
      <c r="F15918" s="183"/>
    </row>
    <row r="15919" ht="15">
      <c r="F15919" s="183"/>
    </row>
    <row r="15920" ht="15">
      <c r="F15920" s="183"/>
    </row>
    <row r="15921" ht="15">
      <c r="F15921" s="183"/>
    </row>
    <row r="15933" ht="15">
      <c r="F15933" s="183"/>
    </row>
    <row r="15934" ht="15">
      <c r="F15934" s="183"/>
    </row>
    <row r="15935" ht="15">
      <c r="F15935" s="183"/>
    </row>
    <row r="15936" ht="15">
      <c r="F15936" s="183"/>
    </row>
    <row r="15962" ht="15">
      <c r="F15962" s="183"/>
    </row>
    <row r="15963" ht="15">
      <c r="F15963" s="183"/>
    </row>
    <row r="15964" ht="15">
      <c r="F15964" s="183"/>
    </row>
    <row r="15965" ht="15">
      <c r="F15965" s="183"/>
    </row>
    <row r="15966" ht="15">
      <c r="F15966" s="183"/>
    </row>
    <row r="15977" ht="15">
      <c r="F15977" s="183"/>
    </row>
    <row r="15978" ht="15">
      <c r="F15978" s="183"/>
    </row>
    <row r="15979" ht="15">
      <c r="F15979" s="183"/>
    </row>
    <row r="15980" ht="15">
      <c r="F15980" s="183"/>
    </row>
    <row r="15981" ht="15">
      <c r="F15981" s="183"/>
    </row>
    <row r="15993" ht="15">
      <c r="F15993" s="183"/>
    </row>
    <row r="15994" ht="15">
      <c r="F15994" s="183"/>
    </row>
    <row r="15995" ht="15">
      <c r="F15995" s="183"/>
    </row>
    <row r="15996" ht="15">
      <c r="F15996" s="183"/>
    </row>
    <row r="16007" ht="15">
      <c r="F16007" s="183"/>
    </row>
    <row r="16008" ht="15">
      <c r="F16008" s="183"/>
    </row>
    <row r="16009" ht="15">
      <c r="F16009" s="183"/>
    </row>
    <row r="16010" ht="15">
      <c r="F16010" s="183"/>
    </row>
    <row r="16011" ht="15">
      <c r="F16011" s="183"/>
    </row>
    <row r="16022" ht="15">
      <c r="F16022" s="183"/>
    </row>
    <row r="16023" ht="15">
      <c r="F16023" s="183"/>
    </row>
    <row r="16024" ht="15">
      <c r="F16024" s="183"/>
    </row>
    <row r="16025" ht="15">
      <c r="F16025" s="183"/>
    </row>
    <row r="16026" ht="15">
      <c r="F16026" s="183"/>
    </row>
    <row r="16038" ht="15">
      <c r="F16038" s="183"/>
    </row>
    <row r="16039" ht="15">
      <c r="F16039" s="183"/>
    </row>
    <row r="16067" ht="15">
      <c r="F16067" s="183"/>
    </row>
    <row r="16068" ht="15">
      <c r="F16068" s="183"/>
    </row>
    <row r="16069" ht="15">
      <c r="F16069" s="183"/>
    </row>
    <row r="16070" ht="15">
      <c r="F16070" s="183"/>
    </row>
    <row r="16071" ht="15">
      <c r="F16071" s="183"/>
    </row>
    <row r="16082" ht="15">
      <c r="F16082" s="183"/>
    </row>
    <row r="16083" ht="15">
      <c r="F16083" s="183"/>
    </row>
    <row r="16084" ht="15">
      <c r="F16084" s="183"/>
    </row>
    <row r="16085" ht="15">
      <c r="F16085" s="183"/>
    </row>
    <row r="16086" ht="15">
      <c r="F16086" s="183"/>
    </row>
    <row r="16098" ht="15">
      <c r="F16098" s="183"/>
    </row>
    <row r="16099" ht="15">
      <c r="F16099" s="183"/>
    </row>
    <row r="16100" ht="15">
      <c r="F16100" s="183"/>
    </row>
    <row r="16101" ht="15">
      <c r="F16101" s="183"/>
    </row>
    <row r="16112" ht="15">
      <c r="F16112" s="183"/>
    </row>
    <row r="16113" ht="15">
      <c r="F16113" s="183"/>
    </row>
    <row r="16114" ht="15">
      <c r="F16114" s="183"/>
    </row>
    <row r="16115" ht="15">
      <c r="F16115" s="183"/>
    </row>
    <row r="16116" ht="15">
      <c r="F16116" s="183"/>
    </row>
    <row r="16127" ht="15">
      <c r="F16127" s="183"/>
    </row>
    <row r="16128" ht="15">
      <c r="F16128" s="183"/>
    </row>
    <row r="16129" ht="15">
      <c r="F16129" s="183"/>
    </row>
    <row r="16130" ht="15">
      <c r="F16130" s="183"/>
    </row>
    <row r="16131" ht="15">
      <c r="F16131" s="183"/>
    </row>
    <row r="16143" ht="15">
      <c r="F16143" s="183"/>
    </row>
    <row r="16144" ht="15">
      <c r="F16144" s="183"/>
    </row>
    <row r="16145" ht="15">
      <c r="F16145" s="183"/>
    </row>
    <row r="16146" ht="15">
      <c r="F16146" s="183"/>
    </row>
    <row r="16158" ht="15">
      <c r="F16158" s="183"/>
    </row>
    <row r="16160" ht="15">
      <c r="F16160" s="183"/>
    </row>
    <row r="16161" ht="15">
      <c r="F16161" s="183"/>
    </row>
    <row r="16172" ht="15">
      <c r="F16172" s="183"/>
    </row>
    <row r="16173" ht="15">
      <c r="F16173" s="183"/>
    </row>
    <row r="16174" ht="15">
      <c r="F16174" s="183"/>
    </row>
    <row r="16175" ht="15">
      <c r="F16175" s="183"/>
    </row>
    <row r="16187" ht="15">
      <c r="F16187" s="183"/>
    </row>
    <row r="16188" ht="15">
      <c r="F16188" s="183"/>
    </row>
    <row r="16189" ht="15">
      <c r="F16189" s="183"/>
    </row>
    <row r="16190" ht="15">
      <c r="F16190" s="183"/>
    </row>
    <row r="16191" ht="15">
      <c r="F16191" s="183"/>
    </row>
    <row r="16203" ht="15">
      <c r="F16203" s="183"/>
    </row>
    <row r="16217" ht="15">
      <c r="F16217" s="183"/>
    </row>
    <row r="16218" ht="15">
      <c r="F16218" s="183"/>
    </row>
    <row r="16219" ht="15">
      <c r="F16219" s="183"/>
    </row>
    <row r="16220" ht="15">
      <c r="F16220" s="183"/>
    </row>
    <row r="16232" ht="15">
      <c r="F16232" s="183"/>
    </row>
    <row r="16233" ht="15">
      <c r="F16233" s="183"/>
    </row>
    <row r="16234" ht="15">
      <c r="F16234" s="183"/>
    </row>
    <row r="16235" ht="15">
      <c r="F16235" s="183"/>
    </row>
    <row r="16236" ht="15">
      <c r="F16236" s="183"/>
    </row>
    <row r="16277" ht="15">
      <c r="F16277" s="183"/>
    </row>
    <row r="16278" ht="15">
      <c r="F16278" s="183"/>
    </row>
    <row r="16279" ht="15">
      <c r="F16279" s="183"/>
    </row>
    <row r="16280" ht="15">
      <c r="F16280" s="183"/>
    </row>
    <row r="16281" ht="15">
      <c r="F16281" s="183"/>
    </row>
    <row r="16292" ht="15">
      <c r="F16292" s="183"/>
    </row>
    <row r="16293" ht="15">
      <c r="F16293" s="183"/>
    </row>
    <row r="16294" ht="15">
      <c r="F16294" s="183"/>
    </row>
    <row r="16295" ht="15">
      <c r="F16295" s="183"/>
    </row>
    <row r="16296" ht="15">
      <c r="F16296" s="183"/>
    </row>
    <row r="16307" ht="15">
      <c r="F16307" s="183"/>
    </row>
    <row r="16308" ht="15">
      <c r="F16308" s="183"/>
    </row>
    <row r="16309" ht="15">
      <c r="F16309" s="183"/>
    </row>
    <row r="16310" ht="15">
      <c r="F16310" s="183"/>
    </row>
    <row r="16311" ht="15">
      <c r="F16311" s="183"/>
    </row>
    <row r="16322" ht="15">
      <c r="F16322" s="183"/>
    </row>
    <row r="16323" ht="15">
      <c r="F16323" s="184"/>
    </row>
    <row r="16324" ht="15">
      <c r="F16324" s="183"/>
    </row>
    <row r="16325" ht="15">
      <c r="F16325" s="183"/>
    </row>
    <row r="16326" ht="15">
      <c r="F16326" s="183"/>
    </row>
    <row r="16337" ht="15">
      <c r="F16337" s="183"/>
    </row>
    <row r="16338" ht="15">
      <c r="F16338" s="183"/>
    </row>
    <row r="16339" ht="15">
      <c r="F16339" s="183"/>
    </row>
    <row r="16340" ht="15">
      <c r="F16340" s="183"/>
    </row>
    <row r="16341" ht="15">
      <c r="F16341" s="183"/>
    </row>
    <row r="16353" ht="15">
      <c r="F16353" s="184"/>
    </row>
    <row r="16354" ht="15">
      <c r="F16354" s="184"/>
    </row>
    <row r="16382" ht="15">
      <c r="F16382" s="183"/>
    </row>
    <row r="16383" ht="15">
      <c r="F16383" s="183"/>
    </row>
    <row r="16384" ht="15">
      <c r="F16384" s="183"/>
    </row>
    <row r="16385" ht="15">
      <c r="F16385" s="183"/>
    </row>
    <row r="16386" ht="15">
      <c r="F16386" s="183"/>
    </row>
    <row r="16397" ht="15">
      <c r="F16397" s="183"/>
    </row>
    <row r="16398" ht="15">
      <c r="F16398" s="183"/>
    </row>
    <row r="16399" ht="15">
      <c r="F16399" s="183"/>
    </row>
    <row r="16400" ht="15">
      <c r="F16400" s="183"/>
    </row>
    <row r="16401" ht="15">
      <c r="F16401" s="183"/>
    </row>
    <row r="16412" ht="15">
      <c r="F16412" s="183"/>
    </row>
    <row r="16413" ht="15">
      <c r="F16413" s="183"/>
    </row>
    <row r="16414" ht="15">
      <c r="F16414" s="183"/>
    </row>
    <row r="16415" ht="15">
      <c r="F16415" s="183"/>
    </row>
    <row r="16416" ht="15">
      <c r="F16416" s="183"/>
    </row>
    <row r="16427" ht="15">
      <c r="F16427" s="183"/>
    </row>
    <row r="16428" ht="15">
      <c r="F16428" s="183"/>
    </row>
    <row r="16429" ht="15">
      <c r="F16429" s="183"/>
    </row>
    <row r="16430" ht="15">
      <c r="F16430" s="183"/>
    </row>
    <row r="16431" ht="15">
      <c r="F16431" s="183"/>
    </row>
    <row r="16442" ht="15">
      <c r="F16442" s="183"/>
    </row>
    <row r="16443" ht="15">
      <c r="F16443" s="183"/>
    </row>
    <row r="16444" ht="15">
      <c r="F16444" s="183"/>
    </row>
    <row r="16445" ht="15">
      <c r="F16445" s="183"/>
    </row>
    <row r="16446" ht="15">
      <c r="F16446" s="183"/>
    </row>
    <row r="16458" ht="15">
      <c r="F16458" s="183"/>
    </row>
    <row r="16459" ht="15">
      <c r="F16459" s="183"/>
    </row>
    <row r="16487" ht="15">
      <c r="F16487" s="183"/>
    </row>
    <row r="16488" ht="15">
      <c r="F16488" s="183"/>
    </row>
    <row r="16489" ht="15">
      <c r="F16489" s="183"/>
    </row>
    <row r="16490" ht="15">
      <c r="F16490" s="183"/>
    </row>
    <row r="16491" ht="15">
      <c r="F16491" s="183"/>
    </row>
    <row r="16502" ht="15">
      <c r="F16502" s="183"/>
    </row>
    <row r="16503" ht="15">
      <c r="F16503" s="183"/>
    </row>
    <row r="16504" ht="15">
      <c r="F16504" s="183"/>
    </row>
    <row r="16505" ht="15">
      <c r="F16505" s="183"/>
    </row>
    <row r="16506" ht="15">
      <c r="F16506" s="183"/>
    </row>
    <row r="16518" ht="15">
      <c r="F16518" s="183"/>
    </row>
    <row r="16519" ht="15">
      <c r="F16519" s="183"/>
    </row>
    <row r="16520" ht="15">
      <c r="F16520" s="183"/>
    </row>
    <row r="16521" ht="15">
      <c r="F16521" s="183"/>
    </row>
    <row r="16532" ht="15">
      <c r="F16532" s="183"/>
    </row>
    <row r="16533" ht="15">
      <c r="F16533" s="183"/>
    </row>
    <row r="16534" ht="15">
      <c r="F16534" s="183"/>
    </row>
    <row r="16535" ht="15">
      <c r="F16535" s="183"/>
    </row>
    <row r="16547" ht="15">
      <c r="F16547" s="183"/>
    </row>
    <row r="16548" ht="15">
      <c r="F16548" s="183"/>
    </row>
    <row r="16549" ht="15">
      <c r="F16549" s="183"/>
    </row>
    <row r="16550" ht="15">
      <c r="F16550" s="183"/>
    </row>
    <row r="16551" ht="15">
      <c r="F16551" s="183"/>
    </row>
    <row r="16563" ht="15">
      <c r="F16563" s="183"/>
    </row>
    <row r="16564" ht="15">
      <c r="F16564" s="183"/>
    </row>
    <row r="16565" ht="15">
      <c r="F16565" s="183"/>
    </row>
    <row r="16566" ht="15">
      <c r="F16566" s="183"/>
    </row>
    <row r="16592" ht="15">
      <c r="F16592" s="183"/>
    </row>
    <row r="16593" ht="15">
      <c r="F16593" s="183"/>
    </row>
    <row r="16594" ht="15">
      <c r="F16594" s="183"/>
    </row>
    <row r="16595" ht="15">
      <c r="F16595" s="183"/>
    </row>
    <row r="16596" ht="15">
      <c r="F16596" s="183"/>
    </row>
    <row r="16607" ht="15">
      <c r="F16607" s="183"/>
    </row>
    <row r="16608" ht="15">
      <c r="F16608" s="183"/>
    </row>
    <row r="16609" ht="15">
      <c r="F16609" s="183"/>
    </row>
    <row r="16610" ht="15">
      <c r="F16610" s="183"/>
    </row>
    <row r="16611" ht="15">
      <c r="F16611" s="183"/>
    </row>
    <row r="16623" ht="15">
      <c r="F16623" s="183"/>
    </row>
    <row r="16624" ht="15">
      <c r="F16624" s="183"/>
    </row>
    <row r="16625" ht="15">
      <c r="F16625" s="183"/>
    </row>
    <row r="16626" ht="15">
      <c r="F16626" s="183"/>
    </row>
    <row r="16637" ht="15">
      <c r="F16637" s="183"/>
    </row>
    <row r="16638" ht="15">
      <c r="F16638" s="183"/>
    </row>
    <row r="16639" ht="15">
      <c r="F16639" s="183"/>
    </row>
    <row r="16640" ht="15">
      <c r="F16640" s="183"/>
    </row>
    <row r="16641" ht="15">
      <c r="F16641" s="183"/>
    </row>
    <row r="16652" ht="15">
      <c r="F16652" s="183"/>
    </row>
    <row r="16653" ht="15">
      <c r="F16653" s="183"/>
    </row>
    <row r="16654" ht="15">
      <c r="F16654" s="183"/>
    </row>
    <row r="16655" ht="15">
      <c r="F16655" s="183"/>
    </row>
    <row r="16656" ht="15">
      <c r="F16656" s="183"/>
    </row>
    <row r="16668" ht="15">
      <c r="F16668" s="183"/>
    </row>
    <row r="16669" ht="15">
      <c r="F16669" s="183"/>
    </row>
    <row r="16670" ht="15">
      <c r="F16670" s="183"/>
    </row>
    <row r="16671" ht="15">
      <c r="F16671" s="183"/>
    </row>
    <row r="16697" ht="15">
      <c r="F16697" s="183"/>
    </row>
    <row r="16698" ht="15">
      <c r="F16698" s="183"/>
    </row>
    <row r="16699" ht="15">
      <c r="F16699" s="183"/>
    </row>
    <row r="16700" ht="15">
      <c r="F16700" s="183"/>
    </row>
    <row r="16701" ht="15">
      <c r="F16701" s="183"/>
    </row>
    <row r="16711" ht="15">
      <c r="F16711" s="183"/>
    </row>
    <row r="16712" ht="15">
      <c r="F16712" s="184"/>
    </row>
    <row r="16713" ht="15">
      <c r="F16713" s="183"/>
    </row>
    <row r="16714" ht="15">
      <c r="F16714" s="183"/>
    </row>
    <row r="16715" ht="15">
      <c r="F16715" s="183"/>
    </row>
    <row r="16728" ht="15">
      <c r="F16728" s="183"/>
    </row>
    <row r="16729" ht="15">
      <c r="F16729" s="183"/>
    </row>
    <row r="16742" ht="15">
      <c r="F16742" s="183"/>
    </row>
    <row r="16743" ht="15">
      <c r="F16743" s="183"/>
    </row>
    <row r="16744" ht="15">
      <c r="F16744" s="183"/>
    </row>
    <row r="16745" ht="15">
      <c r="F16745" s="183"/>
    </row>
    <row r="16746" ht="15">
      <c r="F16746" s="183"/>
    </row>
    <row r="16757" ht="15">
      <c r="F16757" s="183"/>
    </row>
    <row r="16758" ht="15">
      <c r="F16758" s="183"/>
    </row>
    <row r="16759" ht="15">
      <c r="F16759" s="183"/>
    </row>
    <row r="16760" ht="15">
      <c r="F16760" s="183"/>
    </row>
    <row r="16761" ht="15">
      <c r="F16761" s="183"/>
    </row>
    <row r="16802" ht="15">
      <c r="F16802" s="183"/>
    </row>
    <row r="16803" ht="15">
      <c r="F16803" s="183"/>
    </row>
    <row r="16804" ht="15">
      <c r="F16804" s="183"/>
    </row>
    <row r="16805" ht="15">
      <c r="F16805" s="183"/>
    </row>
    <row r="16806" ht="15">
      <c r="F16806" s="183"/>
    </row>
    <row r="16817" ht="15">
      <c r="F16817" s="183"/>
    </row>
    <row r="16818" ht="15">
      <c r="F16818" s="183"/>
    </row>
    <row r="16819" ht="15">
      <c r="F16819" s="183"/>
    </row>
    <row r="16820" ht="15">
      <c r="F16820" s="183"/>
    </row>
    <row r="16821" ht="15">
      <c r="F16821" s="183"/>
    </row>
    <row r="16833" ht="15">
      <c r="F16833" s="183"/>
    </row>
    <row r="16834" ht="15">
      <c r="F16834" s="183"/>
    </row>
    <row r="16835" ht="15">
      <c r="F16835" s="183"/>
    </row>
    <row r="16836" ht="15">
      <c r="F16836" s="183"/>
    </row>
    <row r="16847" ht="15">
      <c r="F16847" s="183"/>
    </row>
    <row r="16848" ht="15">
      <c r="F16848" s="183"/>
    </row>
    <row r="16849" ht="15">
      <c r="F16849" s="183"/>
    </row>
    <row r="16850" ht="15">
      <c r="F16850" s="183"/>
    </row>
    <row r="16851" ht="15">
      <c r="F16851" s="183"/>
    </row>
    <row r="16862" ht="15">
      <c r="F16862" s="184"/>
    </row>
    <row r="16863" ht="15">
      <c r="F16863" s="183"/>
    </row>
    <row r="16864" ht="15">
      <c r="F16864" s="183"/>
    </row>
    <row r="16865" ht="15">
      <c r="F16865" s="183"/>
    </row>
    <row r="16866" ht="15">
      <c r="F16866" s="183"/>
    </row>
    <row r="16878" ht="15">
      <c r="F16878" s="183"/>
    </row>
    <row r="16879" ht="15">
      <c r="F16879" s="183"/>
    </row>
    <row r="16880" ht="15">
      <c r="F16880" s="183"/>
    </row>
    <row r="16881" ht="15">
      <c r="F16881" s="183"/>
    </row>
    <row r="16907" ht="15">
      <c r="F16907" s="183"/>
    </row>
    <row r="16908" ht="15">
      <c r="F16908" s="183"/>
    </row>
    <row r="16909" ht="15">
      <c r="F16909" s="183"/>
    </row>
    <row r="16910" ht="15">
      <c r="F16910" s="183"/>
    </row>
    <row r="16911" ht="15">
      <c r="F16911" s="183"/>
    </row>
    <row r="16923" ht="15">
      <c r="F16923" s="183"/>
    </row>
    <row r="16925" ht="15">
      <c r="F16925" s="183"/>
    </row>
    <row r="16952" ht="15">
      <c r="F16952" s="183"/>
    </row>
    <row r="16955" ht="15">
      <c r="F16955" s="183"/>
    </row>
    <row r="16968" ht="15">
      <c r="F16968" s="183"/>
    </row>
    <row r="16970" ht="15">
      <c r="F16970" s="183"/>
    </row>
    <row r="16971" ht="15">
      <c r="F16971" s="183"/>
    </row>
    <row r="17012" ht="15">
      <c r="F17012" s="183"/>
    </row>
    <row r="17013" ht="15">
      <c r="F17013" s="183"/>
    </row>
    <row r="17014" ht="15">
      <c r="F17014" s="183"/>
    </row>
    <row r="17015" ht="15">
      <c r="F17015" s="183"/>
    </row>
    <row r="17016" ht="15">
      <c r="F17016" s="183"/>
    </row>
    <row r="17027" ht="15">
      <c r="F17027" s="183"/>
    </row>
    <row r="17028" ht="15">
      <c r="F17028" s="183"/>
    </row>
    <row r="17029" ht="15">
      <c r="F17029" s="183"/>
    </row>
    <row r="17030" ht="15">
      <c r="F17030" s="183"/>
    </row>
    <row r="17031" ht="15">
      <c r="F17031" s="183"/>
    </row>
    <row r="17043" ht="15">
      <c r="F17043" s="183"/>
    </row>
    <row r="17057" ht="15">
      <c r="F17057" s="183"/>
    </row>
    <row r="17058" ht="15">
      <c r="F17058" s="183"/>
    </row>
    <row r="17060" ht="15">
      <c r="F17060" s="183"/>
    </row>
    <row r="17061" ht="15">
      <c r="F17061" s="183"/>
    </row>
    <row r="17073" ht="15">
      <c r="F17073" s="183"/>
    </row>
    <row r="17074" ht="15">
      <c r="F17074" s="183"/>
    </row>
    <row r="17075" ht="15">
      <c r="F17075" s="183"/>
    </row>
    <row r="17076" ht="15">
      <c r="F17076" s="183"/>
    </row>
    <row r="17117" ht="15">
      <c r="F17117" s="183"/>
    </row>
    <row r="17118" ht="15">
      <c r="F17118" s="183"/>
    </row>
    <row r="17119" ht="15">
      <c r="F17119" s="183"/>
    </row>
    <row r="17120" ht="15">
      <c r="F17120" s="183"/>
    </row>
    <row r="17121" ht="15">
      <c r="F17121" s="183"/>
    </row>
    <row r="17132" ht="15">
      <c r="F17132" s="183"/>
    </row>
    <row r="17133" ht="15">
      <c r="F17133" s="183"/>
    </row>
    <row r="17134" ht="15">
      <c r="F17134" s="183"/>
    </row>
    <row r="17135" ht="15">
      <c r="F17135" s="183"/>
    </row>
    <row r="17136" ht="15">
      <c r="F17136" s="183"/>
    </row>
    <row r="17148" ht="15">
      <c r="F17148" s="183"/>
    </row>
    <row r="17149" ht="15">
      <c r="F17149" s="183"/>
    </row>
    <row r="17162" ht="15">
      <c r="F17162" s="183"/>
    </row>
    <row r="17163" ht="15">
      <c r="F17163" s="183"/>
    </row>
    <row r="17164" ht="15">
      <c r="F17164" s="183"/>
    </row>
    <row r="17165" ht="15">
      <c r="F17165" s="183"/>
    </row>
    <row r="17178" ht="15">
      <c r="F17178" s="183"/>
    </row>
    <row r="17179" ht="15">
      <c r="F17179" s="183"/>
    </row>
    <row r="17180" ht="15">
      <c r="F17180" s="183"/>
    </row>
    <row r="17181" ht="15">
      <c r="F17181" s="183"/>
    </row>
    <row r="17222" ht="15">
      <c r="F17222" s="183"/>
    </row>
    <row r="17223" ht="15">
      <c r="F17223" s="183"/>
    </row>
    <row r="17224" ht="15">
      <c r="F17224" s="183"/>
    </row>
    <row r="17225" ht="15">
      <c r="F17225" s="183"/>
    </row>
    <row r="17226" ht="15">
      <c r="F17226" s="183"/>
    </row>
    <row r="17237" ht="15">
      <c r="F17237" s="183"/>
    </row>
    <row r="17238" ht="15">
      <c r="F17238" s="183"/>
    </row>
    <row r="17239" ht="15">
      <c r="F17239" s="183"/>
    </row>
    <row r="17240" ht="15">
      <c r="F17240" s="183"/>
    </row>
    <row r="17253" ht="15">
      <c r="F17253" s="183"/>
    </row>
    <row r="17254" ht="15">
      <c r="F17254" s="183"/>
    </row>
    <row r="17267" ht="15">
      <c r="F17267" s="183"/>
    </row>
    <row r="17268" ht="15">
      <c r="F17268" s="183"/>
    </row>
    <row r="17269" ht="15">
      <c r="F17269" s="183"/>
    </row>
    <row r="17270" ht="15">
      <c r="F17270" s="183"/>
    </row>
    <row r="17271" ht="15">
      <c r="F17271" s="183"/>
    </row>
    <row r="17283" ht="15">
      <c r="F17283" s="183"/>
    </row>
    <row r="17284" ht="15">
      <c r="F17284" s="183"/>
    </row>
    <row r="17285" ht="15">
      <c r="F17285" s="183"/>
    </row>
    <row r="17286" ht="15">
      <c r="F17286" s="183"/>
    </row>
    <row r="17327" ht="15">
      <c r="F17327" s="183"/>
    </row>
    <row r="17328" ht="15">
      <c r="F17328" s="183"/>
    </row>
    <row r="17329" ht="15">
      <c r="F17329" s="183"/>
    </row>
    <row r="17330" ht="15">
      <c r="F17330" s="183"/>
    </row>
    <row r="17331" ht="15">
      <c r="F17331" s="183"/>
    </row>
    <row r="17342" ht="15">
      <c r="F17342" s="183"/>
    </row>
    <row r="17343" ht="15">
      <c r="F17343" s="183"/>
    </row>
    <row r="17344" ht="15">
      <c r="F17344" s="183"/>
    </row>
    <row r="17345" ht="15">
      <c r="F17345" s="183"/>
    </row>
    <row r="17346" ht="15">
      <c r="F17346" s="183"/>
    </row>
    <row r="17358" ht="15">
      <c r="F17358" s="183"/>
    </row>
    <row r="17359" ht="15">
      <c r="F17359" s="183"/>
    </row>
    <row r="17360" ht="15">
      <c r="F17360" s="183"/>
    </row>
    <row r="17361" ht="15">
      <c r="F17361" s="183"/>
    </row>
    <row r="17372" ht="15">
      <c r="F17372" s="183"/>
    </row>
    <row r="17373" ht="15">
      <c r="F17373" s="183"/>
    </row>
    <row r="17374" ht="15">
      <c r="F17374" s="183"/>
    </row>
    <row r="17375" ht="15">
      <c r="F17375" s="183"/>
    </row>
    <row r="17376" ht="15">
      <c r="F17376" s="183"/>
    </row>
    <row r="17387" ht="15">
      <c r="F17387" s="183"/>
    </row>
    <row r="17388" ht="15">
      <c r="F17388" s="183"/>
    </row>
    <row r="17389" ht="15">
      <c r="F17389" s="183"/>
    </row>
    <row r="17390" ht="15">
      <c r="F17390" s="183"/>
    </row>
    <row r="17391" ht="15">
      <c r="F17391" s="183"/>
    </row>
    <row r="17403" ht="15">
      <c r="F17403" s="183"/>
    </row>
    <row r="17404" ht="15">
      <c r="F17404" s="183"/>
    </row>
    <row r="17432" ht="15">
      <c r="F17432" s="183"/>
    </row>
    <row r="17433" ht="15">
      <c r="F17433" s="183"/>
    </row>
    <row r="17435" ht="15">
      <c r="F17435" s="183"/>
    </row>
    <row r="17436" ht="15">
      <c r="F17436" s="183"/>
    </row>
    <row r="17477" ht="15">
      <c r="F17477" s="183"/>
    </row>
    <row r="17480" ht="15">
      <c r="F17480" s="183"/>
    </row>
    <row r="17537" ht="15">
      <c r="F17537" s="183"/>
    </row>
    <row r="17538" ht="15">
      <c r="F17538" s="183"/>
    </row>
    <row r="17539" ht="15">
      <c r="F17539" s="183"/>
    </row>
    <row r="17540" ht="15">
      <c r="F17540" s="183"/>
    </row>
    <row r="17541" ht="15">
      <c r="F17541" s="183"/>
    </row>
    <row r="17552" ht="15">
      <c r="F17552" s="183"/>
    </row>
    <row r="17553" ht="15">
      <c r="F17553" s="183"/>
    </row>
    <row r="17554" ht="15">
      <c r="F17554" s="183"/>
    </row>
    <row r="17555" ht="15">
      <c r="F17555" s="183"/>
    </row>
    <row r="17556" ht="15">
      <c r="F17556" s="183"/>
    </row>
    <row r="17568" ht="15">
      <c r="F17568" s="183"/>
    </row>
    <row r="17569" ht="15">
      <c r="F17569" s="183"/>
    </row>
    <row r="17570" ht="15">
      <c r="F17570" s="183"/>
    </row>
    <row r="17571" ht="15">
      <c r="F17571" s="183"/>
    </row>
    <row r="17582" ht="15">
      <c r="F17582" s="184"/>
    </row>
    <row r="17583" ht="15">
      <c r="F17583" s="183"/>
    </row>
    <row r="17584" ht="15">
      <c r="F17584" s="183"/>
    </row>
    <row r="17585" ht="15">
      <c r="F17585" s="183"/>
    </row>
    <row r="17586" ht="15">
      <c r="F17586" s="183"/>
    </row>
    <row r="17597" ht="15">
      <c r="F17597" s="183"/>
    </row>
    <row r="17598" ht="15">
      <c r="F17598" s="183"/>
    </row>
    <row r="17599" ht="15">
      <c r="F17599" s="183"/>
    </row>
    <row r="17600" ht="15">
      <c r="F17600" s="183"/>
    </row>
    <row r="17601" ht="15">
      <c r="F17601" s="183"/>
    </row>
    <row r="17613" ht="15">
      <c r="F17613" s="183"/>
    </row>
    <row r="17614" ht="15">
      <c r="F17614" s="183"/>
    </row>
    <row r="17615" ht="15">
      <c r="F17615" s="183"/>
    </row>
    <row r="17616" ht="15">
      <c r="F17616" s="183"/>
    </row>
    <row r="17629" ht="15">
      <c r="F17629" s="183"/>
    </row>
    <row r="17630" ht="15">
      <c r="F17630" s="183"/>
    </row>
    <row r="17631" ht="15">
      <c r="F17631" s="183"/>
    </row>
    <row r="17642" ht="15">
      <c r="F17642" s="183"/>
    </row>
    <row r="17643" ht="15">
      <c r="F17643" s="183"/>
    </row>
    <row r="17644" ht="15">
      <c r="F17644" s="183"/>
    </row>
    <row r="17645" ht="15">
      <c r="F17645" s="183"/>
    </row>
    <row r="17646" ht="15">
      <c r="F17646" s="183"/>
    </row>
    <row r="17657" ht="15">
      <c r="F17657" s="183"/>
    </row>
    <row r="17658" ht="15">
      <c r="F17658" s="183"/>
    </row>
    <row r="17659" ht="15">
      <c r="F17659" s="183"/>
    </row>
    <row r="17660" ht="15">
      <c r="F17660" s="183"/>
    </row>
    <row r="17672" ht="15">
      <c r="F17672" s="183"/>
    </row>
    <row r="17673" ht="15">
      <c r="F17673" s="183"/>
    </row>
    <row r="17674" ht="15">
      <c r="F17674" s="183"/>
    </row>
    <row r="17675" ht="15">
      <c r="F17675" s="183"/>
    </row>
    <row r="17676" ht="15">
      <c r="F17676" s="183"/>
    </row>
    <row r="17687" ht="15">
      <c r="F17687" s="183"/>
    </row>
    <row r="17688" ht="15">
      <c r="F17688" s="183"/>
    </row>
    <row r="17689" ht="15">
      <c r="F17689" s="183"/>
    </row>
    <row r="17690" ht="15">
      <c r="F17690" s="183"/>
    </row>
    <row r="17702" ht="15">
      <c r="F17702" s="183"/>
    </row>
    <row r="17703" ht="15">
      <c r="F17703" s="183"/>
    </row>
    <row r="17704" ht="15">
      <c r="F17704" s="183"/>
    </row>
    <row r="17705" ht="15">
      <c r="F17705" s="183"/>
    </row>
    <row r="17706" ht="15">
      <c r="F17706" s="183"/>
    </row>
    <row r="17718" ht="15">
      <c r="F17718" s="183"/>
    </row>
    <row r="17719" ht="15">
      <c r="F17719" s="183"/>
    </row>
    <row r="17747" ht="15">
      <c r="F17747" s="183"/>
    </row>
    <row r="17748" ht="15">
      <c r="F17748" s="183"/>
    </row>
    <row r="17749" ht="15">
      <c r="F17749" s="183"/>
    </row>
    <row r="17750" ht="15">
      <c r="F17750" s="183"/>
    </row>
    <row r="17751" ht="15">
      <c r="F17751" s="183"/>
    </row>
    <row r="17762" ht="15">
      <c r="F17762" s="183"/>
    </row>
    <row r="17763" ht="15">
      <c r="F17763" s="183"/>
    </row>
    <row r="17764" ht="15">
      <c r="F17764" s="183"/>
    </row>
    <row r="17765" ht="15">
      <c r="F17765" s="183"/>
    </row>
    <row r="17766" ht="15">
      <c r="F17766" s="183"/>
    </row>
    <row r="17777" ht="15">
      <c r="F17777" s="184"/>
    </row>
    <row r="17778" ht="15">
      <c r="F17778" s="183"/>
    </row>
    <row r="17779" ht="15">
      <c r="F17779" s="183"/>
    </row>
    <row r="17780" ht="15">
      <c r="F17780" s="183"/>
    </row>
    <row r="17781" ht="15">
      <c r="F17781" s="183"/>
    </row>
    <row r="17792" ht="15">
      <c r="F17792" s="183"/>
    </row>
    <row r="17793" ht="15">
      <c r="F17793" s="183"/>
    </row>
    <row r="17794" ht="15">
      <c r="F17794" s="183"/>
    </row>
    <row r="17795" ht="15">
      <c r="F17795" s="183"/>
    </row>
    <row r="17796" ht="15">
      <c r="F17796" s="183"/>
    </row>
    <row r="17807" ht="15">
      <c r="F17807" s="183"/>
    </row>
    <row r="17808" ht="15">
      <c r="F17808" s="183"/>
    </row>
    <row r="17809" ht="15">
      <c r="F17809" s="183"/>
    </row>
    <row r="17810" ht="15">
      <c r="F17810" s="183"/>
    </row>
    <row r="17811" ht="15">
      <c r="F17811" s="183"/>
    </row>
    <row r="17823" ht="15">
      <c r="F17823" s="183"/>
    </row>
    <row r="17824" ht="15">
      <c r="F17824" s="183"/>
    </row>
    <row r="17825" ht="15">
      <c r="F17825" s="183"/>
    </row>
    <row r="17826" ht="15">
      <c r="F17826" s="183"/>
    </row>
    <row r="17852" ht="15">
      <c r="F17852" s="183"/>
    </row>
    <row r="17853" ht="15">
      <c r="F17853" s="183"/>
    </row>
    <row r="17854" ht="15">
      <c r="F17854" s="183"/>
    </row>
    <row r="17855" ht="15">
      <c r="F17855" s="183"/>
    </row>
    <row r="17856" ht="15">
      <c r="F17856" s="183"/>
    </row>
    <row r="17867" ht="15">
      <c r="F17867" s="183"/>
    </row>
    <row r="17868" ht="15">
      <c r="F17868" s="183"/>
    </row>
    <row r="17869" ht="15">
      <c r="F17869" s="183"/>
    </row>
    <row r="17870" ht="15">
      <c r="F17870" s="183"/>
    </row>
    <row r="17871" ht="15">
      <c r="F17871" s="183"/>
    </row>
    <row r="17882" ht="15">
      <c r="F17882" s="183"/>
    </row>
    <row r="17883" ht="15">
      <c r="F17883" s="183"/>
    </row>
    <row r="17884" ht="15">
      <c r="F17884" s="183"/>
    </row>
    <row r="17885" ht="15">
      <c r="F17885" s="183"/>
    </row>
    <row r="17886" ht="15">
      <c r="F17886" s="183"/>
    </row>
    <row r="17897" ht="15">
      <c r="F17897" s="183"/>
    </row>
    <row r="17898" ht="15">
      <c r="F17898" s="183"/>
    </row>
    <row r="17899" ht="15">
      <c r="F17899" s="183"/>
    </row>
    <row r="17900" ht="15">
      <c r="F17900" s="183"/>
    </row>
    <row r="17913" ht="15">
      <c r="F17913" s="183"/>
    </row>
    <row r="17914" ht="15">
      <c r="F17914" s="183"/>
    </row>
    <row r="17915" ht="15">
      <c r="F17915" s="183"/>
    </row>
    <row r="17916" ht="15">
      <c r="F17916" s="183"/>
    </row>
    <row r="17928" ht="15">
      <c r="F17928" s="183"/>
    </row>
    <row r="17929" ht="15">
      <c r="F17929" s="183"/>
    </row>
    <row r="17930" ht="15">
      <c r="F17930" s="183"/>
    </row>
    <row r="17931" ht="15">
      <c r="F17931" s="183"/>
    </row>
    <row r="17957" ht="15">
      <c r="F17957" s="183"/>
    </row>
    <row r="17958" ht="15">
      <c r="F17958" s="183"/>
    </row>
    <row r="17959" ht="15">
      <c r="F17959" s="183"/>
    </row>
    <row r="17960" ht="15">
      <c r="F17960" s="183"/>
    </row>
    <row r="17961" ht="15">
      <c r="F17961" s="183"/>
    </row>
    <row r="17972" ht="15">
      <c r="F17972" s="183"/>
    </row>
    <row r="17973" ht="15">
      <c r="F17973" s="183"/>
    </row>
    <row r="17974" ht="15">
      <c r="F17974" s="183"/>
    </row>
    <row r="17975" ht="15">
      <c r="F17975" s="183"/>
    </row>
    <row r="17987" ht="15">
      <c r="F17987" s="183"/>
    </row>
    <row r="17988" ht="15">
      <c r="F17988" s="183"/>
    </row>
    <row r="17989" ht="15">
      <c r="F17989" s="183"/>
    </row>
    <row r="17990" ht="15">
      <c r="F17990" s="183"/>
    </row>
    <row r="17991" ht="15">
      <c r="F17991" s="183"/>
    </row>
    <row r="18002" ht="15">
      <c r="F18002" s="183"/>
    </row>
    <row r="18003" ht="15">
      <c r="F18003" s="183"/>
    </row>
    <row r="18004" ht="15">
      <c r="F18004" s="183"/>
    </row>
    <row r="18005" ht="15">
      <c r="F18005" s="183"/>
    </row>
    <row r="18006" ht="15">
      <c r="F18006" s="183"/>
    </row>
    <row r="18017" ht="15">
      <c r="F18017" s="183"/>
    </row>
    <row r="18018" ht="15">
      <c r="F18018" s="183"/>
    </row>
    <row r="18019" ht="15">
      <c r="F18019" s="183"/>
    </row>
    <row r="18020" ht="15">
      <c r="F18020" s="183"/>
    </row>
    <row r="18021" ht="15">
      <c r="F18021" s="183"/>
    </row>
    <row r="18033" ht="15">
      <c r="F18033" s="183"/>
    </row>
    <row r="18034" ht="15">
      <c r="F18034" s="183"/>
    </row>
    <row r="18062" ht="15">
      <c r="F18062" s="183"/>
    </row>
    <row r="18063" ht="15">
      <c r="F18063" s="183"/>
    </row>
    <row r="18064" ht="15">
      <c r="F18064" s="183"/>
    </row>
    <row r="18065" ht="15">
      <c r="F18065" s="183"/>
    </row>
    <row r="18066" ht="15">
      <c r="F18066" s="183"/>
    </row>
    <row r="18077" ht="15">
      <c r="F18077" s="183"/>
    </row>
    <row r="18078" ht="15">
      <c r="F18078" s="183"/>
    </row>
    <row r="18079" ht="15">
      <c r="F18079" s="183"/>
    </row>
    <row r="18080" ht="15">
      <c r="F18080" s="183"/>
    </row>
    <row r="18093" ht="15">
      <c r="F18093" s="183"/>
    </row>
    <row r="18094" ht="15">
      <c r="F18094" s="183"/>
    </row>
    <row r="18107" ht="15">
      <c r="F18107" s="183"/>
    </row>
    <row r="18108" ht="15">
      <c r="F18108" s="183"/>
    </row>
    <row r="18110" ht="15">
      <c r="F18110" s="183"/>
    </row>
    <row r="18111" ht="15">
      <c r="F18111" s="183"/>
    </row>
    <row r="18122" ht="15">
      <c r="F18122" s="183"/>
    </row>
    <row r="18123" ht="15">
      <c r="F18123" s="183"/>
    </row>
    <row r="18125" ht="15">
      <c r="F18125" s="183"/>
    </row>
    <row r="18126" ht="15">
      <c r="F18126" s="183"/>
    </row>
    <row r="18139" ht="15">
      <c r="F18139" s="183"/>
    </row>
    <row r="18167" ht="15">
      <c r="F18167" s="183"/>
    </row>
    <row r="18168" ht="15">
      <c r="F18168" s="183"/>
    </row>
    <row r="18169" ht="15">
      <c r="F18169" s="183"/>
    </row>
    <row r="18170" ht="15">
      <c r="F18170" s="183"/>
    </row>
    <row r="18171" ht="15">
      <c r="F18171" s="183"/>
    </row>
    <row r="18182" ht="15">
      <c r="F18182" s="183"/>
    </row>
    <row r="18183" ht="15">
      <c r="F18183" s="183"/>
    </row>
    <row r="18184" ht="15">
      <c r="F18184" s="183"/>
    </row>
    <row r="18185" ht="15">
      <c r="F18185" s="183"/>
    </row>
    <row r="18186" ht="15">
      <c r="F18186" s="183"/>
    </row>
    <row r="18198" ht="15">
      <c r="F18198" s="183"/>
    </row>
    <row r="18199" ht="15">
      <c r="F18199" s="183"/>
    </row>
    <row r="18200" ht="15">
      <c r="F18200" s="183"/>
    </row>
    <row r="18201" ht="15">
      <c r="F18201" s="183"/>
    </row>
    <row r="18212" ht="15">
      <c r="F18212" s="184"/>
    </row>
    <row r="18213" ht="15">
      <c r="F18213" s="183"/>
    </row>
    <row r="18214" ht="15">
      <c r="F18214" s="183"/>
    </row>
    <row r="18215" ht="15">
      <c r="F18215" s="183"/>
    </row>
    <row r="18216" ht="15">
      <c r="F18216" s="183"/>
    </row>
    <row r="18227" ht="15">
      <c r="F18227" s="184"/>
    </row>
    <row r="18228" ht="15">
      <c r="F18228" s="183"/>
    </row>
    <row r="18229" ht="15">
      <c r="F18229" s="183"/>
    </row>
    <row r="18230" ht="15">
      <c r="F18230" s="183"/>
    </row>
    <row r="18231" ht="15">
      <c r="F18231" s="183"/>
    </row>
    <row r="18243" ht="15">
      <c r="F18243" s="183"/>
    </row>
    <row r="18244" ht="15">
      <c r="F18244" s="183"/>
    </row>
    <row r="18272" ht="15">
      <c r="F18272" s="183"/>
    </row>
    <row r="18273" ht="15">
      <c r="F18273" s="183"/>
    </row>
    <row r="18274" ht="15">
      <c r="F18274" s="183"/>
    </row>
    <row r="18275" ht="15">
      <c r="F18275" s="183"/>
    </row>
    <row r="18276" ht="15">
      <c r="F18276" s="183"/>
    </row>
    <row r="18287" ht="15">
      <c r="F18287" s="183"/>
    </row>
    <row r="18288" ht="15">
      <c r="F18288" s="183"/>
    </row>
    <row r="18289" ht="15">
      <c r="F18289" s="183"/>
    </row>
    <row r="18290" ht="15">
      <c r="F18290" s="183"/>
    </row>
    <row r="18291" ht="15">
      <c r="F18291" s="183"/>
    </row>
    <row r="18302" ht="15">
      <c r="F18302" s="183"/>
    </row>
    <row r="18303" ht="15">
      <c r="F18303" s="183"/>
    </row>
    <row r="18304" ht="15">
      <c r="F18304" s="183"/>
    </row>
    <row r="18305" ht="15">
      <c r="F18305" s="183"/>
    </row>
    <row r="18306" ht="15">
      <c r="F18306" s="183"/>
    </row>
    <row r="18317" ht="15">
      <c r="F18317" s="183"/>
    </row>
    <row r="18318" ht="15">
      <c r="F18318" s="183"/>
    </row>
    <row r="18319" ht="15">
      <c r="F18319" s="183"/>
    </row>
    <row r="18320" ht="15">
      <c r="F18320" s="183"/>
    </row>
    <row r="18321" ht="15">
      <c r="F18321" s="183"/>
    </row>
    <row r="18332" ht="15">
      <c r="F18332" s="183"/>
    </row>
    <row r="18333" ht="15">
      <c r="F18333" s="183"/>
    </row>
    <row r="18334" ht="15">
      <c r="F18334" s="183"/>
    </row>
    <row r="18335" ht="15">
      <c r="F18335" s="183"/>
    </row>
    <row r="18336" ht="15">
      <c r="F18336" s="183"/>
    </row>
    <row r="18348" ht="15">
      <c r="F18348" s="183"/>
    </row>
    <row r="18349" ht="15">
      <c r="F18349" s="183"/>
    </row>
    <row r="18350" ht="15">
      <c r="F18350" s="183"/>
    </row>
    <row r="18351" ht="15">
      <c r="F18351" s="183"/>
    </row>
    <row r="18377" ht="15">
      <c r="F18377" s="183"/>
    </row>
    <row r="18378" ht="15">
      <c r="F18378" s="183"/>
    </row>
    <row r="18379" ht="15">
      <c r="F18379" s="183"/>
    </row>
    <row r="18380" ht="15">
      <c r="F18380" s="183"/>
    </row>
    <row r="18381" ht="15">
      <c r="F18381" s="183"/>
    </row>
    <row r="18392" ht="15">
      <c r="F18392" s="183"/>
    </row>
    <row r="18393" ht="15">
      <c r="F18393" s="183"/>
    </row>
    <row r="18394" ht="15">
      <c r="F18394" s="183"/>
    </row>
    <row r="18395" ht="15">
      <c r="F18395" s="183"/>
    </row>
    <row r="18396" ht="15">
      <c r="F18396" s="183"/>
    </row>
    <row r="18407" ht="15">
      <c r="F18407" s="184"/>
    </row>
    <row r="18408" ht="15">
      <c r="F18408" s="183"/>
    </row>
    <row r="18409" ht="15">
      <c r="F18409" s="183"/>
    </row>
    <row r="18410" ht="15">
      <c r="F18410" s="183"/>
    </row>
    <row r="18411" ht="15">
      <c r="F18411" s="183"/>
    </row>
    <row r="18422" ht="15">
      <c r="F18422" s="183"/>
    </row>
    <row r="18423" ht="15">
      <c r="F18423" s="183"/>
    </row>
    <row r="18424" ht="15">
      <c r="F18424" s="183"/>
    </row>
    <row r="18425" ht="15">
      <c r="F18425" s="183"/>
    </row>
    <row r="18438" ht="15">
      <c r="F18438" s="183"/>
    </row>
    <row r="18439" ht="15">
      <c r="F18439" s="183"/>
    </row>
    <row r="18440" ht="15">
      <c r="F18440" s="183"/>
    </row>
    <row r="18441" ht="15">
      <c r="F18441" s="183"/>
    </row>
    <row r="18453" ht="15">
      <c r="F18453" s="183"/>
    </row>
    <row r="18454" ht="15">
      <c r="F18454" s="183"/>
    </row>
    <row r="18482" ht="15">
      <c r="F18482" s="183"/>
    </row>
    <row r="18483" ht="15">
      <c r="F18483" s="183"/>
    </row>
    <row r="18484" ht="15">
      <c r="F18484" s="183"/>
    </row>
    <row r="18485" ht="15">
      <c r="F18485" s="183"/>
    </row>
    <row r="18486" ht="15">
      <c r="F18486" s="183"/>
    </row>
    <row r="18497" ht="15">
      <c r="F18497" s="183"/>
    </row>
    <row r="18498" ht="15">
      <c r="F18498" s="183"/>
    </row>
    <row r="18499" ht="15">
      <c r="F18499" s="183"/>
    </row>
    <row r="18500" ht="15">
      <c r="F18500" s="183"/>
    </row>
    <row r="18501" ht="15">
      <c r="F18501" s="183"/>
    </row>
    <row r="18513" ht="15">
      <c r="F18513" s="183"/>
    </row>
    <row r="18514" ht="15">
      <c r="F18514" s="183"/>
    </row>
    <row r="18515" ht="15">
      <c r="F18515" s="183"/>
    </row>
    <row r="18516" ht="15">
      <c r="F18516" s="183"/>
    </row>
    <row r="18527" ht="15">
      <c r="F18527" s="184"/>
    </row>
    <row r="18528" ht="15">
      <c r="F18528" s="183"/>
    </row>
    <row r="18529" ht="15">
      <c r="F18529" s="183"/>
    </row>
    <row r="18530" ht="15">
      <c r="F18530" s="183"/>
    </row>
    <row r="18531" ht="15">
      <c r="F18531" s="183"/>
    </row>
    <row r="18542" ht="15">
      <c r="F18542" s="183"/>
    </row>
    <row r="18543" ht="15">
      <c r="F18543" s="183"/>
    </row>
    <row r="18544" ht="15">
      <c r="F18544" s="183"/>
    </row>
    <row r="18545" ht="15">
      <c r="F18545" s="183"/>
    </row>
    <row r="18546" ht="15">
      <c r="F18546" s="183"/>
    </row>
    <row r="18558" ht="15">
      <c r="F18558" s="183"/>
    </row>
    <row r="18559" ht="15">
      <c r="F18559" s="183"/>
    </row>
    <row r="18560" ht="15">
      <c r="F18560" s="183"/>
    </row>
    <row r="18561" ht="15">
      <c r="F18561" s="183"/>
    </row>
    <row r="18588" ht="15">
      <c r="F18588" s="183"/>
    </row>
    <row r="18589" ht="15">
      <c r="F18589" s="183"/>
    </row>
    <row r="18591" ht="15">
      <c r="F18591" s="183"/>
    </row>
    <row r="18632" ht="15">
      <c r="F18632" s="183"/>
    </row>
    <row r="18635" ht="15">
      <c r="F18635" s="183"/>
    </row>
    <row r="18648" ht="15">
      <c r="F18648" s="183"/>
    </row>
    <row r="18650" ht="15">
      <c r="F18650" s="183"/>
    </row>
    <row r="18651" ht="15">
      <c r="F18651" s="183"/>
    </row>
    <row r="18693" ht="15">
      <c r="F18693" s="184"/>
    </row>
    <row r="18694" ht="15">
      <c r="F18694" s="184"/>
    </row>
    <row r="18696" ht="15">
      <c r="F18696" s="184"/>
    </row>
    <row r="18707" ht="15">
      <c r="F18707" s="183"/>
    </row>
    <row r="18708" ht="15">
      <c r="F18708" s="184"/>
    </row>
    <row r="18709" ht="15">
      <c r="F18709" s="184"/>
    </row>
    <row r="18710" ht="15">
      <c r="F18710" s="183"/>
    </row>
    <row r="18711" ht="15">
      <c r="F18711" s="184"/>
    </row>
    <row r="18723" ht="15">
      <c r="F18723" s="184"/>
    </row>
    <row r="18724" ht="15">
      <c r="F18724" s="184"/>
    </row>
    <row r="18726" ht="15">
      <c r="F18726" s="184"/>
    </row>
    <row r="18738" ht="15">
      <c r="F18738" s="184"/>
    </row>
    <row r="18739" ht="15">
      <c r="F18739" s="184"/>
    </row>
    <row r="18741" ht="15">
      <c r="F18741" s="184"/>
    </row>
    <row r="18753" ht="15">
      <c r="F18753" s="184"/>
    </row>
    <row r="18754" ht="15">
      <c r="F18754" s="184"/>
    </row>
    <row r="18756" ht="15">
      <c r="F18756" s="184"/>
    </row>
    <row r="18768" ht="15">
      <c r="F18768" s="184"/>
    </row>
    <row r="18769" ht="15">
      <c r="F18769" s="184"/>
    </row>
    <row r="18770" ht="15">
      <c r="F18770" s="184"/>
    </row>
    <row r="18771" ht="15">
      <c r="F18771" s="184"/>
    </row>
    <row r="18797" ht="15">
      <c r="F18797" s="183"/>
    </row>
    <row r="18798" ht="15">
      <c r="F18798" s="183"/>
    </row>
    <row r="18799" ht="15">
      <c r="F18799" s="183"/>
    </row>
    <row r="18800" ht="15">
      <c r="F18800" s="183"/>
    </row>
    <row r="18801" ht="15">
      <c r="F18801" s="183"/>
    </row>
    <row r="18812" ht="15">
      <c r="F18812" s="183"/>
    </row>
    <row r="18813" ht="15">
      <c r="F18813" s="183"/>
    </row>
    <row r="18814" ht="15">
      <c r="F18814" s="183"/>
    </row>
    <row r="18815" ht="15">
      <c r="F18815" s="183"/>
    </row>
    <row r="18816" ht="15">
      <c r="F18816" s="183"/>
    </row>
    <row r="18828" ht="15">
      <c r="F18828" s="183"/>
    </row>
    <row r="18829" ht="15">
      <c r="F18829" s="183"/>
    </row>
    <row r="18830" ht="15">
      <c r="F18830" s="183"/>
    </row>
    <row r="18831" ht="15">
      <c r="F18831" s="183"/>
    </row>
    <row r="18842" ht="15">
      <c r="F18842" s="183"/>
    </row>
    <row r="18843" ht="15">
      <c r="F18843" s="183"/>
    </row>
    <row r="18845" ht="15">
      <c r="F18845" s="183"/>
    </row>
    <row r="18846" ht="15">
      <c r="F18846" s="183"/>
    </row>
    <row r="18858" ht="15">
      <c r="F18858" s="183"/>
    </row>
    <row r="18859" ht="15">
      <c r="F18859" s="183"/>
    </row>
    <row r="18860" ht="15">
      <c r="F18860" s="183"/>
    </row>
    <row r="18861" ht="15">
      <c r="F18861" s="183"/>
    </row>
    <row r="18873" ht="15">
      <c r="F18873" s="183"/>
    </row>
    <row r="18874" ht="15">
      <c r="F18874" s="183"/>
    </row>
    <row r="18875" ht="15">
      <c r="F18875" s="183"/>
    </row>
    <row r="18876" ht="15">
      <c r="F18876" s="183"/>
    </row>
    <row r="18962" ht="15">
      <c r="F18962" s="184"/>
    </row>
    <row r="19112" ht="15">
      <c r="F19112" s="183"/>
    </row>
    <row r="19113" ht="15">
      <c r="F19113" s="183"/>
    </row>
    <row r="19114" ht="15">
      <c r="F19114" s="183"/>
    </row>
    <row r="19115" ht="15">
      <c r="F19115" s="183"/>
    </row>
    <row r="19116" ht="15">
      <c r="F19116" s="183"/>
    </row>
    <row r="19127" ht="15">
      <c r="F19127" s="183"/>
    </row>
    <row r="19128" ht="15">
      <c r="F19128" s="183"/>
    </row>
    <row r="19129" ht="15">
      <c r="F19129" s="183"/>
    </row>
    <row r="19130" ht="15">
      <c r="F19130" s="183"/>
    </row>
    <row r="19142" ht="15">
      <c r="F19142" s="183"/>
    </row>
    <row r="19143" ht="15">
      <c r="F19143" s="183"/>
    </row>
    <row r="19144" ht="15">
      <c r="F19144" s="183"/>
    </row>
    <row r="19145" ht="15">
      <c r="F19145" s="183"/>
    </row>
    <row r="19146" ht="15">
      <c r="F19146" s="183"/>
    </row>
    <row r="19157" ht="15">
      <c r="F19157" s="183"/>
    </row>
    <row r="19158" ht="15">
      <c r="F19158" s="183"/>
    </row>
    <row r="19160" ht="15">
      <c r="F19160" s="183"/>
    </row>
    <row r="19161" ht="15">
      <c r="F19161" s="183"/>
    </row>
    <row r="19172" ht="15">
      <c r="F19172" s="183"/>
    </row>
    <row r="19173" ht="15">
      <c r="F19173" s="183"/>
    </row>
    <row r="19175" ht="15">
      <c r="F19175" s="183"/>
    </row>
    <row r="19176" ht="15">
      <c r="F19176" s="183"/>
    </row>
    <row r="19217" ht="15">
      <c r="F19217" s="183"/>
    </row>
    <row r="19218" ht="15">
      <c r="F19218" s="183"/>
    </row>
    <row r="19219" ht="15">
      <c r="F19219" s="183"/>
    </row>
    <row r="19220" ht="15">
      <c r="F19220" s="183"/>
    </row>
    <row r="19221" ht="15">
      <c r="F19221" s="183"/>
    </row>
    <row r="19232" ht="15">
      <c r="F19232" s="183"/>
    </row>
    <row r="19233" ht="15">
      <c r="F19233" s="183"/>
    </row>
    <row r="19234" ht="15">
      <c r="F19234" s="183"/>
    </row>
    <row r="19235" ht="15">
      <c r="F19235" s="183"/>
    </row>
    <row r="19236" ht="15">
      <c r="F19236" s="183"/>
    </row>
    <row r="19247" ht="15">
      <c r="F19247" s="183"/>
    </row>
    <row r="19248" ht="15">
      <c r="F19248" s="183"/>
    </row>
    <row r="19249" ht="15">
      <c r="F19249" s="183"/>
    </row>
    <row r="19250" ht="15">
      <c r="F19250" s="183"/>
    </row>
    <row r="19251" ht="15">
      <c r="F19251" s="183"/>
    </row>
    <row r="19262" ht="15">
      <c r="F19262" s="183"/>
    </row>
    <row r="19263" ht="15">
      <c r="F19263" s="183"/>
    </row>
    <row r="19264" ht="15">
      <c r="F19264" s="183"/>
    </row>
    <row r="19265" ht="15">
      <c r="F19265" s="183"/>
    </row>
    <row r="19266" ht="15">
      <c r="F19266" s="183"/>
    </row>
    <row r="19277" ht="15">
      <c r="F19277" s="183"/>
    </row>
    <row r="19278" ht="15">
      <c r="F19278" s="183"/>
    </row>
    <row r="19279" ht="15">
      <c r="F19279" s="183"/>
    </row>
    <row r="19280" ht="15">
      <c r="F19280" s="183"/>
    </row>
    <row r="19281" ht="15">
      <c r="F19281" s="183"/>
    </row>
    <row r="19293" ht="15">
      <c r="F19293" s="183"/>
    </row>
    <row r="19294" ht="15">
      <c r="F19294" s="183"/>
    </row>
    <row r="19295" ht="15">
      <c r="F19295" s="183"/>
    </row>
    <row r="19296" ht="15">
      <c r="F19296" s="183"/>
    </row>
    <row r="19427" ht="15">
      <c r="F19427" s="183"/>
    </row>
    <row r="19428" ht="15">
      <c r="F19428" s="183"/>
    </row>
    <row r="19429" ht="15">
      <c r="F19429" s="183"/>
    </row>
    <row r="19430" ht="15">
      <c r="F19430" s="183"/>
    </row>
    <row r="19431" ht="15">
      <c r="F19431" s="183"/>
    </row>
    <row r="19442" ht="15">
      <c r="F19442" s="183"/>
    </row>
    <row r="19443" ht="15">
      <c r="F19443" s="183"/>
    </row>
    <row r="19444" ht="15">
      <c r="F19444" s="183"/>
    </row>
    <row r="19445" ht="15">
      <c r="F19445" s="183"/>
    </row>
    <row r="19446" ht="15">
      <c r="F19446" s="183"/>
    </row>
    <row r="19457" ht="15">
      <c r="F19457" s="183"/>
    </row>
    <row r="19458" ht="15">
      <c r="F19458" s="183"/>
    </row>
    <row r="19459" ht="15">
      <c r="F19459" s="183"/>
    </row>
    <row r="19460" ht="15">
      <c r="F19460" s="183"/>
    </row>
    <row r="19461" ht="15">
      <c r="F19461" s="183"/>
    </row>
    <row r="19472" ht="15">
      <c r="F19472" s="183"/>
    </row>
    <row r="19473" ht="15">
      <c r="F19473" s="183"/>
    </row>
    <row r="19474" ht="15">
      <c r="F19474" s="183"/>
    </row>
    <row r="19475" ht="15">
      <c r="F19475" s="183"/>
    </row>
    <row r="19476" ht="15">
      <c r="F19476" s="183"/>
    </row>
    <row r="19487" ht="15">
      <c r="F19487" s="183"/>
    </row>
    <row r="19488" ht="15">
      <c r="F19488" s="183"/>
    </row>
    <row r="19489" ht="15">
      <c r="F19489" s="183"/>
    </row>
    <row r="19490" ht="15">
      <c r="F19490" s="183"/>
    </row>
    <row r="19491" ht="15">
      <c r="F19491" s="183"/>
    </row>
    <row r="19503" ht="15">
      <c r="F19503" s="183"/>
    </row>
    <row r="19504" ht="15">
      <c r="F19504" s="183"/>
    </row>
    <row r="19532" ht="15">
      <c r="F19532" s="183"/>
    </row>
    <row r="19533" ht="15">
      <c r="F19533" s="183"/>
    </row>
    <row r="19534" ht="15">
      <c r="F19534" s="183"/>
    </row>
    <row r="19535" ht="15">
      <c r="F19535" s="183"/>
    </row>
    <row r="19536" ht="15">
      <c r="F19536" s="183"/>
    </row>
    <row r="19547" ht="15">
      <c r="F19547" s="183"/>
    </row>
    <row r="19548" ht="15">
      <c r="F19548" s="183"/>
    </row>
    <row r="19549" ht="15">
      <c r="F19549" s="183"/>
    </row>
    <row r="19550" ht="15">
      <c r="F19550" s="183"/>
    </row>
    <row r="19551" ht="15">
      <c r="F19551" s="183"/>
    </row>
    <row r="19563" ht="15">
      <c r="F19563" s="183"/>
    </row>
    <row r="19564" ht="15">
      <c r="F19564" s="183"/>
    </row>
    <row r="19565" ht="15">
      <c r="F19565" s="183"/>
    </row>
    <row r="19566" ht="15">
      <c r="F19566" s="183"/>
    </row>
    <row r="19577" ht="15">
      <c r="F19577" s="183"/>
    </row>
    <row r="19578" ht="15">
      <c r="F19578" s="183"/>
    </row>
    <row r="19579" ht="15">
      <c r="F19579" s="183"/>
    </row>
    <row r="19580" ht="15">
      <c r="F19580" s="183"/>
    </row>
    <row r="19581" ht="15">
      <c r="F19581" s="183"/>
    </row>
    <row r="19593" ht="15">
      <c r="F19593" s="183"/>
    </row>
    <row r="19594" ht="15">
      <c r="F19594" s="183"/>
    </row>
    <row r="19595" ht="15">
      <c r="F19595" s="183"/>
    </row>
    <row r="19596" ht="15">
      <c r="F19596" s="183"/>
    </row>
    <row r="19608" ht="15">
      <c r="F19608" s="183"/>
    </row>
    <row r="19609" ht="15">
      <c r="F19609" s="183"/>
    </row>
    <row r="19610" ht="15">
      <c r="F19610" s="183"/>
    </row>
    <row r="19611" ht="15">
      <c r="F19611" s="183"/>
    </row>
    <row r="19637" ht="15">
      <c r="F19637" s="183"/>
    </row>
    <row r="19638" ht="15">
      <c r="F19638" s="183"/>
    </row>
    <row r="19639" ht="15">
      <c r="F19639" s="183"/>
    </row>
    <row r="19640" ht="15">
      <c r="F19640" s="183"/>
    </row>
    <row r="19641" ht="15">
      <c r="F19641" s="183"/>
    </row>
    <row r="19652" ht="15">
      <c r="F19652" s="183"/>
    </row>
    <row r="19653" ht="15">
      <c r="F19653" s="183"/>
    </row>
    <row r="19654" ht="15">
      <c r="F19654" s="183"/>
    </row>
    <row r="19655" ht="15">
      <c r="F19655" s="183"/>
    </row>
    <row r="19656" ht="15">
      <c r="F19656" s="183"/>
    </row>
    <row r="19667" ht="15">
      <c r="F19667" s="183"/>
    </row>
    <row r="19668" ht="15">
      <c r="F19668" s="183"/>
    </row>
    <row r="19669" ht="15">
      <c r="F19669" s="183"/>
    </row>
    <row r="19670" ht="15">
      <c r="F19670" s="183"/>
    </row>
    <row r="19671" ht="15">
      <c r="F19671" s="183"/>
    </row>
    <row r="19682" ht="15">
      <c r="F19682" s="184"/>
    </row>
    <row r="19683" ht="15">
      <c r="F19683" s="183"/>
    </row>
    <row r="19684" ht="15">
      <c r="F19684" s="183"/>
    </row>
    <row r="19685" ht="15">
      <c r="F19685" s="183"/>
    </row>
    <row r="19697" ht="15">
      <c r="F19697" s="184"/>
    </row>
    <row r="19698" ht="15">
      <c r="F19698" s="183"/>
    </row>
    <row r="19699" ht="15">
      <c r="F19699" s="183"/>
    </row>
    <row r="19700" ht="15">
      <c r="F19700" s="183"/>
    </row>
    <row r="19701" ht="15">
      <c r="F19701" s="183"/>
    </row>
    <row r="19714" ht="15">
      <c r="F19714" s="183"/>
    </row>
    <row r="19715" ht="15">
      <c r="F19715" s="183"/>
    </row>
    <row r="19716" ht="15">
      <c r="F19716" s="183"/>
    </row>
    <row r="19742" ht="15">
      <c r="F19742" s="183"/>
    </row>
    <row r="19743" ht="15">
      <c r="F19743" s="183"/>
    </row>
    <row r="19744" ht="15">
      <c r="F19744" s="183"/>
    </row>
    <row r="19745" ht="15">
      <c r="F19745" s="183"/>
    </row>
    <row r="19746" ht="15">
      <c r="F19746" s="183"/>
    </row>
    <row r="19757" ht="15">
      <c r="F19757" s="183"/>
    </row>
    <row r="19758" ht="15">
      <c r="F19758" s="183"/>
    </row>
    <row r="19759" ht="15">
      <c r="F19759" s="183"/>
    </row>
    <row r="19760" ht="15">
      <c r="F19760" s="183"/>
    </row>
    <row r="19761" ht="15">
      <c r="F19761" s="183"/>
    </row>
    <row r="19773" ht="15">
      <c r="F19773" s="183"/>
    </row>
    <row r="19774" ht="15">
      <c r="F19774" s="183"/>
    </row>
    <row r="19775" ht="15">
      <c r="F19775" s="183"/>
    </row>
    <row r="19776" ht="15">
      <c r="F19776" s="183"/>
    </row>
    <row r="19787" ht="15">
      <c r="F19787" s="183"/>
    </row>
    <row r="19788" ht="15">
      <c r="F19788" s="183"/>
    </row>
    <row r="19789" ht="15">
      <c r="F19789" s="183"/>
    </row>
    <row r="19790" ht="15">
      <c r="F19790" s="183"/>
    </row>
    <row r="19802" ht="15">
      <c r="F19802" s="183"/>
    </row>
    <row r="19803" ht="15">
      <c r="F19803" s="183"/>
    </row>
    <row r="19804" ht="15">
      <c r="F19804" s="183"/>
    </row>
    <row r="19805" ht="15">
      <c r="F19805" s="183"/>
    </row>
    <row r="19806" ht="15">
      <c r="F19806" s="183"/>
    </row>
    <row r="19818" ht="15">
      <c r="F19818" s="183"/>
    </row>
    <row r="19819" ht="15">
      <c r="F19819" s="183"/>
    </row>
    <row r="19847" ht="15">
      <c r="F19847" s="183"/>
    </row>
    <row r="19848" ht="15">
      <c r="F19848" s="183"/>
    </row>
    <row r="19849" ht="15">
      <c r="F19849" s="183"/>
    </row>
    <row r="19850" ht="15">
      <c r="F19850" s="183"/>
    </row>
    <row r="19851" ht="15">
      <c r="F19851" s="183"/>
    </row>
    <row r="19862" ht="15">
      <c r="F19862" s="183"/>
    </row>
    <row r="19863" ht="15">
      <c r="F19863" s="183"/>
    </row>
    <row r="19864" ht="15">
      <c r="F19864" s="183"/>
    </row>
    <row r="19865" ht="15">
      <c r="F19865" s="183"/>
    </row>
    <row r="19866" ht="15">
      <c r="F19866" s="183"/>
    </row>
    <row r="19878" ht="15">
      <c r="F19878" s="183"/>
    </row>
    <row r="19879" ht="15">
      <c r="F19879" s="183"/>
    </row>
    <row r="19880" ht="15">
      <c r="F19880" s="183"/>
    </row>
    <row r="19881" ht="15">
      <c r="F19881" s="183"/>
    </row>
    <row r="19892" ht="15">
      <c r="F19892" s="183"/>
    </row>
    <row r="19893" ht="15">
      <c r="F19893" s="183"/>
    </row>
    <row r="19894" ht="15">
      <c r="F19894" s="183"/>
    </row>
    <row r="19895" ht="15">
      <c r="F19895" s="183"/>
    </row>
    <row r="19896" ht="15">
      <c r="F19896" s="183"/>
    </row>
    <row r="19907" ht="15">
      <c r="F19907" s="183"/>
    </row>
    <row r="19908" ht="15">
      <c r="F19908" s="183"/>
    </row>
    <row r="19909" ht="15">
      <c r="F19909" s="183"/>
    </row>
    <row r="19910" ht="15">
      <c r="F19910" s="183"/>
    </row>
    <row r="19911" ht="15">
      <c r="F19911" s="183"/>
    </row>
    <row r="19923" ht="15">
      <c r="F19923" s="183"/>
    </row>
    <row r="19924" ht="15">
      <c r="F19924" s="183"/>
    </row>
    <row r="19952" ht="15">
      <c r="F19952" s="183"/>
    </row>
    <row r="19953" ht="15">
      <c r="F19953" s="183"/>
    </row>
    <row r="19954" ht="15">
      <c r="F19954" s="183"/>
    </row>
    <row r="19955" ht="15">
      <c r="F19955" s="183"/>
    </row>
    <row r="19956" ht="15">
      <c r="F19956" s="183"/>
    </row>
    <row r="19967" ht="15">
      <c r="F19967" s="183"/>
    </row>
    <row r="19968" ht="15">
      <c r="F19968" s="183"/>
    </row>
    <row r="19969" ht="15">
      <c r="F19969" s="183"/>
    </row>
    <row r="19970" ht="15">
      <c r="F19970" s="183"/>
    </row>
    <row r="19971" ht="15">
      <c r="F19971" s="183"/>
    </row>
    <row r="19983" ht="15">
      <c r="F19983" s="183"/>
    </row>
    <row r="19984" ht="15">
      <c r="F19984" s="183"/>
    </row>
    <row r="19985" ht="15">
      <c r="F19985" s="183"/>
    </row>
    <row r="19986" ht="15">
      <c r="F19986" s="183"/>
    </row>
    <row r="19997" ht="15">
      <c r="F19997" s="183"/>
    </row>
    <row r="19998" ht="15">
      <c r="F19998" s="183"/>
    </row>
    <row r="19999" ht="15">
      <c r="F19999" s="183"/>
    </row>
    <row r="20000" ht="15">
      <c r="F20000" s="183"/>
    </row>
    <row r="20001" ht="15">
      <c r="F20001" s="183"/>
    </row>
    <row r="20012" ht="15">
      <c r="F20012" s="183"/>
    </row>
    <row r="20013" ht="15">
      <c r="F20013" s="183"/>
    </row>
    <row r="20014" ht="15">
      <c r="F20014" s="183"/>
    </row>
    <row r="20015" ht="15">
      <c r="F20015" s="183"/>
    </row>
    <row r="20016" ht="15">
      <c r="F20016" s="183"/>
    </row>
    <row r="20028" ht="15">
      <c r="F20028" s="183"/>
    </row>
    <row r="20029" ht="15">
      <c r="F20029" s="183"/>
    </row>
    <row r="20030" ht="15">
      <c r="F20030" s="183"/>
    </row>
    <row r="20031" ht="15">
      <c r="F20031" s="183"/>
    </row>
    <row r="20043" ht="15">
      <c r="F20043" s="183"/>
    </row>
    <row r="20045" ht="15">
      <c r="F20045" s="183"/>
    </row>
    <row r="20046" ht="15">
      <c r="F20046" s="183"/>
    </row>
    <row r="20057" ht="15">
      <c r="F20057" s="183"/>
    </row>
    <row r="20058" ht="15">
      <c r="F20058" s="183"/>
    </row>
    <row r="20059" ht="15">
      <c r="F20059" s="183"/>
    </row>
    <row r="20060" ht="15">
      <c r="F20060" s="183"/>
    </row>
    <row r="20061" ht="15">
      <c r="F20061" s="183"/>
    </row>
    <row r="20072" ht="15">
      <c r="F20072" s="183"/>
    </row>
    <row r="20073" ht="15">
      <c r="F20073" s="183"/>
    </row>
    <row r="20074" ht="15">
      <c r="F20074" s="183"/>
    </row>
    <row r="20075" ht="15">
      <c r="F20075" s="183"/>
    </row>
    <row r="20076" ht="15">
      <c r="F20076" s="183"/>
    </row>
    <row r="20088" ht="15">
      <c r="F20088" s="183"/>
    </row>
    <row r="20089" ht="15">
      <c r="F20089" s="183"/>
    </row>
    <row r="20102" ht="15">
      <c r="F20102" s="183"/>
    </row>
    <row r="20103" ht="15">
      <c r="F20103" s="183"/>
    </row>
    <row r="20104" ht="15">
      <c r="F20104" s="183"/>
    </row>
    <row r="20105" ht="15">
      <c r="F20105" s="183"/>
    </row>
    <row r="20117" ht="15">
      <c r="F20117" s="183"/>
    </row>
    <row r="20118" ht="15">
      <c r="F20118" s="183"/>
    </row>
    <row r="20119" ht="15">
      <c r="F20119" s="183"/>
    </row>
    <row r="20120" ht="15">
      <c r="F20120" s="183"/>
    </row>
    <row r="20162" ht="15">
      <c r="F20162" s="183"/>
    </row>
    <row r="20163" ht="15">
      <c r="F20163" s="183"/>
    </row>
    <row r="20164" ht="15">
      <c r="F20164" s="183"/>
    </row>
    <row r="20165" ht="15">
      <c r="F20165" s="183"/>
    </row>
    <row r="20166" ht="15">
      <c r="F20166" s="183"/>
    </row>
    <row r="20177" ht="15">
      <c r="F20177" s="183"/>
    </row>
    <row r="20178" ht="15">
      <c r="F20178" s="183"/>
    </row>
    <row r="20179" ht="15">
      <c r="F20179" s="183"/>
    </row>
    <row r="20180" ht="15">
      <c r="F20180" s="183"/>
    </row>
    <row r="20181" ht="15">
      <c r="F20181" s="184"/>
    </row>
    <row r="20192" ht="15">
      <c r="F20192" s="183"/>
    </row>
    <row r="20193" ht="15">
      <c r="F20193" s="183"/>
    </row>
    <row r="20194" ht="15">
      <c r="F20194" s="183"/>
    </row>
    <row r="20195" ht="15">
      <c r="F20195" s="183"/>
    </row>
    <row r="20196" ht="15">
      <c r="F20196" s="183"/>
    </row>
    <row r="20207" ht="15">
      <c r="F20207" s="183"/>
    </row>
    <row r="20208" ht="15">
      <c r="F20208" s="183"/>
    </row>
    <row r="20209" ht="15">
      <c r="F20209" s="184"/>
    </row>
    <row r="20210" ht="15">
      <c r="F20210" s="183"/>
    </row>
    <row r="20211" ht="15">
      <c r="F20211" s="183"/>
    </row>
    <row r="20222" ht="15">
      <c r="F20222" s="183"/>
    </row>
    <row r="20223" ht="15">
      <c r="F20223" s="183"/>
    </row>
    <row r="20224" ht="15">
      <c r="F20224" s="183"/>
    </row>
    <row r="20225" ht="15">
      <c r="F20225" s="183"/>
    </row>
    <row r="20226" ht="15">
      <c r="F20226" s="183"/>
    </row>
    <row r="20238" ht="15">
      <c r="F20238" s="183"/>
    </row>
    <row r="20239" ht="15">
      <c r="F20239" s="183"/>
    </row>
    <row r="20267" ht="15">
      <c r="F20267" s="183"/>
    </row>
    <row r="20268" ht="15">
      <c r="F20268" s="183"/>
    </row>
    <row r="20269" ht="15">
      <c r="F20269" s="183"/>
    </row>
    <row r="20270" ht="15">
      <c r="F20270" s="183"/>
    </row>
    <row r="20271" ht="15">
      <c r="F20271" s="183"/>
    </row>
    <row r="20282" ht="15">
      <c r="F20282" s="183"/>
    </row>
    <row r="20283" ht="15">
      <c r="F20283" s="183"/>
    </row>
    <row r="20284" ht="15">
      <c r="F20284" s="183"/>
    </row>
    <row r="20285" ht="15">
      <c r="F20285" s="183"/>
    </row>
    <row r="20286" ht="15">
      <c r="F20286" s="183"/>
    </row>
    <row r="20297" ht="15">
      <c r="F20297" s="183"/>
    </row>
    <row r="20298" ht="15">
      <c r="F20298" s="183"/>
    </row>
    <row r="20299" ht="15">
      <c r="F20299" s="183"/>
    </row>
    <row r="20300" ht="15">
      <c r="F20300" s="183"/>
    </row>
    <row r="20301" ht="15">
      <c r="F20301" s="183"/>
    </row>
    <row r="20312" ht="15">
      <c r="F20312" s="183"/>
    </row>
    <row r="20313" ht="15">
      <c r="F20313" s="183"/>
    </row>
    <row r="20314" ht="15">
      <c r="F20314" s="183"/>
    </row>
    <row r="20315" ht="15">
      <c r="F20315" s="183"/>
    </row>
    <row r="20316" ht="15">
      <c r="F20316" s="183"/>
    </row>
    <row r="20327" ht="15">
      <c r="F20327" s="183"/>
    </row>
    <row r="20328" ht="15">
      <c r="F20328" s="183"/>
    </row>
    <row r="20329" ht="15">
      <c r="F20329" s="183"/>
    </row>
    <row r="20330" ht="15">
      <c r="F20330" s="183"/>
    </row>
    <row r="20331" ht="15">
      <c r="F20331" s="183"/>
    </row>
    <row r="20343" ht="15">
      <c r="F20343" s="183"/>
    </row>
    <row r="20344" ht="15">
      <c r="F20344" s="183"/>
    </row>
    <row r="20372" ht="15">
      <c r="F20372" s="183"/>
    </row>
    <row r="20373" ht="15">
      <c r="F20373" s="183"/>
    </row>
    <row r="20374" ht="15">
      <c r="F20374" s="183"/>
    </row>
    <row r="20375" ht="15">
      <c r="F20375" s="183"/>
    </row>
    <row r="20376" ht="15">
      <c r="F20376" s="183"/>
    </row>
    <row r="20387" ht="15">
      <c r="F20387" s="183"/>
    </row>
    <row r="20388" ht="15">
      <c r="F20388" s="183"/>
    </row>
    <row r="20389" ht="15">
      <c r="F20389" s="183"/>
    </row>
    <row r="20390" ht="15">
      <c r="F20390" s="183"/>
    </row>
    <row r="20391" ht="15">
      <c r="F20391" s="183"/>
    </row>
    <row r="20402" ht="15">
      <c r="F20402" s="183"/>
    </row>
    <row r="20403" ht="15">
      <c r="F20403" s="183"/>
    </row>
    <row r="20404" ht="15">
      <c r="F20404" s="183"/>
    </row>
    <row r="20405" ht="15">
      <c r="F20405" s="183"/>
    </row>
    <row r="20406" ht="15">
      <c r="F20406" s="183"/>
    </row>
    <row r="20417" ht="15">
      <c r="F20417" s="183"/>
    </row>
    <row r="20418" ht="15">
      <c r="F20418" s="183"/>
    </row>
    <row r="20419" ht="15">
      <c r="F20419" s="183"/>
    </row>
    <row r="20420" ht="15">
      <c r="F20420" s="183"/>
    </row>
    <row r="20432" ht="15">
      <c r="F20432" s="183"/>
    </row>
    <row r="20433" ht="15">
      <c r="F20433" s="183"/>
    </row>
    <row r="20434" ht="15">
      <c r="F20434" s="183"/>
    </row>
    <row r="20435" ht="15">
      <c r="F20435" s="183"/>
    </row>
    <row r="20436" ht="15">
      <c r="F20436" s="183"/>
    </row>
    <row r="20448" ht="15">
      <c r="F20448" s="183"/>
    </row>
    <row r="20449" ht="15">
      <c r="F20449" s="183"/>
    </row>
    <row r="20450" ht="15">
      <c r="F20450" s="183"/>
    </row>
    <row r="20451" ht="15">
      <c r="F20451" s="183"/>
    </row>
    <row r="20477" ht="15">
      <c r="F20477" s="183"/>
    </row>
    <row r="20478" ht="15">
      <c r="F20478" s="183"/>
    </row>
    <row r="20479" ht="15">
      <c r="F20479" s="183"/>
    </row>
    <row r="20480" ht="15">
      <c r="F20480" s="183"/>
    </row>
    <row r="20481" ht="15">
      <c r="F20481" s="183"/>
    </row>
    <row r="20492" ht="15">
      <c r="F20492" s="183"/>
    </row>
    <row r="20493" ht="15">
      <c r="F20493" s="183"/>
    </row>
    <row r="20494" ht="15">
      <c r="F20494" s="183"/>
    </row>
    <row r="20495" ht="15">
      <c r="F20495" s="183"/>
    </row>
    <row r="20496" ht="15">
      <c r="F20496" s="183"/>
    </row>
    <row r="20508" ht="15">
      <c r="F20508" s="183"/>
    </row>
    <row r="20509" ht="15">
      <c r="F20509" s="183"/>
    </row>
    <row r="20510" ht="15">
      <c r="F20510" s="183"/>
    </row>
    <row r="20511" ht="15">
      <c r="F20511" s="183"/>
    </row>
    <row r="20522" ht="15">
      <c r="F20522" s="183"/>
    </row>
    <row r="20523" ht="15">
      <c r="F20523" s="183"/>
    </row>
    <row r="20524" ht="15">
      <c r="F20524" s="183"/>
    </row>
    <row r="20525" ht="15">
      <c r="F20525" s="183"/>
    </row>
    <row r="20526" ht="15">
      <c r="F20526" s="183"/>
    </row>
    <row r="20537" ht="15">
      <c r="F20537" s="183"/>
    </row>
    <row r="20538" ht="15">
      <c r="F20538" s="183"/>
    </row>
    <row r="20539" ht="15">
      <c r="F20539" s="183"/>
    </row>
    <row r="20540" ht="15">
      <c r="F20540" s="183"/>
    </row>
    <row r="20541" ht="15">
      <c r="F20541" s="183"/>
    </row>
    <row r="20553" ht="15">
      <c r="F20553" s="183"/>
    </row>
    <row r="20554" ht="15">
      <c r="F20554" s="183"/>
    </row>
    <row r="20555" ht="15">
      <c r="F20555" s="183"/>
    </row>
    <row r="20556" ht="15">
      <c r="F20556" s="183"/>
    </row>
    <row r="20582" ht="15">
      <c r="F20582" s="183"/>
    </row>
    <row r="20583" ht="15">
      <c r="F20583" s="183"/>
    </row>
    <row r="20584" ht="15">
      <c r="F20584" s="183"/>
    </row>
    <row r="20585" ht="15">
      <c r="F20585" s="183"/>
    </row>
    <row r="20586" ht="15">
      <c r="F20586" s="183"/>
    </row>
    <row r="20596" ht="15">
      <c r="F20596" s="183"/>
    </row>
    <row r="20597" ht="15">
      <c r="F20597" s="184"/>
    </row>
    <row r="20598" ht="15">
      <c r="F20598" s="183"/>
    </row>
    <row r="20599" ht="15">
      <c r="F20599" s="183"/>
    </row>
    <row r="20600" ht="15">
      <c r="F20600" s="183"/>
    </row>
    <row r="20613" ht="15">
      <c r="F20613" s="183"/>
    </row>
    <row r="20614" ht="15">
      <c r="F20614" s="183"/>
    </row>
    <row r="20627" ht="15">
      <c r="F20627" s="183"/>
    </row>
    <row r="20628" ht="15">
      <c r="F20628" s="183"/>
    </row>
    <row r="20629" ht="15">
      <c r="F20629" s="183"/>
    </row>
    <row r="20630" ht="15">
      <c r="F20630" s="183"/>
    </row>
    <row r="20642" ht="15">
      <c r="F20642" s="183"/>
    </row>
    <row r="20643" ht="15">
      <c r="F20643" s="183"/>
    </row>
    <row r="20644" ht="15">
      <c r="F20644" s="183"/>
    </row>
    <row r="20645" ht="15">
      <c r="F20645" s="183"/>
    </row>
    <row r="20646" ht="15">
      <c r="F20646" s="183"/>
    </row>
    <row r="20687" ht="15">
      <c r="F20687" s="183"/>
    </row>
    <row r="20688" ht="15">
      <c r="F20688" s="183"/>
    </row>
    <row r="20689" ht="15">
      <c r="F20689" s="183"/>
    </row>
    <row r="20690" ht="15">
      <c r="F20690" s="183"/>
    </row>
    <row r="20691" ht="15">
      <c r="F20691" s="183"/>
    </row>
    <row r="20702" ht="15">
      <c r="F20702" s="183"/>
    </row>
    <row r="20703" ht="15">
      <c r="F20703" s="183"/>
    </row>
    <row r="20704" ht="15">
      <c r="F20704" s="183"/>
    </row>
    <row r="20705" ht="15">
      <c r="F20705" s="183"/>
    </row>
    <row r="20706" ht="15">
      <c r="F20706" s="183"/>
    </row>
    <row r="20718" ht="15">
      <c r="F20718" s="183"/>
    </row>
    <row r="20719" ht="15">
      <c r="F20719" s="183"/>
    </row>
    <row r="20720" ht="15">
      <c r="F20720" s="183"/>
    </row>
    <row r="20721" ht="15">
      <c r="F20721" s="183"/>
    </row>
    <row r="20732" ht="15">
      <c r="F20732" s="183"/>
    </row>
    <row r="20733" ht="15">
      <c r="F20733" s="183"/>
    </row>
    <row r="20734" ht="15">
      <c r="F20734" s="183"/>
    </row>
    <row r="20735" ht="15">
      <c r="F20735" s="183"/>
    </row>
    <row r="20736" ht="15">
      <c r="F20736" s="183"/>
    </row>
    <row r="20747" ht="15">
      <c r="F20747" s="184"/>
    </row>
    <row r="20748" ht="15">
      <c r="F20748" s="183"/>
    </row>
    <row r="20749" ht="15">
      <c r="F20749" s="183"/>
    </row>
    <row r="20750" ht="15">
      <c r="F20750" s="183"/>
    </row>
    <row r="20751" ht="15">
      <c r="F20751" s="183"/>
    </row>
    <row r="20763" ht="15">
      <c r="F20763" s="183"/>
    </row>
    <row r="20764" ht="15">
      <c r="F20764" s="183"/>
    </row>
    <row r="20765" ht="15">
      <c r="F20765" s="183"/>
    </row>
    <row r="20766" ht="15">
      <c r="F20766" s="183"/>
    </row>
    <row r="20792" ht="15">
      <c r="F20792" s="183"/>
    </row>
    <row r="20793" ht="15">
      <c r="F20793" s="183"/>
    </row>
    <row r="20794" ht="15">
      <c r="F20794" s="183"/>
    </row>
    <row r="20795" ht="15">
      <c r="F20795" s="183"/>
    </row>
    <row r="20796" ht="15">
      <c r="F20796" s="183"/>
    </row>
    <row r="20808" ht="15">
      <c r="F20808" s="183"/>
    </row>
    <row r="20810" ht="15">
      <c r="F20810" s="183"/>
    </row>
    <row r="20811" ht="15">
      <c r="F20811" s="183"/>
    </row>
    <row r="20837" ht="15">
      <c r="F20837" s="183"/>
    </row>
    <row r="20840" ht="15">
      <c r="F20840" s="183"/>
    </row>
    <row r="20853" ht="15">
      <c r="F20853" s="183"/>
    </row>
    <row r="20855" ht="15">
      <c r="F20855" s="183"/>
    </row>
    <row r="20856" ht="15">
      <c r="F20856" s="183"/>
    </row>
    <row r="20897" ht="15">
      <c r="F20897" s="183"/>
    </row>
    <row r="20898" ht="15">
      <c r="F20898" s="183"/>
    </row>
    <row r="20899" ht="15">
      <c r="F20899" s="183"/>
    </row>
    <row r="20900" ht="15">
      <c r="F20900" s="183"/>
    </row>
    <row r="20901" ht="15">
      <c r="F20901" s="183"/>
    </row>
    <row r="20912" ht="15">
      <c r="F20912" s="183"/>
    </row>
    <row r="20913" ht="15">
      <c r="F20913" s="183"/>
    </row>
    <row r="20914" ht="15">
      <c r="F20914" s="183"/>
    </row>
    <row r="20915" ht="15">
      <c r="F20915" s="183"/>
    </row>
    <row r="20916" ht="15">
      <c r="F20916" s="183"/>
    </row>
    <row r="20928" ht="15">
      <c r="F20928" s="183"/>
    </row>
    <row r="20929" ht="15">
      <c r="F20929" s="183"/>
    </row>
    <row r="20942" ht="15">
      <c r="F20942" s="183"/>
    </row>
    <row r="20943" ht="15">
      <c r="F20943" s="183"/>
    </row>
    <row r="20945" ht="15">
      <c r="F20945" s="183"/>
    </row>
    <row r="20946" ht="15">
      <c r="F20946" s="183"/>
    </row>
    <row r="20958" ht="15">
      <c r="F20958" s="183"/>
    </row>
    <row r="20959" ht="15">
      <c r="F20959" s="183"/>
    </row>
    <row r="20960" ht="15">
      <c r="F20960" s="183"/>
    </row>
    <row r="20961" ht="15">
      <c r="F20961" s="183"/>
    </row>
    <row r="21002" ht="15">
      <c r="F21002" s="183"/>
    </row>
    <row r="21003" ht="15">
      <c r="F21003" s="183"/>
    </row>
    <row r="21004" ht="15">
      <c r="F21004" s="183"/>
    </row>
    <row r="21005" ht="15">
      <c r="F21005" s="183"/>
    </row>
    <row r="21006" ht="15">
      <c r="F21006" s="183"/>
    </row>
    <row r="21017" ht="15">
      <c r="F21017" s="183"/>
    </row>
    <row r="21018" ht="15">
      <c r="F21018" s="183"/>
    </row>
    <row r="21019" ht="15">
      <c r="F21019" s="183"/>
    </row>
    <row r="21020" ht="15">
      <c r="F21020" s="183"/>
    </row>
    <row r="21021" ht="15">
      <c r="F21021" s="183"/>
    </row>
    <row r="21033" ht="15">
      <c r="F21033" s="183"/>
    </row>
    <row r="21034" ht="15">
      <c r="F21034" s="183"/>
    </row>
    <row r="21047" ht="15">
      <c r="F21047" s="183"/>
    </row>
    <row r="21048" ht="15">
      <c r="F21048" s="183"/>
    </row>
    <row r="21049" ht="15">
      <c r="F21049" s="183"/>
    </row>
    <row r="21050" ht="15">
      <c r="F21050" s="183"/>
    </row>
    <row r="21063" ht="15">
      <c r="F21063" s="183"/>
    </row>
    <row r="21064" ht="15">
      <c r="F21064" s="183"/>
    </row>
    <row r="21065" ht="15">
      <c r="F21065" s="183"/>
    </row>
    <row r="21066" ht="15">
      <c r="F21066" s="183"/>
    </row>
    <row r="21078" ht="15">
      <c r="F21078" s="183"/>
    </row>
    <row r="21107" ht="15">
      <c r="F21107" s="183"/>
    </row>
    <row r="21108" ht="15">
      <c r="F21108" s="183"/>
    </row>
    <row r="21109" ht="15">
      <c r="F21109" s="183"/>
    </row>
    <row r="21110" ht="15">
      <c r="F21110" s="183"/>
    </row>
    <row r="21111" ht="15">
      <c r="F21111" s="183"/>
    </row>
    <row r="21122" ht="15">
      <c r="F21122" s="183"/>
    </row>
    <row r="21123" ht="15">
      <c r="F21123" s="183"/>
    </row>
    <row r="21124" ht="15">
      <c r="F21124" s="183"/>
    </row>
    <row r="21125" ht="15">
      <c r="F21125" s="183"/>
    </row>
    <row r="21138" ht="15">
      <c r="F21138" s="183"/>
    </row>
    <row r="21139" ht="15">
      <c r="F21139" s="183"/>
    </row>
    <row r="21152" ht="15">
      <c r="F21152" s="183"/>
    </row>
    <row r="21153" ht="15">
      <c r="F21153" s="183"/>
    </row>
    <row r="21154" ht="15">
      <c r="F21154" s="183"/>
    </row>
    <row r="21155" ht="15">
      <c r="F21155" s="183"/>
    </row>
    <row r="21156" ht="15">
      <c r="F21156" s="183"/>
    </row>
    <row r="21168" ht="15">
      <c r="F21168" s="183"/>
    </row>
    <row r="21169" ht="15">
      <c r="F21169" s="183"/>
    </row>
    <row r="21170" ht="15">
      <c r="F21170" s="183"/>
    </row>
    <row r="21171" ht="15">
      <c r="F21171" s="183"/>
    </row>
    <row r="21212" ht="15">
      <c r="F21212" s="183"/>
    </row>
    <row r="21213" ht="15">
      <c r="F21213" s="183"/>
    </row>
    <row r="21214" ht="15">
      <c r="F21214" s="183"/>
    </row>
    <row r="21215" ht="15">
      <c r="F21215" s="183"/>
    </row>
    <row r="21216" ht="15">
      <c r="F21216" s="183"/>
    </row>
    <row r="21227" ht="15">
      <c r="F21227" s="183"/>
    </row>
    <row r="21228" ht="15">
      <c r="F21228" s="183"/>
    </row>
    <row r="21229" ht="15">
      <c r="F21229" s="183"/>
    </row>
    <row r="21230" ht="15">
      <c r="F21230" s="183"/>
    </row>
    <row r="21231" ht="15">
      <c r="F21231" s="183"/>
    </row>
    <row r="21243" ht="15">
      <c r="F21243" s="183"/>
    </row>
    <row r="21244" ht="15">
      <c r="F21244" s="183"/>
    </row>
    <row r="21245" ht="15">
      <c r="F21245" s="183"/>
    </row>
    <row r="21246" ht="15">
      <c r="F21246" s="183"/>
    </row>
    <row r="21257" ht="15">
      <c r="F21257" s="183"/>
    </row>
    <row r="21258" ht="15">
      <c r="F21258" s="183"/>
    </row>
    <row r="21259" ht="15">
      <c r="F21259" s="183"/>
    </row>
    <row r="21260" ht="15">
      <c r="F21260" s="183"/>
    </row>
    <row r="21261" ht="15">
      <c r="F21261" s="183"/>
    </row>
    <row r="21272" ht="15">
      <c r="F21272" s="183"/>
    </row>
    <row r="21273" ht="15">
      <c r="F21273" s="183"/>
    </row>
    <row r="21274" ht="15">
      <c r="F21274" s="183"/>
    </row>
    <row r="21275" ht="15">
      <c r="F21275" s="183"/>
    </row>
    <row r="21276" ht="15">
      <c r="F21276" s="183"/>
    </row>
    <row r="21288" ht="15">
      <c r="F21288" s="183"/>
    </row>
    <row r="21289" ht="15">
      <c r="F21289" s="183"/>
    </row>
    <row r="21317" ht="15">
      <c r="F21317" s="183"/>
    </row>
    <row r="21318" ht="15">
      <c r="F21318" s="183"/>
    </row>
    <row r="21320" ht="15">
      <c r="F21320" s="183"/>
    </row>
    <row r="21321" ht="15">
      <c r="F21321" s="183"/>
    </row>
    <row r="21362" ht="15">
      <c r="F21362" s="183"/>
    </row>
    <row r="21365" ht="15">
      <c r="F21365" s="183"/>
    </row>
    <row r="21422" ht="15">
      <c r="F21422" s="183"/>
    </row>
    <row r="21423" ht="15">
      <c r="F21423" s="183"/>
    </row>
    <row r="21424" ht="15">
      <c r="F21424" s="183"/>
    </row>
    <row r="21425" ht="15">
      <c r="F21425" s="183"/>
    </row>
    <row r="21426" ht="15">
      <c r="F21426" s="183"/>
    </row>
    <row r="21437" ht="15">
      <c r="F21437" s="183"/>
    </row>
    <row r="21438" ht="15">
      <c r="F21438" s="183"/>
    </row>
    <row r="21439" ht="15">
      <c r="F21439" s="183"/>
    </row>
    <row r="21440" ht="15">
      <c r="F21440" s="183"/>
    </row>
    <row r="21441" ht="15">
      <c r="F21441" s="183"/>
    </row>
    <row r="21453" ht="15">
      <c r="F21453" s="183"/>
    </row>
    <row r="21454" ht="15">
      <c r="F21454" s="183"/>
    </row>
    <row r="21455" ht="15">
      <c r="F21455" s="183"/>
    </row>
    <row r="21456" ht="15">
      <c r="F21456" s="183"/>
    </row>
    <row r="21467" ht="15">
      <c r="F21467" s="184"/>
    </row>
    <row r="21468" ht="15">
      <c r="F21468" s="183"/>
    </row>
    <row r="21469" ht="15">
      <c r="F21469" s="183"/>
    </row>
    <row r="21470" ht="15">
      <c r="F21470" s="183"/>
    </row>
    <row r="21471" ht="15">
      <c r="F21471" s="183"/>
    </row>
    <row r="21482" ht="15">
      <c r="F21482" s="183"/>
    </row>
    <row r="21483" ht="15">
      <c r="F21483" s="183"/>
    </row>
    <row r="21484" ht="15">
      <c r="F21484" s="183"/>
    </row>
    <row r="21485" ht="15">
      <c r="F21485" s="183"/>
    </row>
    <row r="21486" ht="15">
      <c r="F21486" s="183"/>
    </row>
    <row r="21498" ht="15">
      <c r="F21498" s="183"/>
    </row>
    <row r="21499" ht="15">
      <c r="F21499" s="183"/>
    </row>
    <row r="21514" ht="15">
      <c r="F21514" s="183"/>
    </row>
    <row r="21515" ht="15">
      <c r="F21515" s="183"/>
    </row>
    <row r="21516" ht="15">
      <c r="F21516" s="183"/>
    </row>
    <row r="21527" ht="15">
      <c r="F21527" s="183"/>
    </row>
    <row r="21528" ht="15">
      <c r="F21528" s="183"/>
    </row>
    <row r="21529" ht="15">
      <c r="F21529" s="183"/>
    </row>
    <row r="21530" ht="15">
      <c r="F21530" s="183"/>
    </row>
    <row r="21531" ht="15">
      <c r="F21531" s="183"/>
    </row>
    <row r="21542" ht="15">
      <c r="F21542" s="183"/>
    </row>
    <row r="21543" ht="15">
      <c r="F21543" s="183"/>
    </row>
    <row r="21544" ht="15">
      <c r="F21544" s="183"/>
    </row>
    <row r="21545" ht="15">
      <c r="F21545" s="183"/>
    </row>
    <row r="21557" ht="15">
      <c r="F21557" s="183"/>
    </row>
    <row r="21558" ht="15">
      <c r="F21558" s="183"/>
    </row>
    <row r="21559" ht="15">
      <c r="F21559" s="183"/>
    </row>
    <row r="21560" ht="15">
      <c r="F21560" s="183"/>
    </row>
    <row r="21561" ht="15">
      <c r="F21561" s="183"/>
    </row>
    <row r="21572" ht="15">
      <c r="F21572" s="183"/>
    </row>
    <row r="21573" ht="15">
      <c r="F21573" s="183"/>
    </row>
    <row r="21574" ht="15">
      <c r="F21574" s="183"/>
    </row>
    <row r="21575" ht="15">
      <c r="F21575" s="183"/>
    </row>
    <row r="21587" ht="15">
      <c r="F21587" s="183"/>
    </row>
    <row r="21588" ht="15">
      <c r="F21588" s="183"/>
    </row>
    <row r="21589" ht="15">
      <c r="F21589" s="183"/>
    </row>
    <row r="21590" ht="15">
      <c r="F21590" s="183"/>
    </row>
    <row r="21591" ht="15">
      <c r="F21591" s="183"/>
    </row>
    <row r="21603" ht="15">
      <c r="F21603" s="183"/>
    </row>
    <row r="21604" ht="15">
      <c r="F21604" s="183"/>
    </row>
    <row r="21632" ht="15">
      <c r="F21632" s="183"/>
    </row>
    <row r="21633" ht="15">
      <c r="F21633" s="183"/>
    </row>
    <row r="21634" ht="15">
      <c r="F21634" s="183"/>
    </row>
    <row r="21635" ht="15">
      <c r="F21635" s="183"/>
    </row>
    <row r="21636" ht="15">
      <c r="F21636" s="183"/>
    </row>
    <row r="21647" ht="15">
      <c r="F21647" s="183"/>
    </row>
    <row r="21648" ht="15">
      <c r="F21648" s="183"/>
    </row>
    <row r="21649" ht="15">
      <c r="F21649" s="183"/>
    </row>
    <row r="21650" ht="15">
      <c r="F21650" s="183"/>
    </row>
    <row r="21651" ht="15">
      <c r="F21651" s="183"/>
    </row>
    <row r="21662" ht="15">
      <c r="F21662" s="184"/>
    </row>
    <row r="21663" ht="15">
      <c r="F21663" s="183"/>
    </row>
    <row r="21664" ht="15">
      <c r="F21664" s="183"/>
    </row>
    <row r="21665" ht="15">
      <c r="F21665" s="183"/>
    </row>
    <row r="21666" ht="15">
      <c r="F21666" s="183"/>
    </row>
    <row r="21677" ht="15">
      <c r="F21677" s="183"/>
    </row>
    <row r="21678" ht="15">
      <c r="F21678" s="183"/>
    </row>
    <row r="21679" ht="15">
      <c r="F21679" s="183"/>
    </row>
    <row r="21680" ht="15">
      <c r="F21680" s="183"/>
    </row>
    <row r="21692" ht="15">
      <c r="F21692" s="183"/>
    </row>
    <row r="21693" ht="15">
      <c r="F21693" s="183"/>
    </row>
    <row r="21694" ht="15">
      <c r="F21694" s="183"/>
    </row>
    <row r="21695" ht="15">
      <c r="F21695" s="183"/>
    </row>
    <row r="21696" ht="15">
      <c r="F21696" s="183"/>
    </row>
    <row r="21708" ht="15">
      <c r="F21708" s="183"/>
    </row>
    <row r="21709" ht="15">
      <c r="F21709" s="183"/>
    </row>
    <row r="21710" ht="15">
      <c r="F21710" s="183"/>
    </row>
    <row r="21711" ht="15">
      <c r="F21711" s="183"/>
    </row>
    <row r="21737" ht="15">
      <c r="F21737" s="183"/>
    </row>
    <row r="21738" ht="15">
      <c r="F21738" s="183"/>
    </row>
    <row r="21739" ht="15">
      <c r="F21739" s="183"/>
    </row>
    <row r="21740" ht="15">
      <c r="F21740" s="183"/>
    </row>
    <row r="21741" ht="15">
      <c r="F21741" s="183"/>
    </row>
    <row r="21752" ht="15">
      <c r="F21752" s="183"/>
    </row>
    <row r="21753" ht="15">
      <c r="F21753" s="183"/>
    </row>
    <row r="21754" ht="15">
      <c r="F21754" s="183"/>
    </row>
    <row r="21755" ht="15">
      <c r="F21755" s="183"/>
    </row>
    <row r="21756" ht="15">
      <c r="F21756" s="183"/>
    </row>
    <row r="21767" ht="15">
      <c r="F21767" s="183"/>
    </row>
    <row r="21768" ht="15">
      <c r="F21768" s="183"/>
    </row>
    <row r="21769" ht="15">
      <c r="F21769" s="183"/>
    </row>
    <row r="21770" ht="15">
      <c r="F21770" s="183"/>
    </row>
    <row r="21771" ht="15">
      <c r="F21771" s="183"/>
    </row>
    <row r="21782" ht="15">
      <c r="F21782" s="183"/>
    </row>
    <row r="21783" ht="15">
      <c r="F21783" s="183"/>
    </row>
    <row r="21784" ht="15">
      <c r="F21784" s="183"/>
    </row>
    <row r="21785" ht="15">
      <c r="F21785" s="183"/>
    </row>
    <row r="21786" ht="15">
      <c r="F21786" s="183"/>
    </row>
    <row r="21798" ht="15">
      <c r="F21798" s="183"/>
    </row>
    <row r="21799" ht="15">
      <c r="F21799" s="183"/>
    </row>
    <row r="21800" ht="15">
      <c r="F21800" s="183"/>
    </row>
    <row r="21801" ht="15">
      <c r="F21801" s="183"/>
    </row>
    <row r="21813" ht="15">
      <c r="F21813" s="183"/>
    </row>
    <row r="21814" ht="15">
      <c r="F21814" s="183"/>
    </row>
    <row r="21815" ht="15">
      <c r="F21815" s="183"/>
    </row>
    <row r="21816" ht="15">
      <c r="F21816" s="183"/>
    </row>
    <row r="21842" ht="15">
      <c r="F21842" s="183"/>
    </row>
    <row r="21843" ht="15">
      <c r="F21843" s="183"/>
    </row>
    <row r="21844" ht="15">
      <c r="F21844" s="183"/>
    </row>
    <row r="21845" ht="15">
      <c r="F21845" s="183"/>
    </row>
    <row r="21846" ht="15">
      <c r="F21846" s="183"/>
    </row>
    <row r="21857" ht="15">
      <c r="F21857" s="183"/>
    </row>
    <row r="21858" ht="15">
      <c r="F21858" s="183"/>
    </row>
    <row r="21859" ht="15">
      <c r="F21859" s="183"/>
    </row>
    <row r="21860" ht="15">
      <c r="F21860" s="183"/>
    </row>
    <row r="21872" ht="15">
      <c r="F21872" s="183"/>
    </row>
    <row r="21873" ht="15">
      <c r="F21873" s="183"/>
    </row>
    <row r="21874" ht="15">
      <c r="F21874" s="183"/>
    </row>
    <row r="21875" ht="15">
      <c r="F21875" s="183"/>
    </row>
    <row r="21876" ht="15">
      <c r="F21876" s="183"/>
    </row>
    <row r="21887" ht="15">
      <c r="F21887" s="183"/>
    </row>
    <row r="21888" ht="15">
      <c r="F21888" s="183"/>
    </row>
    <row r="21889" ht="15">
      <c r="F21889" s="183"/>
    </row>
    <row r="21890" ht="15">
      <c r="F21890" s="183"/>
    </row>
    <row r="21891" ht="15">
      <c r="F21891" s="183"/>
    </row>
    <row r="21902" ht="15">
      <c r="F21902" s="183"/>
    </row>
    <row r="21903" ht="15">
      <c r="F21903" s="183"/>
    </row>
    <row r="21904" ht="15">
      <c r="F21904" s="183"/>
    </row>
    <row r="21905" ht="15">
      <c r="F21905" s="183"/>
    </row>
    <row r="21906" ht="15">
      <c r="F21906" s="183"/>
    </row>
    <row r="21918" ht="15">
      <c r="F21918" s="183"/>
    </row>
    <row r="21919" ht="15">
      <c r="F21919" s="183"/>
    </row>
    <row r="21947" ht="15">
      <c r="F21947" s="183"/>
    </row>
    <row r="21948" ht="15">
      <c r="F21948" s="183"/>
    </row>
    <row r="21949" ht="15">
      <c r="F21949" s="183"/>
    </row>
    <row r="21950" ht="15">
      <c r="F21950" s="183"/>
    </row>
    <row r="21951" ht="15">
      <c r="F21951" s="183"/>
    </row>
    <row r="21962" ht="15">
      <c r="F21962" s="183"/>
    </row>
    <row r="21963" ht="15">
      <c r="F21963" s="183"/>
    </row>
    <row r="21964" ht="15">
      <c r="F21964" s="183"/>
    </row>
    <row r="21965" ht="15">
      <c r="F21965" s="183"/>
    </row>
    <row r="21978" ht="15">
      <c r="F21978" s="183"/>
    </row>
    <row r="21979" ht="15">
      <c r="F21979" s="183"/>
    </row>
    <row r="21992" ht="15">
      <c r="F21992" s="183"/>
    </row>
    <row r="21993" ht="15">
      <c r="F21993" s="183"/>
    </row>
    <row r="21994" ht="15">
      <c r="F21994" s="183"/>
    </row>
    <row r="21995" ht="15">
      <c r="F21995" s="183"/>
    </row>
    <row r="22007" ht="15">
      <c r="F22007" s="183"/>
    </row>
    <row r="22008" ht="15">
      <c r="F22008" s="183"/>
    </row>
    <row r="22010" ht="15">
      <c r="F22010" s="183"/>
    </row>
    <row r="22011" ht="15">
      <c r="F22011" s="183"/>
    </row>
    <row r="22024" ht="15">
      <c r="F22024" s="183"/>
    </row>
    <row r="22052" ht="15">
      <c r="F22052" s="183"/>
    </row>
    <row r="22053" ht="15">
      <c r="F22053" s="183"/>
    </row>
    <row r="22054" ht="15">
      <c r="F22054" s="183"/>
    </row>
    <row r="22055" ht="15">
      <c r="F22055" s="183"/>
    </row>
    <row r="22056" ht="15">
      <c r="F22056" s="183"/>
    </row>
    <row r="22067" ht="15">
      <c r="F22067" s="183"/>
    </row>
    <row r="22068" ht="15">
      <c r="F22068" s="183"/>
    </row>
    <row r="22069" ht="15">
      <c r="F22069" s="183"/>
    </row>
    <row r="22070" ht="15">
      <c r="F22070" s="183"/>
    </row>
    <row r="22071" ht="15">
      <c r="F22071" s="183"/>
    </row>
    <row r="22083" ht="15">
      <c r="F22083" s="183"/>
    </row>
    <row r="22084" ht="15">
      <c r="F22084" s="183"/>
    </row>
    <row r="22085" ht="15">
      <c r="F22085" s="183"/>
    </row>
    <row r="22086" ht="15">
      <c r="F22086" s="183"/>
    </row>
    <row r="22097" ht="15">
      <c r="F22097" s="184"/>
    </row>
    <row r="22098" ht="15">
      <c r="F22098" s="183"/>
    </row>
    <row r="22099" ht="15">
      <c r="F22099" s="183"/>
    </row>
    <row r="22100" ht="15">
      <c r="F22100" s="183"/>
    </row>
    <row r="22101" ht="15">
      <c r="F22101" s="183"/>
    </row>
    <row r="22112" ht="15">
      <c r="F22112" s="184"/>
    </row>
    <row r="22113" ht="15">
      <c r="F22113" s="183"/>
    </row>
    <row r="22114" ht="15">
      <c r="F22114" s="183"/>
    </row>
    <row r="22115" ht="15">
      <c r="F22115" s="183"/>
    </row>
    <row r="22116" ht="15">
      <c r="F22116" s="183"/>
    </row>
    <row r="22128" ht="15">
      <c r="F22128" s="183"/>
    </row>
    <row r="22129" ht="15">
      <c r="F22129" s="183"/>
    </row>
    <row r="22157" ht="15">
      <c r="F22157" s="183"/>
    </row>
    <row r="22158" ht="15">
      <c r="F22158" s="183"/>
    </row>
    <row r="22159" ht="15">
      <c r="F22159" s="183"/>
    </row>
    <row r="22160" ht="15">
      <c r="F22160" s="183"/>
    </row>
    <row r="22161" ht="15">
      <c r="F22161" s="183"/>
    </row>
    <row r="22172" ht="15">
      <c r="F22172" s="183"/>
    </row>
    <row r="22173" ht="15">
      <c r="F22173" s="183"/>
    </row>
    <row r="22174" ht="15">
      <c r="F22174" s="183"/>
    </row>
    <row r="22175" ht="15">
      <c r="F22175" s="183"/>
    </row>
    <row r="22176" ht="15">
      <c r="F22176" s="183"/>
    </row>
    <row r="22187" ht="15">
      <c r="F22187" s="183"/>
    </row>
    <row r="22188" ht="15">
      <c r="F22188" s="183"/>
    </row>
    <row r="22189" ht="15">
      <c r="F22189" s="183"/>
    </row>
    <row r="22190" ht="15">
      <c r="F22190" s="183"/>
    </row>
    <row r="22191" ht="15">
      <c r="F22191" s="183"/>
    </row>
    <row r="22202" ht="15">
      <c r="F22202" s="183"/>
    </row>
    <row r="22203" ht="15">
      <c r="F22203" s="183"/>
    </row>
    <row r="22204" ht="15">
      <c r="F22204" s="183"/>
    </row>
    <row r="22205" ht="15">
      <c r="F22205" s="183"/>
    </row>
    <row r="22206" ht="15">
      <c r="F22206" s="183"/>
    </row>
    <row r="22217" ht="15">
      <c r="F22217" s="183"/>
    </row>
    <row r="22218" ht="15">
      <c r="F22218" s="183"/>
    </row>
    <row r="22219" ht="15">
      <c r="F22219" s="183"/>
    </row>
    <row r="22220" ht="15">
      <c r="F22220" s="183"/>
    </row>
    <row r="22221" ht="15">
      <c r="F22221" s="183"/>
    </row>
    <row r="22233" ht="15">
      <c r="F22233" s="183"/>
    </row>
    <row r="22234" ht="15">
      <c r="F22234" s="183"/>
    </row>
    <row r="22235" ht="15">
      <c r="F22235" s="183"/>
    </row>
    <row r="22236" ht="15">
      <c r="F22236" s="183"/>
    </row>
    <row r="22262" ht="15">
      <c r="F22262" s="183"/>
    </row>
    <row r="22263" ht="15">
      <c r="F22263" s="183"/>
    </row>
    <row r="22264" ht="15">
      <c r="F22264" s="183"/>
    </row>
    <row r="22265" ht="15">
      <c r="F22265" s="183"/>
    </row>
    <row r="22266" ht="15">
      <c r="F22266" s="183"/>
    </row>
    <row r="22277" ht="15">
      <c r="F22277" s="183"/>
    </row>
    <row r="22278" ht="15">
      <c r="F22278" s="183"/>
    </row>
    <row r="22279" ht="15">
      <c r="F22279" s="183"/>
    </row>
    <row r="22280" ht="15">
      <c r="F22280" s="183"/>
    </row>
    <row r="22281" ht="15">
      <c r="F22281" s="183"/>
    </row>
    <row r="22292" ht="15">
      <c r="F22292" s="184"/>
    </row>
    <row r="22293" ht="15">
      <c r="F22293" s="183"/>
    </row>
    <row r="22294" ht="15">
      <c r="F22294" s="183"/>
    </row>
    <row r="22295" ht="15">
      <c r="F22295" s="183"/>
    </row>
    <row r="22296" ht="15">
      <c r="F22296" s="183"/>
    </row>
    <row r="22307" ht="15">
      <c r="F22307" s="183"/>
    </row>
    <row r="22308" ht="15">
      <c r="F22308" s="183"/>
    </row>
    <row r="22309" ht="15">
      <c r="F22309" s="183"/>
    </row>
    <row r="22310" ht="15">
      <c r="F22310" s="183"/>
    </row>
    <row r="22311" ht="15">
      <c r="F22311" s="183"/>
    </row>
    <row r="22323" ht="15">
      <c r="F22323" s="183"/>
    </row>
    <row r="22324" ht="15">
      <c r="F22324" s="183"/>
    </row>
    <row r="22325" ht="15">
      <c r="F22325" s="183"/>
    </row>
    <row r="22326" ht="15">
      <c r="F22326" s="183"/>
    </row>
    <row r="22338" ht="15">
      <c r="F22338" s="183"/>
    </row>
    <row r="22339" ht="15">
      <c r="F22339" s="183"/>
    </row>
    <row r="22340" ht="15">
      <c r="F22340" s="183"/>
    </row>
    <row r="22341" ht="15">
      <c r="F22341" s="183"/>
    </row>
    <row r="22367" ht="15">
      <c r="F22367" s="183"/>
    </row>
    <row r="22368" ht="15">
      <c r="F22368" s="183"/>
    </row>
    <row r="22369" ht="15">
      <c r="F22369" s="183"/>
    </row>
    <row r="22370" ht="15">
      <c r="F22370" s="183"/>
    </row>
    <row r="22371" ht="15">
      <c r="F22371" s="183"/>
    </row>
    <row r="22382" ht="15">
      <c r="F22382" s="183"/>
    </row>
    <row r="22383" ht="15">
      <c r="F22383" s="183"/>
    </row>
    <row r="22384" ht="15">
      <c r="F22384" s="183"/>
    </row>
    <row r="22385" ht="15">
      <c r="F22385" s="183"/>
    </row>
    <row r="22386" ht="15">
      <c r="F22386" s="183"/>
    </row>
    <row r="22398" ht="15">
      <c r="F22398" s="183"/>
    </row>
    <row r="22399" ht="15">
      <c r="F22399" s="183"/>
    </row>
    <row r="22400" ht="15">
      <c r="F22400" s="183"/>
    </row>
    <row r="22401" ht="15">
      <c r="F22401" s="183"/>
    </row>
    <row r="22412" ht="15">
      <c r="F22412" s="184"/>
    </row>
    <row r="22413" ht="15">
      <c r="F22413" s="183"/>
    </row>
    <row r="22414" ht="15">
      <c r="F22414" s="183"/>
    </row>
    <row r="22415" ht="15">
      <c r="F22415" s="183"/>
    </row>
    <row r="22416" ht="15">
      <c r="F22416" s="183"/>
    </row>
    <row r="22427" ht="15">
      <c r="F22427" s="183"/>
    </row>
    <row r="22428" ht="15">
      <c r="F22428" s="183"/>
    </row>
    <row r="22429" ht="15">
      <c r="F22429" s="183"/>
    </row>
    <row r="22430" ht="15">
      <c r="F22430" s="183"/>
    </row>
    <row r="22431" ht="15">
      <c r="F22431" s="183"/>
    </row>
    <row r="22443" ht="15">
      <c r="F22443" s="183"/>
    </row>
    <row r="22444" ht="15">
      <c r="F22444" s="183"/>
    </row>
    <row r="22445" ht="15">
      <c r="F22445" s="183"/>
    </row>
    <row r="22446" ht="15">
      <c r="F22446" s="183"/>
    </row>
    <row r="22473" ht="15">
      <c r="F22473" s="183"/>
    </row>
    <row r="22474" ht="15">
      <c r="F22474" s="183"/>
    </row>
    <row r="22476" ht="15">
      <c r="F22476" s="183"/>
    </row>
    <row r="22517" ht="15">
      <c r="F22517" s="183"/>
    </row>
    <row r="22520" ht="15">
      <c r="F22520" s="183"/>
    </row>
    <row r="22533" ht="15">
      <c r="F22533" s="183"/>
    </row>
    <row r="22535" ht="15">
      <c r="F22535" s="183"/>
    </row>
    <row r="22536" ht="15">
      <c r="F22536" s="183"/>
    </row>
    <row r="22578" ht="15">
      <c r="F22578" s="184"/>
    </row>
    <row r="22579" ht="15">
      <c r="F22579" s="184"/>
    </row>
    <row r="22581" ht="15">
      <c r="F22581" s="184"/>
    </row>
    <row r="22592" ht="15">
      <c r="F22592" s="183"/>
    </row>
    <row r="22593" ht="15">
      <c r="F22593" s="184"/>
    </row>
    <row r="22594" ht="15">
      <c r="F22594" s="184"/>
    </row>
    <row r="22595" ht="15">
      <c r="F22595" s="183"/>
    </row>
    <row r="22596" ht="15">
      <c r="F22596" s="184"/>
    </row>
    <row r="22608" ht="15">
      <c r="F22608" s="184"/>
    </row>
    <row r="22609" ht="15">
      <c r="F22609" s="184"/>
    </row>
    <row r="22611" ht="15">
      <c r="F22611" s="184"/>
    </row>
    <row r="22623" ht="15">
      <c r="F22623" s="184"/>
    </row>
    <row r="22624" ht="15">
      <c r="F22624" s="184"/>
    </row>
    <row r="22626" ht="15">
      <c r="F22626" s="184"/>
    </row>
    <row r="22638" ht="15">
      <c r="F22638" s="184"/>
    </row>
    <row r="22639" ht="15">
      <c r="F22639" s="184"/>
    </row>
    <row r="22641" ht="15">
      <c r="F22641" s="184"/>
    </row>
    <row r="22653" ht="15">
      <c r="F22653" s="184"/>
    </row>
    <row r="22654" ht="15">
      <c r="F22654" s="184"/>
    </row>
    <row r="22655" ht="15">
      <c r="F22655" s="184"/>
    </row>
    <row r="22656" ht="15">
      <c r="F22656" s="184"/>
    </row>
    <row r="22682" ht="15">
      <c r="F22682" s="183"/>
    </row>
    <row r="22683" ht="15">
      <c r="F22683" s="183"/>
    </row>
    <row r="22684" ht="15">
      <c r="F22684" s="183"/>
    </row>
    <row r="22685" ht="15">
      <c r="F22685" s="183"/>
    </row>
    <row r="22686" ht="15">
      <c r="F22686" s="183"/>
    </row>
    <row r="22697" ht="15">
      <c r="F22697" s="183"/>
    </row>
    <row r="22698" ht="15">
      <c r="F22698" s="183"/>
    </row>
    <row r="22699" ht="15">
      <c r="F22699" s="183"/>
    </row>
    <row r="22700" ht="15">
      <c r="F22700" s="183"/>
    </row>
    <row r="22701" ht="15">
      <c r="F22701" s="183"/>
    </row>
    <row r="22713" ht="15">
      <c r="F22713" s="183"/>
    </row>
    <row r="22714" ht="15">
      <c r="F22714" s="183"/>
    </row>
    <row r="22715" ht="15">
      <c r="F22715" s="183"/>
    </row>
    <row r="22716" ht="15">
      <c r="F22716" s="183"/>
    </row>
    <row r="22727" ht="15">
      <c r="F22727" s="183"/>
    </row>
    <row r="22728" ht="15">
      <c r="F22728" s="183"/>
    </row>
    <row r="22729" ht="15">
      <c r="F22729" s="183"/>
    </row>
    <row r="22730" ht="15">
      <c r="F22730" s="183"/>
    </row>
    <row r="22731" ht="15">
      <c r="F22731" s="183"/>
    </row>
    <row r="22743" ht="15">
      <c r="F22743" s="183"/>
    </row>
    <row r="22744" ht="15">
      <c r="F22744" s="183"/>
    </row>
    <row r="22745" ht="15">
      <c r="F22745" s="183"/>
    </row>
    <row r="22746" ht="15">
      <c r="F22746" s="183"/>
    </row>
    <row r="22758" ht="15">
      <c r="F22758" s="183"/>
    </row>
    <row r="22759" ht="15">
      <c r="F22759" s="183"/>
    </row>
    <row r="22760" ht="15">
      <c r="F22760" s="183"/>
    </row>
    <row r="22761" ht="15">
      <c r="F22761" s="183"/>
    </row>
    <row r="22847" ht="15">
      <c r="F22847" s="184"/>
    </row>
    <row r="22997" ht="15">
      <c r="F22997" s="183"/>
    </row>
    <row r="22998" ht="15">
      <c r="F22998" s="183"/>
    </row>
    <row r="22999" ht="15">
      <c r="F22999" s="183"/>
    </row>
    <row r="23000" ht="15">
      <c r="F23000" s="183"/>
    </row>
    <row r="23001" ht="15">
      <c r="F23001" s="183"/>
    </row>
    <row r="23012" ht="15">
      <c r="F23012" s="183"/>
    </row>
    <row r="23013" ht="15">
      <c r="F23013" s="183"/>
    </row>
    <row r="23014" ht="15">
      <c r="F23014" s="183"/>
    </row>
    <row r="23015" ht="15">
      <c r="F23015" s="183"/>
    </row>
    <row r="23027" ht="15">
      <c r="F23027" s="183"/>
    </row>
    <row r="23028" ht="15">
      <c r="F23028" s="183"/>
    </row>
    <row r="23029" ht="15">
      <c r="F23029" s="183"/>
    </row>
    <row r="23030" ht="15">
      <c r="F23030" s="183"/>
    </row>
    <row r="23031" ht="15">
      <c r="F23031" s="183"/>
    </row>
    <row r="23042" ht="15">
      <c r="F23042" s="183"/>
    </row>
    <row r="23043" ht="15">
      <c r="F23043" s="183"/>
    </row>
    <row r="23045" ht="15">
      <c r="F23045" s="183"/>
    </row>
    <row r="23057" ht="15">
      <c r="F23057" s="183"/>
    </row>
    <row r="23058" ht="15">
      <c r="F23058" s="183"/>
    </row>
    <row r="23060" ht="15">
      <c r="F23060" s="183"/>
    </row>
    <row r="23061" ht="15">
      <c r="F23061" s="183"/>
    </row>
    <row r="23102" ht="15">
      <c r="F23102" s="183"/>
    </row>
    <row r="23103" ht="15">
      <c r="F23103" s="183"/>
    </row>
    <row r="23104" ht="15">
      <c r="F23104" s="183"/>
    </row>
    <row r="23105" ht="15">
      <c r="F23105" s="183"/>
    </row>
    <row r="23106" ht="15">
      <c r="F23106" s="183"/>
    </row>
    <row r="23117" ht="15">
      <c r="F23117" s="183"/>
    </row>
    <row r="23118" ht="15">
      <c r="F23118" s="183"/>
    </row>
    <row r="23119" ht="15">
      <c r="F23119" s="183"/>
    </row>
    <row r="23120" ht="15">
      <c r="F23120" s="183"/>
    </row>
    <row r="23121" ht="15">
      <c r="F23121" s="183"/>
    </row>
    <row r="23132" ht="15">
      <c r="F23132" s="183"/>
    </row>
    <row r="23133" ht="15">
      <c r="F23133" s="183"/>
    </row>
    <row r="23134" ht="15">
      <c r="F23134" s="183"/>
    </row>
    <row r="23135" ht="15">
      <c r="F23135" s="183"/>
    </row>
    <row r="23136" ht="15">
      <c r="F23136" s="183"/>
    </row>
    <row r="23147" ht="15">
      <c r="F23147" s="183"/>
    </row>
    <row r="23148" ht="15">
      <c r="F23148" s="183"/>
    </row>
    <row r="23149" ht="15">
      <c r="F23149" s="183"/>
    </row>
    <row r="23150" ht="15">
      <c r="F23150" s="183"/>
    </row>
    <row r="23151" ht="15">
      <c r="F23151" s="183"/>
    </row>
    <row r="23162" ht="15">
      <c r="F23162" s="183"/>
    </row>
    <row r="23163" ht="15">
      <c r="F23163" s="183"/>
    </row>
    <row r="23164" ht="15">
      <c r="F23164" s="183"/>
    </row>
    <row r="23165" ht="15">
      <c r="F23165" s="183"/>
    </row>
    <row r="23166" ht="15">
      <c r="F23166" s="183"/>
    </row>
    <row r="23178" ht="15">
      <c r="F23178" s="183"/>
    </row>
    <row r="23179" ht="15">
      <c r="F23179" s="183"/>
    </row>
    <row r="23180" ht="15">
      <c r="F23180" s="183"/>
    </row>
    <row r="23181" ht="15">
      <c r="F23181" s="183"/>
    </row>
    <row r="23312" ht="15">
      <c r="F23312" s="183"/>
    </row>
    <row r="23313" ht="15">
      <c r="F23313" s="183"/>
    </row>
    <row r="23314" ht="15">
      <c r="F23314" s="183"/>
    </row>
    <row r="23315" ht="15">
      <c r="F23315" s="183"/>
    </row>
    <row r="23316" ht="15">
      <c r="F23316" s="183"/>
    </row>
    <row r="23327" ht="15">
      <c r="F23327" s="183"/>
    </row>
    <row r="23328" ht="15">
      <c r="F23328" s="183"/>
    </row>
    <row r="23329" ht="15">
      <c r="F23329" s="183"/>
    </row>
    <row r="23330" ht="15">
      <c r="F23330" s="183"/>
    </row>
    <row r="23331" ht="15">
      <c r="F23331" s="183"/>
    </row>
    <row r="23342" ht="15">
      <c r="F23342" s="183"/>
    </row>
    <row r="23343" ht="15">
      <c r="F23343" s="183"/>
    </row>
    <row r="23344" ht="15">
      <c r="F23344" s="183"/>
    </row>
    <row r="23345" ht="15">
      <c r="F23345" s="183"/>
    </row>
    <row r="23346" ht="15">
      <c r="F23346" s="183"/>
    </row>
    <row r="23357" ht="15">
      <c r="F23357" s="183"/>
    </row>
    <row r="23358" ht="15">
      <c r="F23358" s="183"/>
    </row>
    <row r="23359" ht="15">
      <c r="F23359" s="183"/>
    </row>
    <row r="23360" ht="15">
      <c r="F23360" s="183"/>
    </row>
    <row r="23361" ht="15">
      <c r="F23361" s="183"/>
    </row>
    <row r="23372" ht="15">
      <c r="F23372" s="183"/>
    </row>
    <row r="23373" ht="15">
      <c r="F23373" s="183"/>
    </row>
    <row r="23374" ht="15">
      <c r="F23374" s="183"/>
    </row>
    <row r="23375" ht="15">
      <c r="F23375" s="183"/>
    </row>
    <row r="23376" ht="15">
      <c r="F23376" s="183"/>
    </row>
    <row r="23388" ht="15">
      <c r="F23388" s="183"/>
    </row>
    <row r="23389" ht="15">
      <c r="F23389" s="183"/>
    </row>
    <row r="23417" ht="15">
      <c r="F23417" s="183"/>
    </row>
    <row r="23418" ht="15">
      <c r="F23418" s="183"/>
    </row>
    <row r="23419" ht="15">
      <c r="F23419" s="183"/>
    </row>
    <row r="23420" ht="15">
      <c r="F23420" s="183"/>
    </row>
    <row r="23421" ht="15">
      <c r="F23421" s="183"/>
    </row>
    <row r="23432" ht="15">
      <c r="F23432" s="183"/>
    </row>
    <row r="23433" ht="15">
      <c r="F23433" s="183"/>
    </row>
    <row r="23434" ht="15">
      <c r="F23434" s="183"/>
    </row>
    <row r="23435" ht="15">
      <c r="F23435" s="183"/>
    </row>
    <row r="23436" ht="15">
      <c r="F23436" s="183"/>
    </row>
    <row r="23448" ht="15">
      <c r="F23448" s="183"/>
    </row>
    <row r="23449" ht="15">
      <c r="F23449" s="183"/>
    </row>
    <row r="23450" ht="15">
      <c r="F23450" s="183"/>
    </row>
    <row r="23451" ht="15">
      <c r="F23451" s="183"/>
    </row>
    <row r="23462" ht="15">
      <c r="F23462" s="183"/>
    </row>
    <row r="23463" ht="15">
      <c r="F23463" s="183"/>
    </row>
    <row r="23464" ht="15">
      <c r="F23464" s="183"/>
    </row>
    <row r="23465" ht="15">
      <c r="F23465" s="183"/>
    </row>
    <row r="23466" ht="15">
      <c r="F23466" s="183"/>
    </row>
    <row r="23478" ht="15">
      <c r="F23478" s="183"/>
    </row>
    <row r="23479" ht="15">
      <c r="F23479" s="183"/>
    </row>
    <row r="23480" ht="15">
      <c r="F23480" s="183"/>
    </row>
    <row r="23481" ht="15">
      <c r="F23481" s="183"/>
    </row>
    <row r="23493" ht="15">
      <c r="F23493" s="183"/>
    </row>
    <row r="23494" ht="15">
      <c r="F23494" s="183"/>
    </row>
    <row r="23522" ht="15">
      <c r="F23522" s="183"/>
    </row>
    <row r="23523" ht="15">
      <c r="F23523" s="183"/>
    </row>
    <row r="23524" ht="15">
      <c r="F23524" s="183"/>
    </row>
    <row r="23525" ht="15">
      <c r="F23525" s="183"/>
    </row>
    <row r="23526" ht="15">
      <c r="F23526" s="183"/>
    </row>
    <row r="23537" ht="15">
      <c r="F23537" s="183"/>
    </row>
    <row r="23538" ht="15">
      <c r="F23538" s="183"/>
    </row>
    <row r="23539" ht="15">
      <c r="F23539" s="183"/>
    </row>
    <row r="23540" ht="15">
      <c r="F23540" s="183"/>
    </row>
    <row r="23541" ht="15">
      <c r="F23541" s="183"/>
    </row>
    <row r="23552" ht="15">
      <c r="F23552" s="183"/>
    </row>
    <row r="23553" ht="15">
      <c r="F23553" s="183"/>
    </row>
    <row r="23554" ht="15">
      <c r="F23554" s="183"/>
    </row>
    <row r="23555" ht="15">
      <c r="F23555" s="183"/>
    </row>
    <row r="23556" ht="15">
      <c r="F23556" s="183"/>
    </row>
    <row r="23567" ht="15">
      <c r="F23567" s="184"/>
    </row>
    <row r="23568" ht="15">
      <c r="F23568" s="183"/>
    </row>
    <row r="23569" ht="15">
      <c r="F23569" s="183"/>
    </row>
    <row r="23570" ht="15">
      <c r="F23570" s="183"/>
    </row>
    <row r="23582" ht="15">
      <c r="F23582" s="184"/>
    </row>
    <row r="23583" ht="15">
      <c r="F23583" s="183"/>
    </row>
    <row r="23584" ht="15">
      <c r="F23584" s="183"/>
    </row>
    <row r="23585" ht="15">
      <c r="F23585" s="183"/>
    </row>
    <row r="23586" ht="15">
      <c r="F23586" s="183"/>
    </row>
    <row r="23599" ht="15">
      <c r="F23599" s="183"/>
    </row>
    <row r="23627" ht="15">
      <c r="F23627" s="183"/>
    </row>
    <row r="23628" ht="15">
      <c r="F23628" s="183"/>
    </row>
    <row r="23629" ht="15">
      <c r="F23629" s="183"/>
    </row>
    <row r="23630" ht="15">
      <c r="F23630" s="183"/>
    </row>
    <row r="23631" ht="15">
      <c r="F23631" s="183"/>
    </row>
    <row r="23642" ht="15">
      <c r="F23642" s="183"/>
    </row>
    <row r="23643" ht="15">
      <c r="F23643" s="183"/>
    </row>
    <row r="23644" ht="15">
      <c r="F23644" s="183"/>
    </row>
    <row r="23645" ht="15">
      <c r="F23645" s="183"/>
    </row>
    <row r="23646" ht="15">
      <c r="F23646" s="183"/>
    </row>
    <row r="23658" ht="15">
      <c r="F23658" s="183"/>
    </row>
    <row r="23659" ht="15">
      <c r="F23659" s="183"/>
    </row>
    <row r="23660" ht="15">
      <c r="F23660" s="183"/>
    </row>
    <row r="23661" ht="15">
      <c r="F23661" s="183"/>
    </row>
    <row r="23672" ht="15">
      <c r="F23672" s="183"/>
    </row>
    <row r="23673" ht="15">
      <c r="F23673" s="183"/>
    </row>
    <row r="23674" ht="15">
      <c r="F23674" s="183"/>
    </row>
    <row r="23675" ht="15">
      <c r="F23675" s="183"/>
    </row>
    <row r="23687" ht="15">
      <c r="F23687" s="183"/>
    </row>
    <row r="23688" ht="15">
      <c r="F23688" s="183"/>
    </row>
    <row r="23689" ht="15">
      <c r="F23689" s="183"/>
    </row>
    <row r="23690" ht="15">
      <c r="F23690" s="183"/>
    </row>
    <row r="23691" ht="15">
      <c r="F23691" s="183"/>
    </row>
    <row r="23703" ht="15">
      <c r="F23703" s="183"/>
    </row>
    <row r="23704" ht="15">
      <c r="F23704" s="183"/>
    </row>
    <row r="23732" ht="15">
      <c r="F23732" s="183"/>
    </row>
    <row r="23733" ht="15">
      <c r="F23733" s="183"/>
    </row>
    <row r="23734" ht="15">
      <c r="F23734" s="183"/>
    </row>
    <row r="23735" ht="15">
      <c r="F23735" s="183"/>
    </row>
    <row r="23736" ht="15">
      <c r="F23736" s="183"/>
    </row>
    <row r="23747" ht="15">
      <c r="F23747" s="183"/>
    </row>
    <row r="23748" ht="15">
      <c r="F23748" s="183"/>
    </row>
    <row r="23749" ht="15">
      <c r="F23749" s="183"/>
    </row>
    <row r="23750" ht="15">
      <c r="F23750" s="183"/>
    </row>
    <row r="23751" ht="15">
      <c r="F23751" s="183"/>
    </row>
    <row r="23763" ht="15">
      <c r="F23763" s="183"/>
    </row>
    <row r="23764" ht="15">
      <c r="F23764" s="183"/>
    </row>
    <row r="23765" ht="15">
      <c r="F23765" s="183"/>
    </row>
    <row r="23766" ht="15">
      <c r="F23766" s="183"/>
    </row>
    <row r="23777" ht="15">
      <c r="F23777" s="183"/>
    </row>
    <row r="23778" ht="15">
      <c r="F23778" s="183"/>
    </row>
    <row r="23779" ht="15">
      <c r="F23779" s="183"/>
    </row>
    <row r="23780" ht="15">
      <c r="F23780" s="183"/>
    </row>
    <row r="23781" ht="15">
      <c r="F23781" s="183"/>
    </row>
    <row r="23792" ht="15">
      <c r="F23792" s="183"/>
    </row>
    <row r="23793" ht="15">
      <c r="F23793" s="183"/>
    </row>
    <row r="23794" ht="15">
      <c r="F23794" s="183"/>
    </row>
    <row r="23795" ht="15">
      <c r="F23795" s="183"/>
    </row>
    <row r="23796" ht="15">
      <c r="F23796" s="183"/>
    </row>
    <row r="23808" ht="15">
      <c r="F23808" s="183"/>
    </row>
    <row r="23809" ht="15">
      <c r="F23809" s="183"/>
    </row>
    <row r="23837" ht="15">
      <c r="F23837" s="183"/>
    </row>
    <row r="23838" ht="15">
      <c r="F23838" s="183"/>
    </row>
    <row r="23839" ht="15">
      <c r="F23839" s="183"/>
    </row>
    <row r="23840" ht="15">
      <c r="F23840" s="183"/>
    </row>
    <row r="23841" ht="15">
      <c r="F23841" s="183"/>
    </row>
    <row r="23852" ht="15">
      <c r="F23852" s="183"/>
    </row>
    <row r="23853" ht="15">
      <c r="F23853" s="183"/>
    </row>
    <row r="23854" ht="15">
      <c r="F23854" s="183"/>
    </row>
    <row r="23855" ht="15">
      <c r="F23855" s="183"/>
    </row>
    <row r="23856" ht="15">
      <c r="F23856" s="183"/>
    </row>
    <row r="23868" ht="15">
      <c r="F23868" s="183"/>
    </row>
    <row r="23869" ht="15">
      <c r="F23869" s="183"/>
    </row>
    <row r="23870" ht="15">
      <c r="F23870" s="183"/>
    </row>
    <row r="23871" ht="15">
      <c r="F23871" s="183"/>
    </row>
    <row r="23882" ht="15">
      <c r="F23882" s="183"/>
    </row>
    <row r="23883" ht="15">
      <c r="F23883" s="183"/>
    </row>
    <row r="23884" ht="15">
      <c r="F23884" s="183"/>
    </row>
    <row r="23885" ht="15">
      <c r="F23885" s="183"/>
    </row>
    <row r="23886" ht="15">
      <c r="F23886" s="183"/>
    </row>
    <row r="23897" ht="15">
      <c r="F23897" s="183"/>
    </row>
    <row r="23898" ht="15">
      <c r="F23898" s="183"/>
    </row>
    <row r="23899" ht="15">
      <c r="F23899" s="183"/>
    </row>
    <row r="23900" ht="15">
      <c r="F23900" s="183"/>
    </row>
    <row r="23901" ht="15">
      <c r="F23901" s="183"/>
    </row>
    <row r="23913" ht="15">
      <c r="F23913" s="183"/>
    </row>
    <row r="23914" ht="15">
      <c r="F23914" s="183"/>
    </row>
    <row r="23928" ht="15">
      <c r="F23928" s="183"/>
    </row>
    <row r="23930" ht="15">
      <c r="F23930" s="183"/>
    </row>
    <row r="23931" ht="15">
      <c r="F23931" s="183"/>
    </row>
    <row r="23942" ht="15">
      <c r="F23942" s="183"/>
    </row>
    <row r="23943" ht="15">
      <c r="F23943" s="183"/>
    </row>
    <row r="23944" ht="15">
      <c r="F23944" s="183"/>
    </row>
    <row r="23945" ht="15">
      <c r="F23945" s="183"/>
    </row>
    <row r="23957" ht="15">
      <c r="F23957" s="183"/>
    </row>
    <row r="23958" ht="15">
      <c r="F23958" s="183"/>
    </row>
    <row r="23959" ht="15">
      <c r="F23959" s="183"/>
    </row>
    <row r="23960" ht="15">
      <c r="F23960" s="183"/>
    </row>
    <row r="23961" ht="15">
      <c r="F23961" s="183"/>
    </row>
    <row r="23973" ht="15">
      <c r="F23973" s="183"/>
    </row>
    <row r="23974" ht="15">
      <c r="F23974" s="183"/>
    </row>
    <row r="23987" ht="15">
      <c r="F23987" s="183"/>
    </row>
    <row r="23988" ht="15">
      <c r="F23988" s="183"/>
    </row>
    <row r="23989" ht="15">
      <c r="F23989" s="183"/>
    </row>
    <row r="23990" ht="15">
      <c r="F23990" s="183"/>
    </row>
    <row r="24002" ht="15">
      <c r="F24002" s="183"/>
    </row>
    <row r="24003" ht="15">
      <c r="F24003" s="183"/>
    </row>
    <row r="24004" ht="15">
      <c r="F24004" s="183"/>
    </row>
    <row r="24005" ht="15">
      <c r="F24005" s="183"/>
    </row>
    <row r="24047" ht="15">
      <c r="F24047" s="183"/>
    </row>
    <row r="24048" ht="15">
      <c r="F24048" s="183"/>
    </row>
    <row r="24049" ht="15">
      <c r="F24049" s="183"/>
    </row>
    <row r="24050" ht="15">
      <c r="F24050" s="183"/>
    </row>
    <row r="24051" ht="15">
      <c r="F24051" s="183"/>
    </row>
    <row r="24062" ht="15">
      <c r="F24062" s="183"/>
    </row>
    <row r="24063" ht="15">
      <c r="F24063" s="183"/>
    </row>
    <row r="24064" ht="15">
      <c r="F24064" s="183"/>
    </row>
    <row r="24065" ht="15">
      <c r="F24065" s="183"/>
    </row>
    <row r="24066" ht="15">
      <c r="F24066" s="183"/>
    </row>
    <row r="24077" ht="15">
      <c r="F24077" s="183"/>
    </row>
    <row r="24078" ht="15">
      <c r="F24078" s="183"/>
    </row>
    <row r="24079" ht="15">
      <c r="F24079" s="184"/>
    </row>
    <row r="24080" ht="15">
      <c r="F24080" s="183"/>
    </row>
    <row r="24081" ht="15">
      <c r="F24081" s="183"/>
    </row>
    <row r="24092" ht="15">
      <c r="F24092" s="183"/>
    </row>
    <row r="24093" ht="15">
      <c r="F24093" s="183"/>
    </row>
    <row r="24094" ht="15">
      <c r="F24094" s="183"/>
    </row>
    <row r="24095" ht="15">
      <c r="F24095" s="183"/>
    </row>
    <row r="24096" ht="15">
      <c r="F24096" s="183"/>
    </row>
    <row r="24107" ht="15">
      <c r="F24107" s="183"/>
    </row>
    <row r="24108" ht="15">
      <c r="F24108" s="183"/>
    </row>
    <row r="24109" ht="15">
      <c r="F24109" s="183"/>
    </row>
    <row r="24110" ht="15">
      <c r="F24110" s="183"/>
    </row>
    <row r="24111" ht="15">
      <c r="F24111" s="183"/>
    </row>
    <row r="24123" ht="15">
      <c r="F24123" s="183"/>
    </row>
    <row r="24124" ht="15">
      <c r="F24124" s="183"/>
    </row>
    <row r="24152" ht="15">
      <c r="F24152" s="183"/>
    </row>
    <row r="24153" ht="15">
      <c r="F24153" s="183"/>
    </row>
    <row r="24154" ht="15">
      <c r="F24154" s="183"/>
    </row>
    <row r="24155" ht="15">
      <c r="F24155" s="183"/>
    </row>
    <row r="24156" ht="15">
      <c r="F24156" s="183"/>
    </row>
    <row r="24167" ht="15">
      <c r="F24167" s="183"/>
    </row>
    <row r="24168" ht="15">
      <c r="F24168" s="183"/>
    </row>
    <row r="24169" ht="15">
      <c r="F24169" s="183"/>
    </row>
    <row r="24170" ht="15">
      <c r="F24170" s="183"/>
    </row>
    <row r="24171" ht="15">
      <c r="F24171" s="183"/>
    </row>
    <row r="24182" ht="15">
      <c r="F24182" s="183"/>
    </row>
    <row r="24183" ht="15">
      <c r="F24183" s="183"/>
    </row>
    <row r="24184" ht="15">
      <c r="F24184" s="183"/>
    </row>
    <row r="24185" ht="15">
      <c r="F24185" s="183"/>
    </row>
    <row r="24186" ht="15">
      <c r="F24186" s="183"/>
    </row>
    <row r="24197" ht="15">
      <c r="F24197" s="183"/>
    </row>
    <row r="24198" ht="15">
      <c r="F24198" s="183"/>
    </row>
    <row r="24199" ht="15">
      <c r="F24199" s="183"/>
    </row>
    <row r="24200" ht="15">
      <c r="F24200" s="183"/>
    </row>
    <row r="24201" ht="15">
      <c r="F24201" s="183"/>
    </row>
    <row r="24212" ht="15">
      <c r="F24212" s="183"/>
    </row>
    <row r="24213" ht="15">
      <c r="F24213" s="183"/>
    </row>
    <row r="24214" ht="15">
      <c r="F24214" s="183"/>
    </row>
    <row r="24215" ht="15">
      <c r="F24215" s="183"/>
    </row>
    <row r="24216" ht="15">
      <c r="F24216" s="183"/>
    </row>
    <row r="24228" ht="15">
      <c r="F24228" s="183"/>
    </row>
    <row r="24229" ht="15">
      <c r="F24229" s="183"/>
    </row>
    <row r="24257" ht="15">
      <c r="F24257" s="183"/>
    </row>
    <row r="24258" ht="15">
      <c r="F24258" s="183"/>
    </row>
    <row r="24259" ht="15">
      <c r="F24259" s="183"/>
    </row>
    <row r="24260" ht="15">
      <c r="F24260" s="183"/>
    </row>
    <row r="24261" ht="15">
      <c r="F24261" s="183"/>
    </row>
    <row r="24272" ht="15">
      <c r="F24272" s="183"/>
    </row>
    <row r="24273" ht="15">
      <c r="F24273" s="183"/>
    </row>
    <row r="24274" ht="15">
      <c r="F24274" s="183"/>
    </row>
    <row r="24275" ht="15">
      <c r="F24275" s="183"/>
    </row>
    <row r="24276" ht="15">
      <c r="F24276" s="183"/>
    </row>
    <row r="24287" ht="15">
      <c r="F24287" s="183"/>
    </row>
    <row r="24288" ht="15">
      <c r="F24288" s="183"/>
    </row>
    <row r="24289" ht="15">
      <c r="F24289" s="183"/>
    </row>
    <row r="24290" ht="15">
      <c r="F24290" s="183"/>
    </row>
    <row r="24291" ht="15">
      <c r="F24291" s="183"/>
    </row>
    <row r="24302" ht="15">
      <c r="F24302" s="183"/>
    </row>
    <row r="24303" ht="15">
      <c r="F24303" s="183"/>
    </row>
    <row r="24304" ht="15">
      <c r="F24304" s="183"/>
    </row>
    <row r="24305" ht="15">
      <c r="F24305" s="183"/>
    </row>
    <row r="24317" ht="15">
      <c r="F24317" s="183"/>
    </row>
    <row r="24318" ht="15">
      <c r="F24318" s="183"/>
    </row>
    <row r="24319" ht="15">
      <c r="F24319" s="183"/>
    </row>
    <row r="24320" ht="15">
      <c r="F24320" s="183"/>
    </row>
    <row r="24321" ht="15">
      <c r="F24321" s="183"/>
    </row>
    <row r="24333" ht="15">
      <c r="F24333" s="183"/>
    </row>
    <row r="24334" ht="15">
      <c r="F24334" s="183"/>
    </row>
    <row r="24335" ht="15">
      <c r="F24335" s="183"/>
    </row>
    <row r="24336" ht="15">
      <c r="F24336" s="183"/>
    </row>
    <row r="24362" ht="15">
      <c r="F24362" s="183"/>
    </row>
    <row r="24363" ht="15">
      <c r="F24363" s="183"/>
    </row>
    <row r="24364" ht="15">
      <c r="F24364" s="183"/>
    </row>
    <row r="24365" ht="15">
      <c r="F24365" s="183"/>
    </row>
    <row r="24366" ht="15">
      <c r="F24366" s="183"/>
    </row>
    <row r="24377" ht="15">
      <c r="F24377" s="183"/>
    </row>
    <row r="24378" ht="15">
      <c r="F24378" s="183"/>
    </row>
    <row r="24379" ht="15">
      <c r="F24379" s="183"/>
    </row>
    <row r="24380" ht="15">
      <c r="F24380" s="183"/>
    </row>
    <row r="24381" ht="15">
      <c r="F24381" s="183"/>
    </row>
    <row r="24393" ht="15">
      <c r="F24393" s="183"/>
    </row>
    <row r="24394" ht="15">
      <c r="F24394" s="183"/>
    </row>
    <row r="24395" ht="15">
      <c r="F24395" s="183"/>
    </row>
    <row r="24396" ht="15">
      <c r="F24396" s="183"/>
    </row>
    <row r="24407" ht="15">
      <c r="F24407" s="183"/>
    </row>
    <row r="24408" ht="15">
      <c r="F24408" s="183"/>
    </row>
    <row r="24409" ht="15">
      <c r="F24409" s="183"/>
    </row>
    <row r="24410" ht="15">
      <c r="F24410" s="183"/>
    </row>
    <row r="24411" ht="15">
      <c r="F24411" s="183"/>
    </row>
    <row r="24422" ht="15">
      <c r="F24422" s="183"/>
    </row>
    <row r="24423" ht="15">
      <c r="F24423" s="183"/>
    </row>
    <row r="24424" ht="15">
      <c r="F24424" s="183"/>
    </row>
    <row r="24425" ht="15">
      <c r="F24425" s="183"/>
    </row>
    <row r="24426" ht="15">
      <c r="F24426" s="183"/>
    </row>
    <row r="24438" ht="15">
      <c r="F24438" s="183"/>
    </row>
    <row r="24439" ht="15">
      <c r="F24439" s="183"/>
    </row>
    <row r="24440" ht="15">
      <c r="F24440" s="183"/>
    </row>
    <row r="24441" ht="15">
      <c r="F24441" s="183"/>
    </row>
    <row r="24467" ht="15">
      <c r="F24467" s="183"/>
    </row>
    <row r="24468" ht="15">
      <c r="F24468" s="183"/>
    </row>
    <row r="24469" ht="15">
      <c r="F24469" s="183"/>
    </row>
    <row r="24470" ht="15">
      <c r="F24470" s="183"/>
    </row>
    <row r="24471" ht="15">
      <c r="F24471" s="183"/>
    </row>
    <row r="24481" ht="15">
      <c r="F24481" s="183"/>
    </row>
    <row r="24482" ht="15">
      <c r="F24482" s="184"/>
    </row>
    <row r="24483" ht="15">
      <c r="F24483" s="183"/>
    </row>
    <row r="24484" ht="15">
      <c r="F24484" s="183"/>
    </row>
    <row r="24485" ht="15">
      <c r="F24485" s="183"/>
    </row>
    <row r="24498" ht="15">
      <c r="F24498" s="183"/>
    </row>
    <row r="24499" ht="15">
      <c r="F24499" s="183"/>
    </row>
    <row r="24500" ht="15">
      <c r="F24500" s="183"/>
    </row>
    <row r="24501" ht="15">
      <c r="F24501" s="183"/>
    </row>
    <row r="24512" ht="15">
      <c r="F24512" s="183"/>
    </row>
    <row r="24513" ht="15">
      <c r="F24513" s="183"/>
    </row>
    <row r="24514" ht="15">
      <c r="F24514" s="183"/>
    </row>
    <row r="24515" ht="15">
      <c r="F24515" s="183"/>
    </row>
    <row r="24527" ht="15">
      <c r="F24527" s="184"/>
    </row>
    <row r="24528" ht="15">
      <c r="F24528" s="183"/>
    </row>
    <row r="24529" ht="15">
      <c r="F24529" s="183"/>
    </row>
    <row r="24530" ht="15">
      <c r="F24530" s="183"/>
    </row>
    <row r="24531" ht="15">
      <c r="F24531" s="183"/>
    </row>
    <row r="24572" ht="15">
      <c r="F24572" s="183"/>
    </row>
    <row r="24573" ht="15">
      <c r="F24573" s="183"/>
    </row>
    <row r="24574" ht="15">
      <c r="F24574" s="183"/>
    </row>
    <row r="24575" ht="15">
      <c r="F24575" s="183"/>
    </row>
    <row r="24576" ht="15">
      <c r="F24576" s="183"/>
    </row>
    <row r="24587" ht="15">
      <c r="F24587" s="183"/>
    </row>
    <row r="24588" ht="15">
      <c r="F24588" s="183"/>
    </row>
    <row r="24589" ht="15">
      <c r="F24589" s="183"/>
    </row>
    <row r="24590" ht="15">
      <c r="F24590" s="183"/>
    </row>
    <row r="24591" ht="15">
      <c r="F24591" s="183"/>
    </row>
    <row r="24603" ht="15">
      <c r="F24603" s="183"/>
    </row>
    <row r="24604" ht="15">
      <c r="F24604" s="183"/>
    </row>
    <row r="24605" ht="15">
      <c r="F24605" s="183"/>
    </row>
    <row r="24606" ht="15">
      <c r="F24606" s="183"/>
    </row>
    <row r="24617" ht="15">
      <c r="F24617" s="183"/>
    </row>
    <row r="24618" ht="15">
      <c r="F24618" s="183"/>
    </row>
    <row r="24619" ht="15">
      <c r="F24619" s="183"/>
    </row>
    <row r="24620" ht="15">
      <c r="F24620" s="183"/>
    </row>
    <row r="24621" ht="15">
      <c r="F24621" s="183"/>
    </row>
    <row r="24632" ht="15">
      <c r="F24632" s="184"/>
    </row>
    <row r="24633" ht="15">
      <c r="F24633" s="183"/>
    </row>
    <row r="24634" ht="15">
      <c r="F24634" s="183"/>
    </row>
    <row r="24635" ht="15">
      <c r="F24635" s="183"/>
    </row>
    <row r="24636" ht="15">
      <c r="F24636" s="183"/>
    </row>
    <row r="24648" ht="15">
      <c r="F24648" s="183"/>
    </row>
    <row r="24649" ht="15">
      <c r="F24649" s="183"/>
    </row>
    <row r="24650" ht="15">
      <c r="F24650" s="183"/>
    </row>
    <row r="24651" ht="15">
      <c r="F24651" s="183"/>
    </row>
    <row r="24677" ht="15">
      <c r="F24677" s="183"/>
    </row>
    <row r="24678" ht="15">
      <c r="F24678" s="183"/>
    </row>
    <row r="24679" ht="15">
      <c r="F24679" s="183"/>
    </row>
    <row r="24680" ht="15">
      <c r="F24680" s="183"/>
    </row>
    <row r="24681" ht="15">
      <c r="F24681" s="183"/>
    </row>
    <row r="24693" ht="15">
      <c r="F24693" s="183"/>
    </row>
    <row r="24695" ht="15">
      <c r="F24695" s="183"/>
    </row>
    <row r="24722" ht="15">
      <c r="F24722" s="183"/>
    </row>
    <row r="24725" ht="15">
      <c r="F24725" s="183"/>
    </row>
    <row r="24738" ht="15">
      <c r="F24738" s="183"/>
    </row>
    <row r="24740" ht="15">
      <c r="F24740" s="183"/>
    </row>
    <row r="24741" ht="15">
      <c r="F24741" s="183"/>
    </row>
    <row r="24782" ht="15">
      <c r="F24782" s="183"/>
    </row>
    <row r="24783" ht="15">
      <c r="F24783" s="183"/>
    </row>
    <row r="24784" ht="15">
      <c r="F24784" s="183"/>
    </row>
    <row r="24785" ht="15">
      <c r="F24785" s="183"/>
    </row>
    <row r="24786" ht="15">
      <c r="F24786" s="183"/>
    </row>
    <row r="24797" ht="15">
      <c r="F24797" s="183"/>
    </row>
    <row r="24798" ht="15">
      <c r="F24798" s="183"/>
    </row>
    <row r="24799" ht="15">
      <c r="F24799" s="183"/>
    </row>
    <row r="24800" ht="15">
      <c r="F24800" s="183"/>
    </row>
    <row r="24801" ht="15">
      <c r="F24801" s="183"/>
    </row>
    <row r="24813" ht="15">
      <c r="F24813" s="183"/>
    </row>
    <row r="24814" ht="15">
      <c r="F24814" s="183"/>
    </row>
    <row r="24827" ht="15">
      <c r="F24827" s="183"/>
    </row>
    <row r="24828" ht="15">
      <c r="F24828" s="183"/>
    </row>
    <row r="24830" ht="15">
      <c r="F24830" s="183"/>
    </row>
    <row r="24831" ht="15">
      <c r="F24831" s="183"/>
    </row>
    <row r="24842" ht="15">
      <c r="F24842" s="183"/>
    </row>
    <row r="24843" ht="15">
      <c r="F24843" s="183"/>
    </row>
    <row r="24844" ht="15">
      <c r="F24844" s="183"/>
    </row>
    <row r="24845" ht="15">
      <c r="F24845" s="183"/>
    </row>
    <row r="24846" ht="15">
      <c r="F24846" s="183"/>
    </row>
    <row r="24887" ht="15">
      <c r="F24887" s="183"/>
    </row>
    <row r="24888" ht="15">
      <c r="F24888" s="183"/>
    </row>
    <row r="24889" ht="15">
      <c r="F24889" s="183"/>
    </row>
    <row r="24890" ht="15">
      <c r="F24890" s="183"/>
    </row>
    <row r="24891" ht="15">
      <c r="F24891" s="183"/>
    </row>
    <row r="24902" ht="15">
      <c r="F24902" s="183"/>
    </row>
    <row r="24903" ht="15">
      <c r="F24903" s="183"/>
    </row>
    <row r="24904" ht="15">
      <c r="F24904" s="183"/>
    </row>
    <row r="24905" ht="15">
      <c r="F24905" s="183"/>
    </row>
    <row r="24918" ht="15">
      <c r="F24918" s="183"/>
    </row>
    <row r="24919" ht="15">
      <c r="F24919" s="183"/>
    </row>
    <row r="24932" ht="15">
      <c r="F24932" s="183"/>
    </row>
    <row r="24933" ht="15">
      <c r="F24933" s="183"/>
    </row>
    <row r="24934" ht="15">
      <c r="F24934" s="183"/>
    </row>
    <row r="24935" ht="15">
      <c r="F24935" s="183"/>
    </row>
    <row r="24936" ht="15">
      <c r="F24936" s="183"/>
    </row>
    <row r="24948" ht="15">
      <c r="F24948" s="183"/>
    </row>
    <row r="24949" ht="15">
      <c r="F24949" s="183"/>
    </row>
    <row r="24950" ht="15">
      <c r="F24950" s="183"/>
    </row>
    <row r="24951" ht="15">
      <c r="F24951" s="183"/>
    </row>
    <row r="24963" ht="15">
      <c r="F24963" s="183"/>
    </row>
    <row r="24992" ht="15">
      <c r="F24992" s="183"/>
    </row>
    <row r="24993" ht="15">
      <c r="F24993" s="183"/>
    </row>
    <row r="24994" ht="15">
      <c r="F24994" s="183"/>
    </row>
    <row r="24995" ht="15">
      <c r="F24995" s="183"/>
    </row>
    <row r="24996" ht="15">
      <c r="F24996" s="183"/>
    </row>
    <row r="25007" ht="15">
      <c r="F25007" s="183"/>
    </row>
    <row r="25008" ht="15">
      <c r="F25008" s="183"/>
    </row>
    <row r="25009" ht="15">
      <c r="F25009" s="183"/>
    </row>
    <row r="25010" ht="15">
      <c r="F25010" s="183"/>
    </row>
    <row r="25011" ht="15">
      <c r="F25011" s="183"/>
    </row>
    <row r="25023" ht="15">
      <c r="F25023" s="183"/>
    </row>
    <row r="25024" ht="15">
      <c r="F25024" s="183"/>
    </row>
    <row r="25037" ht="15">
      <c r="F25037" s="183"/>
    </row>
    <row r="25038" ht="15">
      <c r="F25038" s="183"/>
    </row>
    <row r="25039" ht="15">
      <c r="F25039" s="183"/>
    </row>
    <row r="25040" ht="15">
      <c r="F25040" s="183"/>
    </row>
    <row r="25041" ht="15">
      <c r="F25041" s="183"/>
    </row>
    <row r="25053" ht="15">
      <c r="F25053" s="183"/>
    </row>
    <row r="25054" ht="15">
      <c r="F25054" s="183"/>
    </row>
    <row r="25055" ht="15">
      <c r="F25055" s="183"/>
    </row>
    <row r="25056" ht="15">
      <c r="F25056" s="183"/>
    </row>
    <row r="25097" ht="15">
      <c r="F25097" s="183"/>
    </row>
    <row r="25098" ht="15">
      <c r="F25098" s="183"/>
    </row>
    <row r="25099" ht="15">
      <c r="F25099" s="183"/>
    </row>
    <row r="25100" ht="15">
      <c r="F25100" s="183"/>
    </row>
    <row r="25101" ht="15">
      <c r="F25101" s="183"/>
    </row>
    <row r="25112" ht="15">
      <c r="F25112" s="183"/>
    </row>
    <row r="25113" ht="15">
      <c r="F25113" s="183"/>
    </row>
    <row r="25114" ht="15">
      <c r="F25114" s="183"/>
    </row>
    <row r="25115" ht="15">
      <c r="F25115" s="183"/>
    </row>
    <row r="25116" ht="15">
      <c r="F25116" s="183"/>
    </row>
    <row r="25128" ht="15">
      <c r="F25128" s="183"/>
    </row>
    <row r="25129" ht="15">
      <c r="F25129" s="183"/>
    </row>
    <row r="25130" ht="15">
      <c r="F25130" s="183"/>
    </row>
    <row r="25131" ht="15">
      <c r="F25131" s="183"/>
    </row>
    <row r="25142" ht="15">
      <c r="F25142" s="183"/>
    </row>
    <row r="25143" ht="15">
      <c r="F25143" s="183"/>
    </row>
    <row r="25144" ht="15">
      <c r="F25144" s="183"/>
    </row>
    <row r="25145" ht="15">
      <c r="F25145" s="183"/>
    </row>
    <row r="25146" ht="15">
      <c r="F25146" s="183"/>
    </row>
    <row r="25157" ht="15">
      <c r="F25157" s="183"/>
    </row>
    <row r="25158" ht="15">
      <c r="F25158" s="183"/>
    </row>
    <row r="25159" ht="15">
      <c r="F25159" s="183"/>
    </row>
    <row r="25160" ht="15">
      <c r="F25160" s="183"/>
    </row>
    <row r="25161" ht="15">
      <c r="F25161" s="183"/>
    </row>
    <row r="25173" ht="15">
      <c r="F25173" s="183"/>
    </row>
    <row r="25174" ht="15">
      <c r="F25174" s="183"/>
    </row>
    <row r="25202" ht="15">
      <c r="F25202" s="183"/>
    </row>
    <row r="25203" ht="15">
      <c r="F25203" s="183"/>
    </row>
    <row r="25205" ht="15">
      <c r="F25205" s="183"/>
    </row>
    <row r="25206" ht="15">
      <c r="F25206" s="183"/>
    </row>
    <row r="25247" ht="15">
      <c r="F25247" s="183"/>
    </row>
    <row r="25250" ht="15">
      <c r="F25250" s="183"/>
    </row>
    <row r="25307" ht="15">
      <c r="F25307" s="183"/>
    </row>
    <row r="25308" ht="15">
      <c r="F25308" s="183"/>
    </row>
    <row r="25309" ht="15">
      <c r="F25309" s="183"/>
    </row>
    <row r="25310" ht="15">
      <c r="F25310" s="183"/>
    </row>
    <row r="25311" ht="15">
      <c r="F25311" s="183"/>
    </row>
    <row r="25322" ht="15">
      <c r="F25322" s="183"/>
    </row>
    <row r="25323" ht="15">
      <c r="F25323" s="183"/>
    </row>
    <row r="25324" ht="15">
      <c r="F25324" s="183"/>
    </row>
    <row r="25325" ht="15">
      <c r="F25325" s="183"/>
    </row>
    <row r="25326" ht="15">
      <c r="F25326" s="183"/>
    </row>
    <row r="25338" ht="15">
      <c r="F25338" s="183"/>
    </row>
    <row r="25339" ht="15">
      <c r="F25339" s="183"/>
    </row>
    <row r="25340" ht="15">
      <c r="F25340" s="183"/>
    </row>
    <row r="25341" ht="15">
      <c r="F25341" s="183"/>
    </row>
    <row r="25352" ht="15">
      <c r="F25352" s="184"/>
    </row>
    <row r="25353" ht="15">
      <c r="F25353" s="183"/>
    </row>
    <row r="25354" ht="15">
      <c r="F25354" s="183"/>
    </row>
    <row r="25355" ht="15">
      <c r="F25355" s="183"/>
    </row>
    <row r="25356" ht="15">
      <c r="F25356" s="183"/>
    </row>
    <row r="25367" ht="15">
      <c r="F25367" s="183"/>
    </row>
    <row r="25368" ht="15">
      <c r="F25368" s="183"/>
    </row>
    <row r="25369" ht="15">
      <c r="F25369" s="183"/>
    </row>
    <row r="25370" ht="15">
      <c r="F25370" s="183"/>
    </row>
    <row r="25371" ht="15">
      <c r="F25371" s="183"/>
    </row>
    <row r="25383" ht="15">
      <c r="F25383" s="183"/>
    </row>
    <row r="25384" ht="15">
      <c r="F25384" s="183"/>
    </row>
    <row r="25399" ht="15">
      <c r="F25399" s="183"/>
    </row>
    <row r="25400" ht="15">
      <c r="F25400" s="183"/>
    </row>
    <row r="25401" ht="15">
      <c r="F25401" s="183"/>
    </row>
    <row r="25412" ht="15">
      <c r="F25412" s="183"/>
    </row>
    <row r="25413" ht="15">
      <c r="F25413" s="183"/>
    </row>
    <row r="25414" ht="15">
      <c r="F25414" s="183"/>
    </row>
    <row r="25415" ht="15">
      <c r="F25415" s="183"/>
    </row>
    <row r="25416" ht="15">
      <c r="F25416" s="183"/>
    </row>
    <row r="25427" ht="15">
      <c r="F25427" s="183"/>
    </row>
    <row r="25428" ht="15">
      <c r="F25428" s="183"/>
    </row>
    <row r="25429" ht="15">
      <c r="F25429" s="183"/>
    </row>
    <row r="25430" ht="15">
      <c r="F25430" s="183"/>
    </row>
    <row r="25431" ht="15">
      <c r="F25431" s="183"/>
    </row>
    <row r="25442" ht="15">
      <c r="F25442" s="183"/>
    </row>
    <row r="25443" ht="15">
      <c r="F25443" s="183"/>
    </row>
    <row r="25444" ht="15">
      <c r="F25444" s="183"/>
    </row>
    <row r="25445" ht="15">
      <c r="F25445" s="183"/>
    </row>
    <row r="25446" ht="15">
      <c r="F25446" s="183"/>
    </row>
    <row r="25457" ht="15">
      <c r="F25457" s="183"/>
    </row>
    <row r="25458" ht="15">
      <c r="F25458" s="183"/>
    </row>
    <row r="25459" ht="15">
      <c r="F25459" s="183"/>
    </row>
    <row r="25460" ht="15">
      <c r="F25460" s="183"/>
    </row>
    <row r="25472" ht="15">
      <c r="F25472" s="183"/>
    </row>
    <row r="25473" ht="15">
      <c r="F25473" s="183"/>
    </row>
    <row r="25474" ht="15">
      <c r="F25474" s="183"/>
    </row>
    <row r="25475" ht="15">
      <c r="F25475" s="183"/>
    </row>
    <row r="25476" ht="15">
      <c r="F25476" s="183"/>
    </row>
    <row r="25488" ht="15">
      <c r="F25488" s="183"/>
    </row>
    <row r="25489" ht="15">
      <c r="F25489" s="183"/>
    </row>
    <row r="25517" ht="15">
      <c r="F25517" s="183"/>
    </row>
    <row r="25518" ht="15">
      <c r="F25518" s="183"/>
    </row>
    <row r="25519" ht="15">
      <c r="F25519" s="183"/>
    </row>
    <row r="25520" ht="15">
      <c r="F25520" s="183"/>
    </row>
    <row r="25521" ht="15">
      <c r="F25521" s="183"/>
    </row>
    <row r="25532" ht="15">
      <c r="F25532" s="183"/>
    </row>
    <row r="25533" ht="15">
      <c r="F25533" s="183"/>
    </row>
    <row r="25534" ht="15">
      <c r="F25534" s="183"/>
    </row>
    <row r="25535" ht="15">
      <c r="F25535" s="183"/>
    </row>
    <row r="25536" ht="15">
      <c r="F25536" s="183"/>
    </row>
    <row r="25547" ht="15">
      <c r="F25547" s="184"/>
    </row>
    <row r="25548" ht="15">
      <c r="F25548" s="183"/>
    </row>
    <row r="25549" ht="15">
      <c r="F25549" s="183"/>
    </row>
    <row r="25550" ht="15">
      <c r="F25550" s="183"/>
    </row>
    <row r="25551" ht="15">
      <c r="F25551" s="183"/>
    </row>
    <row r="25562" ht="15">
      <c r="F25562" s="183"/>
    </row>
    <row r="25563" ht="15">
      <c r="F25563" s="183"/>
    </row>
    <row r="25564" ht="15">
      <c r="F25564" s="183"/>
    </row>
    <row r="25565" ht="15">
      <c r="F25565" s="183"/>
    </row>
    <row r="25577" ht="15">
      <c r="F25577" s="183"/>
    </row>
    <row r="25578" ht="15">
      <c r="F25578" s="183"/>
    </row>
    <row r="25579" ht="15">
      <c r="F25579" s="183"/>
    </row>
    <row r="25580" ht="15">
      <c r="F25580" s="183"/>
    </row>
    <row r="25581" ht="15">
      <c r="F25581" s="183"/>
    </row>
    <row r="25593" ht="15">
      <c r="F25593" s="183"/>
    </row>
    <row r="25594" ht="15">
      <c r="F25594" s="183"/>
    </row>
    <row r="25595" ht="15">
      <c r="F25595" s="183"/>
    </row>
    <row r="25596" ht="15">
      <c r="F25596" s="183"/>
    </row>
    <row r="25622" ht="15">
      <c r="F25622" s="183"/>
    </row>
    <row r="25623" ht="15">
      <c r="F25623" s="183"/>
    </row>
    <row r="25624" ht="15">
      <c r="F25624" s="183"/>
    </row>
    <row r="25625" ht="15">
      <c r="F25625" s="183"/>
    </row>
    <row r="25626" ht="15">
      <c r="F25626" s="183"/>
    </row>
    <row r="25637" ht="15">
      <c r="F25637" s="183"/>
    </row>
    <row r="25638" ht="15">
      <c r="F25638" s="183"/>
    </row>
    <row r="25639" ht="15">
      <c r="F25639" s="183"/>
    </row>
    <row r="25640" ht="15">
      <c r="F25640" s="183"/>
    </row>
    <row r="25641" ht="15">
      <c r="F25641" s="183"/>
    </row>
    <row r="25652" ht="15">
      <c r="F25652" s="183"/>
    </row>
    <row r="25653" ht="15">
      <c r="F25653" s="183"/>
    </row>
    <row r="25654" ht="15">
      <c r="F25654" s="183"/>
    </row>
    <row r="25655" ht="15">
      <c r="F25655" s="183"/>
    </row>
    <row r="25656" ht="15">
      <c r="F25656" s="183"/>
    </row>
    <row r="25667" ht="15">
      <c r="F25667" s="183"/>
    </row>
    <row r="25668" ht="15">
      <c r="F25668" s="183"/>
    </row>
    <row r="25669" ht="15">
      <c r="F25669" s="183"/>
    </row>
    <row r="25670" ht="15">
      <c r="F25670" s="183"/>
    </row>
    <row r="25671" ht="15">
      <c r="F25671" s="183"/>
    </row>
    <row r="25683" ht="15">
      <c r="F25683" s="183"/>
    </row>
    <row r="25684" ht="15">
      <c r="F25684" s="183"/>
    </row>
    <row r="25685" ht="15">
      <c r="F25685" s="183"/>
    </row>
    <row r="25686" ht="15">
      <c r="F25686" s="183"/>
    </row>
    <row r="25698" ht="15">
      <c r="F25698" s="183"/>
    </row>
    <row r="25699" ht="15">
      <c r="F25699" s="183"/>
    </row>
    <row r="25700" ht="15">
      <c r="F25700" s="183"/>
    </row>
    <row r="25701" ht="15">
      <c r="F25701" s="183"/>
    </row>
    <row r="25727" ht="15">
      <c r="F25727" s="183"/>
    </row>
    <row r="25728" ht="15">
      <c r="F25728" s="183"/>
    </row>
    <row r="25729" ht="15">
      <c r="F25729" s="183"/>
    </row>
    <row r="25730" ht="15">
      <c r="F25730" s="183"/>
    </row>
    <row r="25731" ht="15">
      <c r="F25731" s="183"/>
    </row>
    <row r="25742" ht="15">
      <c r="F25742" s="183"/>
    </row>
    <row r="25743" ht="15">
      <c r="F25743" s="183"/>
    </row>
    <row r="25744" ht="15">
      <c r="F25744" s="183"/>
    </row>
    <row r="25745" ht="15">
      <c r="F25745" s="183"/>
    </row>
    <row r="25757" ht="15">
      <c r="F25757" s="183"/>
    </row>
    <row r="25758" ht="15">
      <c r="F25758" s="183"/>
    </row>
    <row r="25759" ht="15">
      <c r="F25759" s="183"/>
    </row>
    <row r="25760" ht="15">
      <c r="F25760" s="183"/>
    </row>
    <row r="25761" ht="15">
      <c r="F25761" s="183"/>
    </row>
    <row r="25772" ht="15">
      <c r="F25772" s="183"/>
    </row>
    <row r="25773" ht="15">
      <c r="F25773" s="183"/>
    </row>
    <row r="25774" ht="15">
      <c r="F25774" s="183"/>
    </row>
    <row r="25775" ht="15">
      <c r="F25775" s="183"/>
    </row>
    <row r="25787" ht="15">
      <c r="F25787" s="183"/>
    </row>
    <row r="25788" ht="15">
      <c r="F25788" s="183"/>
    </row>
    <row r="25789" ht="15">
      <c r="F25789" s="183"/>
    </row>
    <row r="25790" ht="15">
      <c r="F25790" s="183"/>
    </row>
    <row r="25791" ht="15">
      <c r="F25791" s="183"/>
    </row>
    <row r="25803" ht="15">
      <c r="F25803" s="183"/>
    </row>
    <row r="25804" ht="15">
      <c r="F25804" s="183"/>
    </row>
    <row r="25832" ht="15">
      <c r="F25832" s="183"/>
    </row>
    <row r="25833" ht="15">
      <c r="F25833" s="183"/>
    </row>
    <row r="25834" ht="15">
      <c r="F25834" s="183"/>
    </row>
    <row r="25835" ht="15">
      <c r="F25835" s="183"/>
    </row>
    <row r="25836" ht="15">
      <c r="F25836" s="183"/>
    </row>
    <row r="25847" ht="15">
      <c r="F25847" s="183"/>
    </row>
    <row r="25848" ht="15">
      <c r="F25848" s="183"/>
    </row>
    <row r="25849" ht="15">
      <c r="F25849" s="183"/>
    </row>
    <row r="25850" ht="15">
      <c r="F25850" s="183"/>
    </row>
    <row r="25863" ht="15">
      <c r="F25863" s="183"/>
    </row>
    <row r="25864" ht="15">
      <c r="F25864" s="183"/>
    </row>
    <row r="25877" ht="15">
      <c r="F25877" s="183"/>
    </row>
    <row r="25878" ht="15">
      <c r="F25878" s="183"/>
    </row>
    <row r="25879" ht="15">
      <c r="F25879" s="183"/>
    </row>
    <row r="25880" ht="15">
      <c r="F25880" s="183"/>
    </row>
    <row r="25881" ht="15">
      <c r="F25881" s="183"/>
    </row>
    <row r="25892" ht="15">
      <c r="F25892" s="183"/>
    </row>
    <row r="25893" ht="15">
      <c r="F25893" s="183"/>
    </row>
    <row r="25895" ht="15">
      <c r="F25895" s="183"/>
    </row>
    <row r="25896" ht="15">
      <c r="F25896" s="183"/>
    </row>
    <row r="25908" ht="15">
      <c r="F25908" s="183"/>
    </row>
    <row r="25909" ht="15">
      <c r="F25909" s="183"/>
    </row>
    <row r="25937" ht="15">
      <c r="F25937" s="183"/>
    </row>
    <row r="25938" ht="15">
      <c r="F25938" s="183"/>
    </row>
    <row r="25939" ht="15">
      <c r="F25939" s="183"/>
    </row>
    <row r="25940" ht="15">
      <c r="F25940" s="183"/>
    </row>
    <row r="25941" ht="15">
      <c r="F25941" s="183"/>
    </row>
    <row r="25952" ht="15">
      <c r="F25952" s="183"/>
    </row>
    <row r="25953" ht="15">
      <c r="F25953" s="183"/>
    </row>
    <row r="25954" ht="15">
      <c r="F25954" s="183"/>
    </row>
    <row r="25955" ht="15">
      <c r="F25955" s="183"/>
    </row>
    <row r="25956" ht="15">
      <c r="F25956" s="183"/>
    </row>
    <row r="25968" ht="15">
      <c r="F25968" s="183"/>
    </row>
    <row r="25969" ht="15">
      <c r="F25969" s="183"/>
    </row>
    <row r="25970" ht="15">
      <c r="F25970" s="183"/>
    </row>
    <row r="25971" ht="15">
      <c r="F25971" s="183"/>
    </row>
    <row r="25982" ht="15">
      <c r="F25982" s="184"/>
    </row>
    <row r="25983" ht="15">
      <c r="F25983" s="183"/>
    </row>
    <row r="25984" ht="15">
      <c r="F25984" s="183"/>
    </row>
    <row r="25985" ht="15">
      <c r="F25985" s="183"/>
    </row>
    <row r="25986" ht="15">
      <c r="F25986" s="183"/>
    </row>
    <row r="25997" ht="15">
      <c r="F25997" s="184"/>
    </row>
    <row r="25998" ht="15">
      <c r="F25998" s="183"/>
    </row>
    <row r="25999" ht="15">
      <c r="F25999" s="183"/>
    </row>
    <row r="26000" ht="15">
      <c r="F26000" s="183"/>
    </row>
    <row r="26001" ht="15">
      <c r="F26001" s="183"/>
    </row>
    <row r="26013" ht="15">
      <c r="F26013" s="183"/>
    </row>
    <row r="26014" ht="15">
      <c r="F26014" s="183"/>
    </row>
    <row r="26042" ht="15">
      <c r="F26042" s="183"/>
    </row>
    <row r="26043" ht="15">
      <c r="F26043" s="183"/>
    </row>
    <row r="26044" ht="15">
      <c r="F26044" s="183"/>
    </row>
    <row r="26045" ht="15">
      <c r="F26045" s="183"/>
    </row>
    <row r="26046" ht="15">
      <c r="F26046" s="183"/>
    </row>
    <row r="26057" ht="15">
      <c r="F26057" s="183"/>
    </row>
    <row r="26058" ht="15">
      <c r="F26058" s="183"/>
    </row>
    <row r="26059" ht="15">
      <c r="F26059" s="183"/>
    </row>
    <row r="26060" ht="15">
      <c r="F26060" s="183"/>
    </row>
    <row r="26061" ht="15">
      <c r="F26061" s="183"/>
    </row>
    <row r="26072" ht="15">
      <c r="F26072" s="183"/>
    </row>
    <row r="26073" ht="15">
      <c r="F26073" s="183"/>
    </row>
    <row r="26074" ht="15">
      <c r="F26074" s="183"/>
    </row>
    <row r="26075" ht="15">
      <c r="F26075" s="183"/>
    </row>
    <row r="26076" ht="15">
      <c r="F26076" s="183"/>
    </row>
    <row r="26087" ht="15">
      <c r="F26087" s="183"/>
    </row>
    <row r="26088" ht="15">
      <c r="F26088" s="183"/>
    </row>
    <row r="26089" ht="15">
      <c r="F26089" s="183"/>
    </row>
    <row r="26090" ht="15">
      <c r="F26090" s="183"/>
    </row>
    <row r="26091" ht="15">
      <c r="F26091" s="183"/>
    </row>
    <row r="26102" ht="15">
      <c r="F26102" s="183"/>
    </row>
    <row r="26103" ht="15">
      <c r="F26103" s="183"/>
    </row>
    <row r="26104" ht="15">
      <c r="F26104" s="183"/>
    </row>
    <row r="26105" ht="15">
      <c r="F26105" s="183"/>
    </row>
    <row r="26106" ht="15">
      <c r="F26106" s="183"/>
    </row>
    <row r="26118" ht="15">
      <c r="F26118" s="183"/>
    </row>
    <row r="26119" ht="15">
      <c r="F26119" s="183"/>
    </row>
    <row r="26120" ht="15">
      <c r="F26120" s="183"/>
    </row>
    <row r="26121" ht="15">
      <c r="F26121" s="183"/>
    </row>
    <row r="26147" ht="15">
      <c r="F26147" s="183"/>
    </row>
    <row r="26148" ht="15">
      <c r="F26148" s="183"/>
    </row>
    <row r="26149" ht="15">
      <c r="F26149" s="183"/>
    </row>
    <row r="26150" ht="15">
      <c r="F26150" s="183"/>
    </row>
    <row r="26151" ht="15">
      <c r="F26151" s="183"/>
    </row>
    <row r="26161" ht="15">
      <c r="F26161" s="183"/>
    </row>
    <row r="26162" ht="15">
      <c r="F26162" s="183"/>
    </row>
    <row r="26163" ht="15">
      <c r="F26163" s="183"/>
    </row>
    <row r="26164" ht="15">
      <c r="F26164" s="183"/>
    </row>
    <row r="26165" ht="15">
      <c r="F26165" s="183"/>
    </row>
    <row r="26166" ht="15">
      <c r="F26166" s="183"/>
    </row>
    <row r="26177" ht="15">
      <c r="F26177" s="184"/>
    </row>
    <row r="26178" ht="15">
      <c r="F26178" s="183"/>
    </row>
    <row r="26179" ht="15">
      <c r="F26179" s="183"/>
    </row>
    <row r="26180" ht="15">
      <c r="F26180" s="183"/>
    </row>
    <row r="26181" ht="15">
      <c r="F26181" s="183"/>
    </row>
    <row r="26192" ht="15">
      <c r="F26192" s="183"/>
    </row>
    <row r="26193" ht="15">
      <c r="F26193" s="183"/>
    </row>
    <row r="26194" ht="15">
      <c r="F26194" s="183"/>
    </row>
    <row r="26195" ht="15">
      <c r="F26195" s="183"/>
    </row>
    <row r="26207" ht="15">
      <c r="F26207" s="183"/>
    </row>
    <row r="26208" ht="15">
      <c r="F26208" s="183"/>
    </row>
    <row r="26209" ht="15">
      <c r="F26209" s="183"/>
    </row>
    <row r="26210" ht="15">
      <c r="F26210" s="183"/>
    </row>
    <row r="26211" ht="15">
      <c r="F26211" s="183"/>
    </row>
    <row r="26223" ht="15">
      <c r="F26223" s="183"/>
    </row>
    <row r="26224" ht="15">
      <c r="F26224" s="183"/>
    </row>
    <row r="26225" ht="15">
      <c r="F26225" s="183"/>
    </row>
    <row r="26226" ht="15">
      <c r="F26226" s="183"/>
    </row>
    <row r="26252" ht="15">
      <c r="F26252" s="183"/>
    </row>
    <row r="26253" ht="15">
      <c r="F26253" s="183"/>
    </row>
    <row r="26254" ht="15">
      <c r="F26254" s="183"/>
    </row>
    <row r="26255" ht="15">
      <c r="F26255" s="183"/>
    </row>
    <row r="26256" ht="15">
      <c r="F26256" s="183"/>
    </row>
    <row r="26267" ht="15">
      <c r="F26267" s="183"/>
    </row>
    <row r="26268" ht="15">
      <c r="F26268" s="183"/>
    </row>
    <row r="26269" ht="15">
      <c r="F26269" s="183"/>
    </row>
    <row r="26270" ht="15">
      <c r="F26270" s="183"/>
    </row>
    <row r="26271" ht="15">
      <c r="F26271" s="183"/>
    </row>
    <row r="26283" ht="15">
      <c r="F26283" s="183"/>
    </row>
    <row r="26284" ht="15">
      <c r="F26284" s="183"/>
    </row>
    <row r="26285" ht="15">
      <c r="F26285" s="183"/>
    </row>
    <row r="26286" ht="15">
      <c r="F26286" s="183"/>
    </row>
    <row r="26297" ht="15">
      <c r="F26297" s="183"/>
    </row>
    <row r="26298" ht="15">
      <c r="F26298" s="183"/>
    </row>
    <row r="26299" ht="15">
      <c r="F26299" s="183"/>
    </row>
    <row r="26300" ht="15">
      <c r="F26300" s="183"/>
    </row>
    <row r="26301" ht="15">
      <c r="F26301" s="183"/>
    </row>
    <row r="26312" ht="15">
      <c r="F26312" s="183"/>
    </row>
    <row r="26313" ht="15">
      <c r="F26313" s="183"/>
    </row>
    <row r="26314" ht="15">
      <c r="F26314" s="183"/>
    </row>
    <row r="26315" ht="15">
      <c r="F26315" s="183"/>
    </row>
    <row r="26316" ht="15">
      <c r="F26316" s="183"/>
    </row>
    <row r="26328" ht="15">
      <c r="F26328" s="183"/>
    </row>
    <row r="26329" ht="15">
      <c r="F26329" s="183"/>
    </row>
    <row r="26330" ht="15">
      <c r="F26330" s="183"/>
    </row>
    <row r="26331" ht="15">
      <c r="F26331" s="183"/>
    </row>
    <row r="26358" ht="15">
      <c r="F26358" s="183"/>
    </row>
    <row r="26359" ht="15">
      <c r="F26359" s="183"/>
    </row>
    <row r="26361" ht="15">
      <c r="F26361" s="183"/>
    </row>
    <row r="26388" ht="15">
      <c r="F26388" s="183"/>
    </row>
    <row r="26402" ht="15">
      <c r="F26402" s="183"/>
    </row>
    <row r="26405" ht="15">
      <c r="F26405" s="183"/>
    </row>
    <row r="26418" ht="15">
      <c r="F26418" s="183"/>
    </row>
    <row r="26462" ht="15">
      <c r="F26462" s="183"/>
    </row>
    <row r="26463" ht="15">
      <c r="F26463" s="184"/>
    </row>
    <row r="26464" ht="15">
      <c r="F26464" s="184"/>
    </row>
    <row r="26465" ht="15">
      <c r="F26465" s="183"/>
    </row>
    <row r="26466" ht="15">
      <c r="F26466" s="184"/>
    </row>
    <row r="26477" ht="15">
      <c r="F26477" s="183"/>
    </row>
    <row r="26478" ht="15">
      <c r="F26478" s="184"/>
    </row>
    <row r="26479" ht="15">
      <c r="F26479" s="184"/>
    </row>
    <row r="26480" ht="15">
      <c r="F26480" s="183"/>
    </row>
    <row r="26481" ht="15">
      <c r="F26481" s="184"/>
    </row>
    <row r="26492" ht="15">
      <c r="F26492" s="183"/>
    </row>
    <row r="26493" ht="15">
      <c r="F26493" s="184"/>
    </row>
    <row r="26494" ht="15">
      <c r="F26494" s="184"/>
    </row>
    <row r="26495" ht="15">
      <c r="F26495" s="183"/>
    </row>
    <row r="26496" ht="15">
      <c r="F26496" s="184"/>
    </row>
    <row r="26507" ht="15">
      <c r="F26507" s="183"/>
    </row>
    <row r="26508" ht="15">
      <c r="F26508" s="184"/>
    </row>
    <row r="26509" ht="15">
      <c r="F26509" s="184"/>
    </row>
    <row r="26510" ht="15">
      <c r="F26510" s="183"/>
    </row>
    <row r="26511" ht="15">
      <c r="F26511" s="184"/>
    </row>
    <row r="26522" ht="15">
      <c r="F26522" s="183"/>
    </row>
    <row r="26523" ht="15">
      <c r="F26523" s="184"/>
    </row>
    <row r="26524" ht="15">
      <c r="F26524" s="184"/>
    </row>
    <row r="26525" ht="15">
      <c r="F26525" s="183"/>
    </row>
    <row r="26526" ht="15">
      <c r="F26526" s="184"/>
    </row>
    <row r="26538" ht="15">
      <c r="F26538" s="184"/>
    </row>
    <row r="26539" ht="15">
      <c r="F26539" s="184"/>
    </row>
    <row r="26540" ht="15">
      <c r="F26540" s="184"/>
    </row>
    <row r="26541" ht="15">
      <c r="F26541" s="184"/>
    </row>
    <row r="26567" ht="15">
      <c r="F26567" s="183"/>
    </row>
    <row r="26568" ht="15">
      <c r="F26568" s="183"/>
    </row>
    <row r="26569" ht="15">
      <c r="F26569" s="183"/>
    </row>
    <row r="26570" ht="15">
      <c r="F26570" s="183"/>
    </row>
    <row r="26571" ht="15">
      <c r="F26571" s="183"/>
    </row>
    <row r="26582" ht="15">
      <c r="F26582" s="183"/>
    </row>
    <row r="26583" ht="15">
      <c r="F26583" s="183"/>
    </row>
    <row r="26584" ht="15">
      <c r="F26584" s="183"/>
    </row>
    <row r="26585" ht="15">
      <c r="F26585" s="183"/>
    </row>
    <row r="26586" ht="15">
      <c r="F26586" s="183"/>
    </row>
    <row r="26598" ht="15">
      <c r="F26598" s="183"/>
    </row>
    <row r="26599" ht="15">
      <c r="F26599" s="183"/>
    </row>
    <row r="26600" ht="15">
      <c r="F26600" s="183"/>
    </row>
    <row r="26601" ht="15">
      <c r="F26601" s="183"/>
    </row>
    <row r="26612" ht="15">
      <c r="F26612" s="183"/>
    </row>
    <row r="26613" ht="15">
      <c r="F26613" s="183"/>
    </row>
    <row r="26614" ht="15">
      <c r="F26614" s="183"/>
    </row>
    <row r="26615" ht="15">
      <c r="F26615" s="183"/>
    </row>
    <row r="26616" ht="15">
      <c r="F26616" s="183"/>
    </row>
    <row r="26628" ht="15">
      <c r="F26628" s="183"/>
    </row>
    <row r="26629" ht="15">
      <c r="F26629" s="183"/>
    </row>
    <row r="26630" ht="15">
      <c r="F26630" s="183"/>
    </row>
    <row r="26631" ht="15">
      <c r="F26631" s="183"/>
    </row>
    <row r="26643" ht="15">
      <c r="F26643" s="183"/>
    </row>
    <row r="26644" ht="15">
      <c r="F26644" s="183"/>
    </row>
    <row r="26645" ht="15">
      <c r="F26645" s="183"/>
    </row>
    <row r="26646" ht="15">
      <c r="F26646" s="183"/>
    </row>
    <row r="26732" ht="15">
      <c r="F26732" s="184"/>
    </row>
    <row r="26882" ht="15">
      <c r="F26882" s="183"/>
    </row>
    <row r="26883" ht="15">
      <c r="F26883" s="183"/>
    </row>
    <row r="26884" ht="15">
      <c r="F26884" s="183"/>
    </row>
    <row r="26885" ht="15">
      <c r="F26885" s="183"/>
    </row>
    <row r="26886" ht="15">
      <c r="F26886" s="183"/>
    </row>
    <row r="26897" ht="15">
      <c r="F26897" s="183"/>
    </row>
    <row r="26898" ht="15">
      <c r="F26898" s="183"/>
    </row>
    <row r="26899" ht="15">
      <c r="F26899" s="183"/>
    </row>
    <row r="26900" ht="15">
      <c r="F26900" s="183"/>
    </row>
    <row r="26901" ht="15">
      <c r="F26901" s="183"/>
    </row>
    <row r="26912" ht="15">
      <c r="F26912" s="183"/>
    </row>
    <row r="26913" ht="15">
      <c r="F26913" s="183"/>
    </row>
    <row r="26914" ht="15">
      <c r="F26914" s="183"/>
    </row>
    <row r="26915" ht="15">
      <c r="F26915" s="183"/>
    </row>
    <row r="26916" ht="15">
      <c r="F26916" s="183"/>
    </row>
    <row r="26927" ht="15">
      <c r="F26927" s="183"/>
    </row>
    <row r="26928" ht="15">
      <c r="F26928" s="183"/>
    </row>
    <row r="26929" ht="15">
      <c r="F26929" s="183"/>
    </row>
    <row r="26930" ht="15">
      <c r="F26930" s="183"/>
    </row>
    <row r="26942" ht="15">
      <c r="F26942" s="183"/>
    </row>
    <row r="26943" ht="15">
      <c r="F26943" s="183"/>
    </row>
    <row r="26945" ht="15">
      <c r="F26945" s="183"/>
    </row>
    <row r="26946" ht="15">
      <c r="F26946" s="183"/>
    </row>
    <row r="26987" ht="15">
      <c r="F26987" s="183"/>
    </row>
    <row r="26988" ht="15">
      <c r="F26988" s="183"/>
    </row>
    <row r="26989" ht="15">
      <c r="F26989" s="183"/>
    </row>
    <row r="26990" ht="15">
      <c r="F26990" s="183"/>
    </row>
    <row r="26991" ht="15">
      <c r="F26991" s="183"/>
    </row>
    <row r="27002" ht="15">
      <c r="F27002" s="183"/>
    </row>
    <row r="27003" ht="15">
      <c r="F27003" s="183"/>
    </row>
    <row r="27004" ht="15">
      <c r="F27004" s="183"/>
    </row>
    <row r="27005" ht="15">
      <c r="F27005" s="183"/>
    </row>
    <row r="27006" ht="15">
      <c r="F27006" s="183"/>
    </row>
    <row r="27017" ht="15">
      <c r="F27017" s="183"/>
    </row>
    <row r="27018" ht="15">
      <c r="F27018" s="183"/>
    </row>
    <row r="27019" ht="15">
      <c r="F27019" s="183"/>
    </row>
    <row r="27020" ht="15">
      <c r="F27020" s="183"/>
    </row>
    <row r="27021" ht="15">
      <c r="F27021" s="183"/>
    </row>
    <row r="27032" ht="15">
      <c r="F27032" s="183"/>
    </row>
    <row r="27033" ht="15">
      <c r="F27033" s="183"/>
    </row>
    <row r="27034" ht="15">
      <c r="F27034" s="183"/>
    </row>
    <row r="27035" ht="15">
      <c r="F27035" s="183"/>
    </row>
    <row r="27036" ht="15">
      <c r="F27036" s="183"/>
    </row>
    <row r="27047" ht="15">
      <c r="F27047" s="183"/>
    </row>
    <row r="27048" ht="15">
      <c r="F27048" s="183"/>
    </row>
    <row r="27049" ht="15">
      <c r="F27049" s="183"/>
    </row>
    <row r="27050" ht="15">
      <c r="F27050" s="183"/>
    </row>
    <row r="27051" ht="15">
      <c r="F27051" s="183"/>
    </row>
    <row r="27063" ht="15">
      <c r="F27063" s="183"/>
    </row>
    <row r="27064" ht="15">
      <c r="F27064" s="183"/>
    </row>
    <row r="27065" ht="15">
      <c r="F27065" s="183"/>
    </row>
    <row r="27066" ht="15">
      <c r="F27066" s="183"/>
    </row>
    <row r="27197" ht="15">
      <c r="F27197" s="183"/>
    </row>
    <row r="27198" ht="15">
      <c r="F27198" s="183"/>
    </row>
    <row r="27199" ht="15">
      <c r="F27199" s="183"/>
    </row>
    <row r="27200" ht="15">
      <c r="F27200" s="183"/>
    </row>
    <row r="27201" ht="15">
      <c r="F27201" s="183"/>
    </row>
    <row r="27212" ht="15">
      <c r="F27212" s="183"/>
    </row>
    <row r="27213" ht="15">
      <c r="F27213" s="183"/>
    </row>
    <row r="27214" ht="15">
      <c r="F27214" s="183"/>
    </row>
    <row r="27215" ht="15">
      <c r="F27215" s="183"/>
    </row>
    <row r="27216" ht="15">
      <c r="F27216" s="183"/>
    </row>
    <row r="27227" ht="15">
      <c r="F27227" s="183"/>
    </row>
    <row r="27228" ht="15">
      <c r="F27228" s="183"/>
    </row>
    <row r="27229" ht="15">
      <c r="F27229" s="183"/>
    </row>
    <row r="27230" ht="15">
      <c r="F27230" s="183"/>
    </row>
    <row r="27231" ht="15">
      <c r="F27231" s="183"/>
    </row>
    <row r="27242" ht="15">
      <c r="F27242" s="183"/>
    </row>
    <row r="27243" ht="15">
      <c r="F27243" s="183"/>
    </row>
    <row r="27244" ht="15">
      <c r="F27244" s="183"/>
    </row>
    <row r="27245" ht="15">
      <c r="F27245" s="183"/>
    </row>
    <row r="27246" ht="15">
      <c r="F27246" s="183"/>
    </row>
    <row r="27257" ht="15">
      <c r="F27257" s="183"/>
    </row>
    <row r="27258" ht="15">
      <c r="F27258" s="183"/>
    </row>
    <row r="27259" ht="15">
      <c r="F27259" s="183"/>
    </row>
    <row r="27260" ht="15">
      <c r="F27260" s="183"/>
    </row>
    <row r="27261" ht="15">
      <c r="F27261" s="183"/>
    </row>
    <row r="27273" ht="15">
      <c r="F27273" s="183"/>
    </row>
    <row r="27274" ht="15">
      <c r="F27274" s="183"/>
    </row>
    <row r="27275" ht="15">
      <c r="F27275" s="183"/>
    </row>
    <row r="27276" ht="15">
      <c r="F27276" s="183"/>
    </row>
    <row r="27302" ht="15">
      <c r="F27302" s="183"/>
    </row>
    <row r="27303" ht="15">
      <c r="F27303" s="183"/>
    </row>
    <row r="27304" ht="15">
      <c r="F27304" s="183"/>
    </row>
    <row r="27305" ht="15">
      <c r="F27305" s="183"/>
    </row>
    <row r="27306" ht="15">
      <c r="F27306" s="183"/>
    </row>
    <row r="27317" ht="15">
      <c r="F27317" s="183"/>
    </row>
    <row r="27318" ht="15">
      <c r="F27318" s="183"/>
    </row>
    <row r="27319" ht="15">
      <c r="F27319" s="183"/>
    </row>
    <row r="27320" ht="15">
      <c r="F27320" s="183"/>
    </row>
    <row r="27321" ht="15">
      <c r="F27321" s="183"/>
    </row>
    <row r="27333" ht="15">
      <c r="F27333" s="183"/>
    </row>
    <row r="27334" ht="15">
      <c r="F27334" s="183"/>
    </row>
    <row r="27335" ht="15">
      <c r="F27335" s="183"/>
    </row>
    <row r="27336" ht="15">
      <c r="F27336" s="183"/>
    </row>
    <row r="27347" ht="15">
      <c r="F27347" s="184"/>
    </row>
    <row r="27348" ht="15">
      <c r="F27348" s="183"/>
    </row>
    <row r="27349" ht="15">
      <c r="F27349" s="183"/>
    </row>
    <row r="27350" ht="15">
      <c r="F27350" s="183"/>
    </row>
    <row r="27363" ht="15">
      <c r="F27363" s="183"/>
    </row>
    <row r="27364" ht="15">
      <c r="F27364" s="183"/>
    </row>
    <row r="27365" ht="15">
      <c r="F27365" s="183"/>
    </row>
    <row r="27366" ht="15">
      <c r="F27366" s="183"/>
    </row>
    <row r="27378" ht="15">
      <c r="F27378" s="183"/>
    </row>
    <row r="27379" ht="15">
      <c r="F27379" s="183"/>
    </row>
    <row r="27407" ht="15">
      <c r="F27407" s="183"/>
    </row>
    <row r="27408" ht="15">
      <c r="F27408" s="183"/>
    </row>
    <row r="27409" ht="15">
      <c r="F27409" s="183"/>
    </row>
    <row r="27410" ht="15">
      <c r="F27410" s="183"/>
    </row>
    <row r="27411" ht="15">
      <c r="F27411" s="183"/>
    </row>
    <row r="27422" ht="15">
      <c r="F27422" s="183"/>
    </row>
    <row r="27423" ht="15">
      <c r="F27423" s="183"/>
    </row>
    <row r="27424" ht="15">
      <c r="F27424" s="183"/>
    </row>
    <row r="27425" ht="15">
      <c r="F27425" s="183"/>
    </row>
    <row r="27437" ht="15">
      <c r="F27437" s="183"/>
    </row>
    <row r="27438" ht="15">
      <c r="F27438" s="183"/>
    </row>
    <row r="27439" ht="15">
      <c r="F27439" s="183"/>
    </row>
    <row r="27440" ht="15">
      <c r="F27440" s="183"/>
    </row>
    <row r="27441" ht="15">
      <c r="F27441" s="183"/>
    </row>
    <row r="27452" ht="15">
      <c r="F27452" s="184"/>
    </row>
    <row r="27453" ht="15">
      <c r="F27453" s="183"/>
    </row>
    <row r="27454" ht="15">
      <c r="F27454" s="183"/>
    </row>
    <row r="27455" ht="15">
      <c r="F27455" s="183"/>
    </row>
    <row r="27467" ht="15">
      <c r="F27467" s="184"/>
    </row>
    <row r="27468" ht="15">
      <c r="F27468" s="183"/>
    </row>
    <row r="27469" ht="15">
      <c r="F27469" s="183"/>
    </row>
    <row r="27470" ht="15">
      <c r="F27470" s="183"/>
    </row>
    <row r="27471" ht="15">
      <c r="F27471" s="183"/>
    </row>
    <row r="27483" ht="15">
      <c r="F27483" s="183"/>
    </row>
    <row r="27484" ht="15">
      <c r="F27484" s="183"/>
    </row>
    <row r="27485" ht="15">
      <c r="F27485" s="183"/>
    </row>
    <row r="27486" ht="15">
      <c r="F27486" s="183"/>
    </row>
    <row r="27512" ht="15">
      <c r="F27512" s="183"/>
    </row>
    <row r="27513" ht="15">
      <c r="F27513" s="183"/>
    </row>
    <row r="27514" ht="15">
      <c r="F27514" s="183"/>
    </row>
    <row r="27515" ht="15">
      <c r="F27515" s="183"/>
    </row>
    <row r="27516" ht="15">
      <c r="F27516" s="183"/>
    </row>
    <row r="27527" ht="15">
      <c r="F27527" s="183"/>
    </row>
    <row r="27528" ht="15">
      <c r="F27528" s="183"/>
    </row>
    <row r="27529" ht="15">
      <c r="F27529" s="183"/>
    </row>
    <row r="27530" ht="15">
      <c r="F27530" s="183"/>
    </row>
    <row r="27531" ht="15">
      <c r="F27531" s="183"/>
    </row>
    <row r="27543" ht="15">
      <c r="F27543" s="183"/>
    </row>
    <row r="27544" ht="15">
      <c r="F27544" s="183"/>
    </row>
    <row r="27545" ht="15">
      <c r="F27545" s="183"/>
    </row>
    <row r="27546" ht="15">
      <c r="F27546" s="183"/>
    </row>
    <row r="27557" ht="15">
      <c r="F27557" s="183"/>
    </row>
    <row r="27558" ht="15">
      <c r="F27558" s="183"/>
    </row>
    <row r="27559" ht="15">
      <c r="F27559" s="183"/>
    </row>
    <row r="27560" ht="15">
      <c r="F27560" s="183"/>
    </row>
    <row r="27572" ht="15">
      <c r="F27572" s="183"/>
    </row>
    <row r="27573" ht="15">
      <c r="F27573" s="183"/>
    </row>
    <row r="27574" ht="15">
      <c r="F27574" s="183"/>
    </row>
    <row r="27575" ht="15">
      <c r="F27575" s="183"/>
    </row>
    <row r="27576" ht="15">
      <c r="F27576" s="183"/>
    </row>
    <row r="27588" ht="15">
      <c r="F27588" s="183"/>
    </row>
    <row r="27589" ht="15">
      <c r="F27589" s="183"/>
    </row>
    <row r="27617" ht="15">
      <c r="F27617" s="183"/>
    </row>
    <row r="27618" ht="15">
      <c r="F27618" s="183"/>
    </row>
    <row r="27619" ht="15">
      <c r="F27619" s="183"/>
    </row>
    <row r="27620" ht="15">
      <c r="F27620" s="183"/>
    </row>
    <row r="27621" ht="15">
      <c r="F27621" s="183"/>
    </row>
    <row r="27632" ht="15">
      <c r="F27632" s="183"/>
    </row>
    <row r="27633" ht="15">
      <c r="F27633" s="183"/>
    </row>
    <row r="27634" ht="15">
      <c r="F27634" s="183"/>
    </row>
    <row r="27635" ht="15">
      <c r="F27635" s="183"/>
    </row>
    <row r="27636" ht="15">
      <c r="F27636" s="183"/>
    </row>
    <row r="27648" ht="15">
      <c r="F27648" s="183"/>
    </row>
    <row r="27649" ht="15">
      <c r="F27649" s="183"/>
    </row>
    <row r="27650" ht="15">
      <c r="F27650" s="183"/>
    </row>
    <row r="27651" ht="15">
      <c r="F27651" s="183"/>
    </row>
    <row r="27662" ht="15">
      <c r="F27662" s="183"/>
    </row>
    <row r="27663" ht="15">
      <c r="F27663" s="183"/>
    </row>
    <row r="27664" ht="15">
      <c r="F27664" s="183"/>
    </row>
    <row r="27665" ht="15">
      <c r="F27665" s="183"/>
    </row>
    <row r="27666" ht="15">
      <c r="F27666" s="183"/>
    </row>
    <row r="27677" ht="15">
      <c r="F27677" s="183"/>
    </row>
    <row r="27678" ht="15">
      <c r="F27678" s="183"/>
    </row>
    <row r="27679" ht="15">
      <c r="F27679" s="183"/>
    </row>
    <row r="27680" ht="15">
      <c r="F27680" s="183"/>
    </row>
    <row r="27681" ht="15">
      <c r="F27681" s="183"/>
    </row>
    <row r="27693" ht="15">
      <c r="F27693" s="183"/>
    </row>
    <row r="27694" ht="15">
      <c r="F27694" s="183"/>
    </row>
    <row r="27722" ht="15">
      <c r="F27722" s="183"/>
    </row>
    <row r="27723" ht="15">
      <c r="F27723" s="183"/>
    </row>
    <row r="27724" ht="15">
      <c r="F27724" s="183"/>
    </row>
    <row r="27725" ht="15">
      <c r="F27725" s="183"/>
    </row>
    <row r="27726" ht="15">
      <c r="F27726" s="183"/>
    </row>
    <row r="27737" ht="15">
      <c r="F27737" s="183"/>
    </row>
    <row r="27738" ht="15">
      <c r="F27738" s="183"/>
    </row>
    <row r="27739" ht="15">
      <c r="F27739" s="183"/>
    </row>
    <row r="27740" ht="15">
      <c r="F27740" s="183"/>
    </row>
    <row r="27741" ht="15">
      <c r="F27741" s="183"/>
    </row>
    <row r="27753" ht="15">
      <c r="F27753" s="183"/>
    </row>
    <row r="27754" ht="15">
      <c r="F27754" s="183"/>
    </row>
    <row r="27755" ht="15">
      <c r="F27755" s="183"/>
    </row>
    <row r="27756" ht="15">
      <c r="F27756" s="183"/>
    </row>
    <row r="27767" ht="15">
      <c r="F27767" s="183"/>
    </row>
    <row r="27768" ht="15">
      <c r="F27768" s="183"/>
    </row>
    <row r="27769" ht="15">
      <c r="F27769" s="183"/>
    </row>
    <row r="27770" ht="15">
      <c r="F27770" s="183"/>
    </row>
    <row r="27771" ht="15">
      <c r="F27771" s="183"/>
    </row>
    <row r="27782" ht="15">
      <c r="F27782" s="183"/>
    </row>
    <row r="27783" ht="15">
      <c r="F27783" s="183"/>
    </row>
    <row r="27784" ht="15">
      <c r="F27784" s="183"/>
    </row>
    <row r="27785" ht="15">
      <c r="F27785" s="183"/>
    </row>
    <row r="27786" ht="15">
      <c r="F27786" s="183"/>
    </row>
    <row r="27798" ht="15">
      <c r="F27798" s="183"/>
    </row>
    <row r="27799" ht="15">
      <c r="F27799" s="183"/>
    </row>
    <row r="27800" ht="15">
      <c r="F27800" s="183"/>
    </row>
    <row r="27801" ht="15">
      <c r="F27801" s="183"/>
    </row>
    <row r="27813" ht="15">
      <c r="F27813" s="183"/>
    </row>
    <row r="27815" ht="15">
      <c r="F27815" s="183"/>
    </row>
    <row r="27816" ht="15">
      <c r="F27816" s="183"/>
    </row>
    <row r="27827" ht="15">
      <c r="F27827" s="183"/>
    </row>
    <row r="27828" ht="15">
      <c r="F27828" s="183"/>
    </row>
    <row r="27829" ht="15">
      <c r="F27829" s="183"/>
    </row>
    <row r="27830" ht="15">
      <c r="F27830" s="183"/>
    </row>
    <row r="27842" ht="15">
      <c r="F27842" s="183"/>
    </row>
    <row r="27843" ht="15">
      <c r="F27843" s="183"/>
    </row>
    <row r="27844" ht="15">
      <c r="F27844" s="183"/>
    </row>
    <row r="27845" ht="15">
      <c r="F27845" s="183"/>
    </row>
    <row r="27846" ht="15">
      <c r="F27846" s="183"/>
    </row>
    <row r="27858" ht="15">
      <c r="F27858" s="183"/>
    </row>
    <row r="27859" ht="15">
      <c r="F27859" s="183"/>
    </row>
    <row r="27872" ht="15">
      <c r="F27872" s="183"/>
    </row>
    <row r="27873" ht="15">
      <c r="F27873" s="183"/>
    </row>
    <row r="27874" ht="15">
      <c r="F27874" s="183"/>
    </row>
    <row r="27875" ht="15">
      <c r="F27875" s="183"/>
    </row>
    <row r="27887" ht="15">
      <c r="F27887" s="184"/>
    </row>
    <row r="27888" ht="15">
      <c r="F27888" s="183"/>
    </row>
    <row r="27889" ht="15">
      <c r="F27889" s="183"/>
    </row>
    <row r="27890" ht="15">
      <c r="F27890" s="183"/>
    </row>
    <row r="27891" ht="15">
      <c r="F27891" s="183"/>
    </row>
    <row r="27932" ht="15">
      <c r="F27932" s="183"/>
    </row>
    <row r="27933" ht="15">
      <c r="F27933" s="183"/>
    </row>
    <row r="27934" ht="15">
      <c r="F27934" s="183"/>
    </row>
    <row r="27935" ht="15">
      <c r="F27935" s="183"/>
    </row>
    <row r="27936" ht="15">
      <c r="F27936" s="184"/>
    </row>
    <row r="27947" ht="15">
      <c r="F27947" s="183"/>
    </row>
    <row r="27948" ht="15">
      <c r="F27948" s="183"/>
    </row>
    <row r="27949" ht="15">
      <c r="F27949" s="183"/>
    </row>
    <row r="27950" ht="15">
      <c r="F27950" s="183"/>
    </row>
    <row r="27951" ht="15">
      <c r="F27951" s="183"/>
    </row>
    <row r="27962" ht="15">
      <c r="F27962" s="183"/>
    </row>
    <row r="27963" ht="15">
      <c r="F27963" s="183"/>
    </row>
    <row r="27964" ht="15">
      <c r="F27964" s="183"/>
    </row>
    <row r="27965" ht="15">
      <c r="F27965" s="183"/>
    </row>
    <row r="27966" ht="15">
      <c r="F27966" s="183"/>
    </row>
    <row r="27977" ht="15">
      <c r="F27977" s="183"/>
    </row>
    <row r="27978" ht="15">
      <c r="F27978" s="183"/>
    </row>
    <row r="27979" ht="15">
      <c r="F27979" s="183"/>
    </row>
    <row r="27980" ht="15">
      <c r="F27980" s="183"/>
    </row>
    <row r="27981" ht="15">
      <c r="F27981" s="183"/>
    </row>
    <row r="27992" ht="15">
      <c r="F27992" s="183"/>
    </row>
    <row r="27993" ht="15">
      <c r="F27993" s="183"/>
    </row>
    <row r="27994" ht="15">
      <c r="F27994" s="183"/>
    </row>
    <row r="27995" ht="15">
      <c r="F27995" s="183"/>
    </row>
    <row r="27996" ht="15">
      <c r="F27996" s="183"/>
    </row>
    <row r="28008" ht="15">
      <c r="F28008" s="183"/>
    </row>
    <row r="28009" ht="15">
      <c r="F28009" s="183"/>
    </row>
    <row r="28037" ht="15">
      <c r="F28037" s="183"/>
    </row>
    <row r="28038" ht="15">
      <c r="F28038" s="183"/>
    </row>
    <row r="28039" ht="15">
      <c r="F28039" s="183"/>
    </row>
    <row r="28040" ht="15">
      <c r="F28040" s="183"/>
    </row>
    <row r="28041" ht="15">
      <c r="F28041" s="183"/>
    </row>
    <row r="28052" ht="15">
      <c r="F28052" s="183"/>
    </row>
    <row r="28053" ht="15">
      <c r="F28053" s="183"/>
    </row>
    <row r="28054" ht="15">
      <c r="F28054" s="183"/>
    </row>
    <row r="28055" ht="15">
      <c r="F28055" s="183"/>
    </row>
    <row r="28056" ht="15">
      <c r="F28056" s="183"/>
    </row>
    <row r="28067" ht="15">
      <c r="F28067" s="183"/>
    </row>
    <row r="28068" ht="15">
      <c r="F28068" s="183"/>
    </row>
    <row r="28069" ht="15">
      <c r="F28069" s="183"/>
    </row>
    <row r="28070" ht="15">
      <c r="F28070" s="183"/>
    </row>
    <row r="28071" ht="15">
      <c r="F28071" s="183"/>
    </row>
    <row r="28082" ht="15">
      <c r="F28082" s="183"/>
    </row>
    <row r="28083" ht="15">
      <c r="F28083" s="183"/>
    </row>
    <row r="28084" ht="15">
      <c r="F28084" s="183"/>
    </row>
    <row r="28085" ht="15">
      <c r="F28085" s="183"/>
    </row>
    <row r="28086" ht="15">
      <c r="F28086" s="183"/>
    </row>
    <row r="28097" ht="15">
      <c r="F28097" s="183"/>
    </row>
    <row r="28098" ht="15">
      <c r="F28098" s="183"/>
    </row>
    <row r="28099" ht="15">
      <c r="F28099" s="183"/>
    </row>
    <row r="28100" ht="15">
      <c r="F28100" s="183"/>
    </row>
    <row r="28101" ht="15">
      <c r="F28101" s="183"/>
    </row>
    <row r="28113" ht="15">
      <c r="F28113" s="183"/>
    </row>
    <row r="28114" ht="15">
      <c r="F28114" s="183"/>
    </row>
    <row r="28142" ht="15">
      <c r="F28142" s="183"/>
    </row>
    <row r="28143" ht="15">
      <c r="F28143" s="183"/>
    </row>
    <row r="28144" ht="15">
      <c r="F28144" s="183"/>
    </row>
    <row r="28145" ht="15">
      <c r="F28145" s="183"/>
    </row>
    <row r="28146" ht="15">
      <c r="F28146" s="183"/>
    </row>
    <row r="28157" ht="15">
      <c r="F28157" s="183"/>
    </row>
    <row r="28158" ht="15">
      <c r="F28158" s="183"/>
    </row>
    <row r="28159" ht="15">
      <c r="F28159" s="183"/>
    </row>
    <row r="28160" ht="15">
      <c r="F28160" s="183"/>
    </row>
    <row r="28161" ht="15">
      <c r="F28161" s="183"/>
    </row>
    <row r="28172" ht="15">
      <c r="F28172" s="183"/>
    </row>
    <row r="28173" ht="15">
      <c r="F28173" s="183"/>
    </row>
    <row r="28174" ht="15">
      <c r="F28174" s="183"/>
    </row>
    <row r="28175" ht="15">
      <c r="F28175" s="183"/>
    </row>
    <row r="28176" ht="15">
      <c r="F28176" s="183"/>
    </row>
    <row r="28187" ht="15">
      <c r="F28187" s="183"/>
    </row>
    <row r="28188" ht="15">
      <c r="F28188" s="183"/>
    </row>
    <row r="28189" ht="15">
      <c r="F28189" s="183"/>
    </row>
    <row r="28190" ht="15">
      <c r="F28190" s="183"/>
    </row>
    <row r="28191" ht="15">
      <c r="F28191" s="183"/>
    </row>
    <row r="28202" ht="15">
      <c r="F28202" s="183"/>
    </row>
    <row r="28203" ht="15">
      <c r="F28203" s="183"/>
    </row>
    <row r="28204" ht="15">
      <c r="F28204" s="183"/>
    </row>
    <row r="28205" ht="15">
      <c r="F28205" s="183"/>
    </row>
    <row r="28206" ht="15">
      <c r="F28206" s="183"/>
    </row>
    <row r="28218" ht="15">
      <c r="F28218" s="183"/>
    </row>
    <row r="28219" ht="15">
      <c r="F28219" s="183"/>
    </row>
    <row r="28220" ht="15">
      <c r="F28220" s="183"/>
    </row>
    <row r="28221" ht="15">
      <c r="F28221" s="183"/>
    </row>
    <row r="28247" ht="15">
      <c r="F28247" s="183"/>
    </row>
    <row r="28248" ht="15">
      <c r="F28248" s="183"/>
    </row>
    <row r="28249" ht="15">
      <c r="F28249" s="183"/>
    </row>
    <row r="28250" ht="15">
      <c r="F28250" s="183"/>
    </row>
    <row r="28251" ht="15">
      <c r="F28251" s="183"/>
    </row>
    <row r="28262" ht="15">
      <c r="F28262" s="183"/>
    </row>
    <row r="28263" ht="15">
      <c r="F28263" s="183"/>
    </row>
    <row r="28264" ht="15">
      <c r="F28264" s="183"/>
    </row>
    <row r="28265" ht="15">
      <c r="F28265" s="183"/>
    </row>
    <row r="28266" ht="15">
      <c r="F28266" s="183"/>
    </row>
    <row r="28278" ht="15">
      <c r="F28278" s="183"/>
    </row>
    <row r="28279" ht="15">
      <c r="F28279" s="183"/>
    </row>
    <row r="28280" ht="15">
      <c r="F28280" s="183"/>
    </row>
    <row r="28281" ht="15">
      <c r="F28281" s="183"/>
    </row>
    <row r="28292" ht="15">
      <c r="F28292" s="183"/>
    </row>
    <row r="28293" ht="15">
      <c r="F28293" s="183"/>
    </row>
    <row r="28294" ht="15">
      <c r="F28294" s="183"/>
    </row>
    <row r="28295" ht="15">
      <c r="F28295" s="183"/>
    </row>
    <row r="28296" ht="15">
      <c r="F28296" s="183"/>
    </row>
    <row r="28307" ht="15">
      <c r="F28307" s="183"/>
    </row>
    <row r="28308" ht="15">
      <c r="F28308" s="183"/>
    </row>
    <row r="28309" ht="15">
      <c r="F28309" s="183"/>
    </row>
    <row r="28310" ht="15">
      <c r="F28310" s="183"/>
    </row>
    <row r="28311" ht="15">
      <c r="F28311" s="183"/>
    </row>
    <row r="28323" ht="15">
      <c r="F28323" s="183"/>
    </row>
    <row r="28324" ht="15">
      <c r="F28324" s="183"/>
    </row>
    <row r="28325" ht="15">
      <c r="F28325" s="183"/>
    </row>
    <row r="28326" ht="15">
      <c r="F28326" s="183"/>
    </row>
    <row r="28352" ht="15">
      <c r="F28352" s="183"/>
    </row>
    <row r="28353" ht="15">
      <c r="F28353" s="183"/>
    </row>
    <row r="28354" ht="15">
      <c r="F28354" s="183"/>
    </row>
    <row r="28355" ht="15">
      <c r="F28355" s="183"/>
    </row>
    <row r="28356" ht="15">
      <c r="F28356" s="183"/>
    </row>
    <row r="28366" ht="15">
      <c r="F28366" s="183"/>
    </row>
    <row r="28367" ht="15">
      <c r="F28367" s="184"/>
    </row>
    <row r="28368" ht="15">
      <c r="F28368" s="183"/>
    </row>
    <row r="28369" ht="15">
      <c r="F28369" s="183"/>
    </row>
    <row r="28370" ht="15">
      <c r="F28370" s="183"/>
    </row>
    <row r="28371" ht="15">
      <c r="F28371" s="183"/>
    </row>
    <row r="28383" ht="15">
      <c r="F28383" s="183"/>
    </row>
    <row r="28384" ht="15">
      <c r="F28384" s="183"/>
    </row>
    <row r="28385" ht="15">
      <c r="F28385" s="183"/>
    </row>
    <row r="28386" ht="15">
      <c r="F28386" s="183"/>
    </row>
    <row r="28397" ht="15">
      <c r="F28397" s="183"/>
    </row>
    <row r="28398" ht="15">
      <c r="F28398" s="183"/>
    </row>
    <row r="28399" ht="15">
      <c r="F28399" s="183"/>
    </row>
    <row r="28400" ht="15">
      <c r="F28400" s="183"/>
    </row>
    <row r="28412" ht="15">
      <c r="F28412" s="183"/>
    </row>
    <row r="28413" ht="15">
      <c r="F28413" s="183"/>
    </row>
    <row r="28414" ht="15">
      <c r="F28414" s="183"/>
    </row>
    <row r="28415" ht="15">
      <c r="F28415" s="183"/>
    </row>
    <row r="28416" ht="15">
      <c r="F28416" s="183"/>
    </row>
    <row r="28428" ht="15">
      <c r="F28428" s="183"/>
    </row>
    <row r="28457" ht="15">
      <c r="F28457" s="183"/>
    </row>
    <row r="28458" ht="15">
      <c r="F28458" s="183"/>
    </row>
    <row r="28459" ht="15">
      <c r="F28459" s="183"/>
    </row>
    <row r="28460" ht="15">
      <c r="F28460" s="183"/>
    </row>
    <row r="28461" ht="15">
      <c r="F28461" s="183"/>
    </row>
    <row r="28472" ht="15">
      <c r="F28472" s="183"/>
    </row>
    <row r="28473" ht="15">
      <c r="F28473" s="183"/>
    </row>
    <row r="28474" ht="15">
      <c r="F28474" s="183"/>
    </row>
    <row r="28475" ht="15">
      <c r="F28475" s="183"/>
    </row>
    <row r="28476" ht="15">
      <c r="F28476" s="183"/>
    </row>
    <row r="28488" ht="15">
      <c r="F28488" s="183"/>
    </row>
    <row r="28489" ht="15">
      <c r="F28489" s="183"/>
    </row>
    <row r="28490" ht="15">
      <c r="F28490" s="183"/>
    </row>
    <row r="28491" ht="15">
      <c r="F28491" s="183"/>
    </row>
    <row r="28502" ht="15">
      <c r="F28502" s="183"/>
    </row>
    <row r="28503" ht="15">
      <c r="F28503" s="183"/>
    </row>
    <row r="28504" ht="15">
      <c r="F28504" s="183"/>
    </row>
    <row r="28505" ht="15">
      <c r="F28505" s="183"/>
    </row>
    <row r="28506" ht="15">
      <c r="F28506" s="183"/>
    </row>
    <row r="28517" ht="15">
      <c r="F28517" s="184"/>
    </row>
    <row r="28518" ht="15">
      <c r="F28518" s="183"/>
    </row>
    <row r="28519" ht="15">
      <c r="F28519" s="183"/>
    </row>
    <row r="28520" ht="15">
      <c r="F28520" s="183"/>
    </row>
    <row r="28521" ht="15">
      <c r="F28521" s="183"/>
    </row>
    <row r="28533" ht="15">
      <c r="F28533" s="183"/>
    </row>
    <row r="28534" ht="15">
      <c r="F28534" s="183"/>
    </row>
    <row r="28535" ht="15">
      <c r="F28535" s="183"/>
    </row>
    <row r="28536" ht="15">
      <c r="F28536" s="183"/>
    </row>
    <row r="28562" ht="15">
      <c r="F28562" s="183"/>
    </row>
    <row r="28563" ht="15">
      <c r="F28563" s="183"/>
    </row>
    <row r="28564" ht="15">
      <c r="F28564" s="183"/>
    </row>
    <row r="28565" ht="15">
      <c r="F28565" s="183"/>
    </row>
    <row r="28566" ht="15">
      <c r="F28566" s="183"/>
    </row>
    <row r="28578" ht="15">
      <c r="F28578" s="183"/>
    </row>
    <row r="28580" ht="15">
      <c r="F28580" s="183"/>
    </row>
    <row r="28592" ht="15">
      <c r="F28592" s="183"/>
    </row>
    <row r="28595" ht="15">
      <c r="F28595" s="183"/>
    </row>
    <row r="28607" ht="15">
      <c r="F28607" s="183"/>
    </row>
    <row r="28610" ht="15">
      <c r="F28610" s="183"/>
    </row>
    <row r="28623" ht="15">
      <c r="F28623" s="183"/>
    </row>
    <row r="28625" ht="15">
      <c r="F28625" s="183"/>
    </row>
    <row r="28626" ht="15">
      <c r="F28626" s="183"/>
    </row>
    <row r="28667" ht="15">
      <c r="F28667" s="183"/>
    </row>
    <row r="28668" ht="15">
      <c r="F28668" s="183"/>
    </row>
    <row r="28669" ht="15">
      <c r="F28669" s="183"/>
    </row>
    <row r="28670" ht="15">
      <c r="F28670" s="183"/>
    </row>
    <row r="28682" ht="15">
      <c r="F28682" s="183"/>
    </row>
    <row r="28683" ht="15">
      <c r="F28683" s="183"/>
    </row>
    <row r="28684" ht="15">
      <c r="F28684" s="183"/>
    </row>
    <row r="28685" ht="15">
      <c r="F28685" s="183"/>
    </row>
    <row r="28686" ht="15">
      <c r="F28686" s="183"/>
    </row>
    <row r="28698" ht="15">
      <c r="F28698" s="183"/>
    </row>
    <row r="28699" ht="15">
      <c r="F28699" s="183"/>
    </row>
    <row r="28712" ht="15">
      <c r="F28712" s="183"/>
    </row>
    <row r="28713" ht="15">
      <c r="F28713" s="183"/>
    </row>
    <row r="28715" ht="15">
      <c r="F28715" s="183"/>
    </row>
    <row r="28716" ht="15">
      <c r="F28716" s="183"/>
    </row>
    <row r="28728" ht="15">
      <c r="F28728" s="183"/>
    </row>
    <row r="28729" ht="15">
      <c r="F28729" s="183"/>
    </row>
    <row r="28730" ht="15">
      <c r="F28730" s="183"/>
    </row>
    <row r="28731" ht="15">
      <c r="F28731" s="183"/>
    </row>
    <row r="28772" ht="15">
      <c r="F28772" s="183"/>
    </row>
    <row r="28773" ht="15">
      <c r="F28773" s="183"/>
    </row>
    <row r="28774" ht="15">
      <c r="F28774" s="183"/>
    </row>
    <row r="28775" ht="15">
      <c r="F28775" s="183"/>
    </row>
    <row r="28776" ht="15">
      <c r="F28776" s="183"/>
    </row>
    <row r="28787" ht="15">
      <c r="F28787" s="183"/>
    </row>
    <row r="28788" ht="15">
      <c r="F28788" s="183"/>
    </row>
    <row r="28789" ht="15">
      <c r="F28789" s="183"/>
    </row>
    <row r="28790" ht="15">
      <c r="F28790" s="183"/>
    </row>
    <row r="28791" ht="15">
      <c r="F28791" s="183"/>
    </row>
    <row r="28803" ht="15">
      <c r="F28803" s="183"/>
    </row>
    <row r="28804" ht="15">
      <c r="F28804" s="183"/>
    </row>
    <row r="28817" ht="15">
      <c r="F28817" s="183"/>
    </row>
    <row r="28818" ht="15">
      <c r="F28818" s="183"/>
    </row>
    <row r="28819" ht="15">
      <c r="F28819" s="183"/>
    </row>
    <row r="28820" ht="15">
      <c r="F28820" s="183"/>
    </row>
    <row r="28833" ht="15">
      <c r="F28833" s="183"/>
    </row>
    <row r="28834" ht="15">
      <c r="F28834" s="183"/>
    </row>
    <row r="28835" ht="15">
      <c r="F28835" s="183"/>
    </row>
    <row r="28836" ht="15">
      <c r="F28836" s="183"/>
    </row>
    <row r="28849" ht="15">
      <c r="F28849" s="183"/>
    </row>
    <row r="28877" ht="15">
      <c r="F28877" s="183"/>
    </row>
    <row r="28878" ht="15">
      <c r="F28878" s="183"/>
    </row>
    <row r="28879" ht="15">
      <c r="F28879" s="183"/>
    </row>
    <row r="28880" ht="15">
      <c r="F28880" s="183"/>
    </row>
    <row r="28881" ht="15">
      <c r="F28881" s="184"/>
    </row>
    <row r="28892" ht="15">
      <c r="F28892" s="183"/>
    </row>
    <row r="28893" ht="15">
      <c r="F28893" s="183"/>
    </row>
    <row r="28894" ht="15">
      <c r="F28894" s="183"/>
    </row>
    <row r="28895" ht="15">
      <c r="F28895" s="183"/>
    </row>
    <row r="28896" ht="15">
      <c r="F28896" s="183"/>
    </row>
    <row r="28908" ht="15">
      <c r="F28908" s="183"/>
    </row>
    <row r="28909" ht="15">
      <c r="F28909" s="183"/>
    </row>
    <row r="28922" ht="15">
      <c r="F28922" s="183"/>
    </row>
    <row r="28923" ht="15">
      <c r="F28923" s="183"/>
    </row>
    <row r="28924" ht="15">
      <c r="F28924" s="183"/>
    </row>
    <row r="28925" ht="15">
      <c r="F28925" s="183"/>
    </row>
    <row r="28926" ht="15">
      <c r="F28926" s="183"/>
    </row>
    <row r="28938" ht="15">
      <c r="F28938" s="183"/>
    </row>
    <row r="28939" ht="15">
      <c r="F28939" s="183"/>
    </row>
    <row r="28940" ht="15">
      <c r="F28940" s="183"/>
    </row>
    <row r="28941" ht="15">
      <c r="F28941" s="183"/>
    </row>
    <row r="28982" ht="15">
      <c r="F28982" s="183"/>
    </row>
    <row r="28983" ht="15">
      <c r="F28983" s="183"/>
    </row>
    <row r="28984" ht="15">
      <c r="F28984" s="183"/>
    </row>
    <row r="28985" ht="15">
      <c r="F28985" s="183"/>
    </row>
    <row r="28986" ht="15">
      <c r="F28986" s="183"/>
    </row>
    <row r="28997" ht="15">
      <c r="F28997" s="183"/>
    </row>
    <row r="28998" ht="15">
      <c r="F28998" s="183"/>
    </row>
    <row r="28999" ht="15">
      <c r="F28999" s="183"/>
    </row>
    <row r="29000" ht="15">
      <c r="F29000" s="183"/>
    </row>
    <row r="29001" ht="15">
      <c r="F29001" s="183"/>
    </row>
    <row r="29013" ht="15">
      <c r="F29013" s="183"/>
    </row>
    <row r="29014" ht="15">
      <c r="F29014" s="183"/>
    </row>
    <row r="29015" ht="15">
      <c r="F29015" s="183"/>
    </row>
    <row r="29016" ht="15">
      <c r="F29016" s="183"/>
    </row>
    <row r="29027" ht="15">
      <c r="F29027" s="183"/>
    </row>
    <row r="29028" ht="15">
      <c r="F29028" s="183"/>
    </row>
    <row r="29029" ht="15">
      <c r="F29029" s="183"/>
    </row>
    <row r="29030" ht="15">
      <c r="F29030" s="183"/>
    </row>
    <row r="29042" ht="15">
      <c r="F29042" s="183"/>
    </row>
    <row r="29043" ht="15">
      <c r="F29043" s="183"/>
    </row>
    <row r="29044" ht="15">
      <c r="F29044" s="183"/>
    </row>
    <row r="29045" ht="15">
      <c r="F29045" s="183"/>
    </row>
    <row r="29046" ht="15">
      <c r="F29046" s="183"/>
    </row>
    <row r="29058" ht="15">
      <c r="F29058" s="183"/>
    </row>
    <row r="29059" ht="15">
      <c r="F29059" s="183"/>
    </row>
    <row r="29087" ht="15">
      <c r="F29087" s="183"/>
    </row>
    <row r="29088" ht="15">
      <c r="F29088" s="183"/>
    </row>
    <row r="29089" ht="15">
      <c r="F29089" s="183"/>
    </row>
    <row r="29090" ht="15">
      <c r="F29090" s="183"/>
    </row>
    <row r="29091" ht="15">
      <c r="F29091" s="183"/>
    </row>
    <row r="29132" ht="15">
      <c r="F29132" s="183"/>
    </row>
    <row r="29135" ht="15">
      <c r="F29135" s="183"/>
    </row>
    <row r="29148" ht="15">
      <c r="F29148" s="183"/>
    </row>
    <row r="29149" ht="15">
      <c r="F29149" s="183"/>
    </row>
    <row r="29192" ht="15">
      <c r="F29192" s="183"/>
    </row>
    <row r="29193" ht="15">
      <c r="F29193" s="183"/>
    </row>
    <row r="29194" ht="15">
      <c r="F29194" s="183"/>
    </row>
    <row r="29195" ht="15">
      <c r="F29195" s="183"/>
    </row>
    <row r="29196" ht="15">
      <c r="F29196" s="183"/>
    </row>
    <row r="29207" ht="15">
      <c r="F29207" s="183"/>
    </row>
    <row r="29208" ht="15">
      <c r="F29208" s="183"/>
    </row>
    <row r="29209" ht="15">
      <c r="F29209" s="183"/>
    </row>
    <row r="29210" ht="15">
      <c r="F29210" s="183"/>
    </row>
    <row r="29211" ht="15">
      <c r="F29211" s="183"/>
    </row>
    <row r="29223" ht="15">
      <c r="F29223" s="183"/>
    </row>
    <row r="29224" ht="15">
      <c r="F29224" s="183"/>
    </row>
    <row r="29225" ht="15">
      <c r="F29225" s="183"/>
    </row>
    <row r="29226" ht="15">
      <c r="F29226" s="183"/>
    </row>
    <row r="29237" ht="15">
      <c r="F29237" s="184"/>
    </row>
    <row r="29238" ht="15">
      <c r="F29238" s="183"/>
    </row>
    <row r="29239" ht="15">
      <c r="F29239" s="183"/>
    </row>
    <row r="29240" ht="15">
      <c r="F29240" s="183"/>
    </row>
    <row r="29241" ht="15">
      <c r="F29241" s="183"/>
    </row>
    <row r="29252" ht="15">
      <c r="F29252" s="183"/>
    </row>
    <row r="29253" ht="15">
      <c r="F29253" s="183"/>
    </row>
    <row r="29254" ht="15">
      <c r="F29254" s="183"/>
    </row>
    <row r="29255" ht="15">
      <c r="F29255" s="183"/>
    </row>
    <row r="29256" ht="15">
      <c r="F29256" s="183"/>
    </row>
    <row r="29268" ht="15">
      <c r="F29268" s="183"/>
    </row>
    <row r="29269" ht="15">
      <c r="F29269" s="183"/>
    </row>
    <row r="29270" ht="15">
      <c r="F29270" s="183"/>
    </row>
    <row r="29271" ht="15">
      <c r="F29271" s="183"/>
    </row>
    <row r="29283" ht="15">
      <c r="F29283" s="183"/>
    </row>
    <row r="29284" ht="15">
      <c r="F29284" s="183"/>
    </row>
    <row r="29285" ht="15">
      <c r="F29285" s="183"/>
    </row>
    <row r="29286" ht="15">
      <c r="F29286" s="183"/>
    </row>
    <row r="29297" ht="15">
      <c r="F29297" s="183"/>
    </row>
    <row r="29298" ht="15">
      <c r="F29298" s="183"/>
    </row>
    <row r="29299" ht="15">
      <c r="F29299" s="183"/>
    </row>
    <row r="29300" ht="15">
      <c r="F29300" s="183"/>
    </row>
    <row r="29301" ht="15">
      <c r="F29301" s="183"/>
    </row>
    <row r="29312" ht="15">
      <c r="F29312" s="183"/>
    </row>
    <row r="29313" ht="15">
      <c r="F29313" s="183"/>
    </row>
    <row r="29314" ht="15">
      <c r="F29314" s="183"/>
    </row>
    <row r="29315" ht="15">
      <c r="F29315" s="183"/>
    </row>
    <row r="29327" ht="15">
      <c r="F29327" s="183"/>
    </row>
    <row r="29328" ht="15">
      <c r="F29328" s="183"/>
    </row>
    <row r="29329" ht="15">
      <c r="F29329" s="183"/>
    </row>
    <row r="29330" ht="15">
      <c r="F29330" s="183"/>
    </row>
    <row r="29331" ht="15">
      <c r="F29331" s="183"/>
    </row>
    <row r="29342" ht="15">
      <c r="F29342" s="183"/>
    </row>
    <row r="29343" ht="15">
      <c r="F29343" s="183"/>
    </row>
    <row r="29344" ht="15">
      <c r="F29344" s="183"/>
    </row>
    <row r="29345" ht="15">
      <c r="F29345" s="183"/>
    </row>
    <row r="29357" ht="15">
      <c r="F29357" s="183"/>
    </row>
    <row r="29358" ht="15">
      <c r="F29358" s="183"/>
    </row>
    <row r="29359" ht="15">
      <c r="F29359" s="183"/>
    </row>
    <row r="29360" ht="15">
      <c r="F29360" s="183"/>
    </row>
    <row r="29361" ht="15">
      <c r="F29361" s="183"/>
    </row>
    <row r="29373" ht="15">
      <c r="F29373" s="183"/>
    </row>
    <row r="29374" ht="15">
      <c r="F29374" s="183"/>
    </row>
    <row r="29402" ht="15">
      <c r="F29402" s="183"/>
    </row>
    <row r="29403" ht="15">
      <c r="F29403" s="183"/>
    </row>
    <row r="29404" ht="15">
      <c r="F29404" s="183"/>
    </row>
    <row r="29405" ht="15">
      <c r="F29405" s="183"/>
    </row>
    <row r="29406" ht="15">
      <c r="F29406" s="183"/>
    </row>
    <row r="29417" ht="15">
      <c r="F29417" s="183"/>
    </row>
    <row r="29418" ht="15">
      <c r="F29418" s="183"/>
    </row>
    <row r="29419" ht="15">
      <c r="F29419" s="183"/>
    </row>
    <row r="29420" ht="15">
      <c r="F29420" s="183"/>
    </row>
    <row r="29421" ht="15">
      <c r="F29421" s="183"/>
    </row>
    <row r="29432" ht="15">
      <c r="F29432" s="184"/>
    </row>
    <row r="29433" ht="15">
      <c r="F29433" s="183"/>
    </row>
    <row r="29434" ht="15">
      <c r="F29434" s="183"/>
    </row>
    <row r="29435" ht="15">
      <c r="F29435" s="183"/>
    </row>
    <row r="29436" ht="15">
      <c r="F29436" s="183"/>
    </row>
    <row r="29447" ht="15">
      <c r="F29447" s="183"/>
    </row>
    <row r="29448" ht="15">
      <c r="F29448" s="183"/>
    </row>
    <row r="29449" ht="15">
      <c r="F29449" s="183"/>
    </row>
    <row r="29450" ht="15">
      <c r="F29450" s="183"/>
    </row>
    <row r="29451" ht="15">
      <c r="F29451" s="183"/>
    </row>
    <row r="29462" ht="15">
      <c r="F29462" s="183"/>
    </row>
    <row r="29463" ht="15">
      <c r="F29463" s="183"/>
    </row>
    <row r="29464" ht="15">
      <c r="F29464" s="183"/>
    </row>
    <row r="29465" ht="15">
      <c r="F29465" s="183"/>
    </row>
    <row r="29466" ht="15">
      <c r="F29466" s="183"/>
    </row>
    <row r="29478" ht="15">
      <c r="F29478" s="183"/>
    </row>
    <row r="29479" ht="15">
      <c r="F29479" s="183"/>
    </row>
    <row r="29480" ht="15">
      <c r="F29480" s="183"/>
    </row>
    <row r="29481" ht="15">
      <c r="F29481" s="183"/>
    </row>
    <row r="29507" ht="15">
      <c r="F29507" s="183"/>
    </row>
    <row r="29508" ht="15">
      <c r="F29508" s="183"/>
    </row>
    <row r="29509" ht="15">
      <c r="F29509" s="183"/>
    </row>
    <row r="29510" ht="15">
      <c r="F29510" s="183"/>
    </row>
    <row r="29511" ht="15">
      <c r="F29511" s="183"/>
    </row>
    <row r="29522" ht="15">
      <c r="F29522" s="183"/>
    </row>
    <row r="29523" ht="15">
      <c r="F29523" s="183"/>
    </row>
    <row r="29524" ht="15">
      <c r="F29524" s="183"/>
    </row>
    <row r="29525" ht="15">
      <c r="F29525" s="183"/>
    </row>
    <row r="29526" ht="15">
      <c r="F29526" s="183"/>
    </row>
    <row r="29537" ht="15">
      <c r="F29537" s="183"/>
    </row>
    <row r="29538" ht="15">
      <c r="F29538" s="183"/>
    </row>
    <row r="29539" ht="15">
      <c r="F29539" s="183"/>
    </row>
    <row r="29540" ht="15">
      <c r="F29540" s="183"/>
    </row>
    <row r="29541" ht="15">
      <c r="F29541" s="183"/>
    </row>
    <row r="29552" ht="15">
      <c r="F29552" s="183"/>
    </row>
    <row r="29553" ht="15">
      <c r="F29553" s="183"/>
    </row>
    <row r="29554" ht="15">
      <c r="F29554" s="183"/>
    </row>
    <row r="29555" ht="15">
      <c r="F29555" s="183"/>
    </row>
    <row r="29556" ht="15">
      <c r="F29556" s="183"/>
    </row>
    <row r="29568" ht="15">
      <c r="F29568" s="183"/>
    </row>
    <row r="29569" ht="15">
      <c r="F29569" s="183"/>
    </row>
    <row r="29570" ht="15">
      <c r="F29570" s="183"/>
    </row>
    <row r="29571" ht="15">
      <c r="F29571" s="183"/>
    </row>
    <row r="29583" ht="15">
      <c r="F29583" s="183"/>
    </row>
    <row r="29584" ht="15">
      <c r="F29584" s="183"/>
    </row>
    <row r="29612" ht="15">
      <c r="F29612" s="183"/>
    </row>
    <row r="29613" ht="15">
      <c r="F29613" s="183"/>
    </row>
    <row r="29614" ht="15">
      <c r="F29614" s="183"/>
    </row>
    <row r="29615" ht="15">
      <c r="F29615" s="183"/>
    </row>
    <row r="29616" ht="15">
      <c r="F29616" s="183"/>
    </row>
    <row r="29627" ht="15">
      <c r="F29627" s="183"/>
    </row>
    <row r="29628" ht="15">
      <c r="F29628" s="183"/>
    </row>
    <row r="29629" ht="15">
      <c r="F29629" s="183"/>
    </row>
    <row r="29630" ht="15">
      <c r="F29630" s="183"/>
    </row>
    <row r="29631" ht="15">
      <c r="F29631" s="183"/>
    </row>
    <row r="29643" ht="15">
      <c r="F29643" s="183"/>
    </row>
    <row r="29644" ht="15">
      <c r="F29644" s="183"/>
    </row>
    <row r="29645" ht="15">
      <c r="F29645" s="183"/>
    </row>
    <row r="29646" ht="15">
      <c r="F29646" s="183"/>
    </row>
    <row r="29657" ht="15">
      <c r="F29657" s="183"/>
    </row>
    <row r="29658" ht="15">
      <c r="F29658" s="183"/>
    </row>
    <row r="29659" ht="15">
      <c r="F29659" s="183"/>
    </row>
    <row r="29660" ht="15">
      <c r="F29660" s="183"/>
    </row>
    <row r="29661" ht="15">
      <c r="F29661" s="183"/>
    </row>
    <row r="29672" ht="15">
      <c r="F29672" s="183"/>
    </row>
    <row r="29673" ht="15">
      <c r="F29673" s="183"/>
    </row>
    <row r="29674" ht="15">
      <c r="F29674" s="183"/>
    </row>
    <row r="29675" ht="15">
      <c r="F29675" s="183"/>
    </row>
    <row r="29676" ht="15">
      <c r="F29676" s="183"/>
    </row>
    <row r="29688" ht="15">
      <c r="F29688" s="183"/>
    </row>
    <row r="29689" ht="15">
      <c r="F29689" s="183"/>
    </row>
    <row r="29717" ht="15">
      <c r="F29717" s="183"/>
    </row>
    <row r="29718" ht="15">
      <c r="F29718" s="183"/>
    </row>
    <row r="29719" ht="15">
      <c r="F29719" s="183"/>
    </row>
    <row r="29720" ht="15">
      <c r="F29720" s="183"/>
    </row>
    <row r="29721" ht="15">
      <c r="F29721" s="183"/>
    </row>
    <row r="29732" ht="15">
      <c r="F29732" s="183"/>
    </row>
    <row r="29733" ht="15">
      <c r="F29733" s="183"/>
    </row>
    <row r="29734" ht="15">
      <c r="F29734" s="183"/>
    </row>
    <row r="29735" ht="15">
      <c r="F29735" s="183"/>
    </row>
    <row r="29748" ht="15">
      <c r="F29748" s="183"/>
    </row>
    <row r="29749" ht="15">
      <c r="F29749" s="183"/>
    </row>
    <row r="29762" ht="15">
      <c r="F29762" s="183"/>
    </row>
    <row r="29763" ht="15">
      <c r="F29763" s="183"/>
    </row>
    <row r="29764" ht="15">
      <c r="F29764" s="183"/>
    </row>
    <row r="29765" ht="15">
      <c r="F29765" s="183"/>
    </row>
    <row r="29766" ht="15">
      <c r="F29766" s="183"/>
    </row>
    <row r="29777" ht="15">
      <c r="F29777" s="183"/>
    </row>
    <row r="29778" ht="15">
      <c r="F29778" s="183"/>
    </row>
    <row r="29780" ht="15">
      <c r="F29780" s="183"/>
    </row>
    <row r="29781" ht="15">
      <c r="F29781" s="183"/>
    </row>
    <row r="29793" ht="15">
      <c r="F29793" s="183"/>
    </row>
    <row r="29794" ht="15">
      <c r="F29794" s="183"/>
    </row>
    <row r="29822" ht="15">
      <c r="F29822" s="183"/>
    </row>
    <row r="29823" ht="15">
      <c r="F29823" s="183"/>
    </row>
    <row r="29824" ht="15">
      <c r="F29824" s="183"/>
    </row>
    <row r="29825" ht="15">
      <c r="F29825" s="183"/>
    </row>
    <row r="29826" ht="15">
      <c r="F29826" s="183"/>
    </row>
    <row r="29837" ht="15">
      <c r="F29837" s="183"/>
    </row>
    <row r="29838" ht="15">
      <c r="F29838" s="183"/>
    </row>
    <row r="29839" ht="15">
      <c r="F29839" s="183"/>
    </row>
    <row r="29840" ht="15">
      <c r="F29840" s="183"/>
    </row>
    <row r="29853" ht="15">
      <c r="F29853" s="183"/>
    </row>
    <row r="29854" ht="15">
      <c r="F29854" s="183"/>
    </row>
    <row r="29855" ht="15">
      <c r="F29855" s="183"/>
    </row>
    <row r="29856" ht="15">
      <c r="F29856" s="183"/>
    </row>
    <row r="29867" ht="15">
      <c r="F29867" s="183"/>
    </row>
    <row r="29868" ht="15">
      <c r="F29868" s="183"/>
    </row>
    <row r="29869" ht="15">
      <c r="F29869" s="183"/>
    </row>
    <row r="29870" ht="15">
      <c r="F29870" s="183"/>
    </row>
    <row r="29871" ht="15">
      <c r="F29871" s="183"/>
    </row>
    <row r="29882" ht="15">
      <c r="F29882" s="184"/>
    </row>
    <row r="29883" ht="15">
      <c r="F29883" s="183"/>
    </row>
    <row r="29884" ht="15">
      <c r="F29884" s="183"/>
    </row>
    <row r="29885" ht="15">
      <c r="F29885" s="183"/>
    </row>
    <row r="29886" ht="15">
      <c r="F29886" s="183"/>
    </row>
    <row r="29898" ht="15">
      <c r="F29898" s="183"/>
    </row>
    <row r="29899" ht="15">
      <c r="F29899" s="183"/>
    </row>
    <row r="29927" ht="15">
      <c r="F29927" s="183"/>
    </row>
    <row r="29928" ht="15">
      <c r="F29928" s="183"/>
    </row>
    <row r="29929" ht="15">
      <c r="F29929" s="183"/>
    </row>
    <row r="29930" ht="15">
      <c r="F29930" s="183"/>
    </row>
    <row r="29931" ht="15">
      <c r="F29931" s="183"/>
    </row>
    <row r="29942" ht="15">
      <c r="F29942" s="183"/>
    </row>
    <row r="29943" ht="15">
      <c r="F29943" s="183"/>
    </row>
    <row r="29944" ht="15">
      <c r="F29944" s="183"/>
    </row>
    <row r="29945" ht="15">
      <c r="F29945" s="183"/>
    </row>
    <row r="29946" ht="15">
      <c r="F29946" s="183"/>
    </row>
    <row r="29957" ht="15">
      <c r="F29957" s="183"/>
    </row>
    <row r="29958" ht="15">
      <c r="F29958" s="183"/>
    </row>
    <row r="29959" ht="15">
      <c r="F29959" s="183"/>
    </row>
    <row r="29960" ht="15">
      <c r="F29960" s="183"/>
    </row>
    <row r="29961" ht="15">
      <c r="F29961" s="183"/>
    </row>
    <row r="29972" ht="15">
      <c r="F29972" s="183"/>
    </row>
    <row r="29973" ht="15">
      <c r="F29973" s="183"/>
    </row>
    <row r="29974" ht="15">
      <c r="F29974" s="183"/>
    </row>
    <row r="29975" ht="15">
      <c r="F29975" s="183"/>
    </row>
    <row r="29976" ht="15">
      <c r="F29976" s="183"/>
    </row>
    <row r="29987" ht="15">
      <c r="F29987" s="183"/>
    </row>
    <row r="29988" ht="15">
      <c r="F29988" s="183"/>
    </row>
    <row r="29989" ht="15">
      <c r="F29989" s="183"/>
    </row>
    <row r="29990" ht="15">
      <c r="F29990" s="183"/>
    </row>
    <row r="29991" ht="15">
      <c r="F29991" s="183"/>
    </row>
    <row r="30003" ht="15">
      <c r="F30003" s="183"/>
    </row>
    <row r="30004" ht="15">
      <c r="F30004" s="183"/>
    </row>
    <row r="30005" ht="15">
      <c r="F30005" s="183"/>
    </row>
    <row r="30006" ht="15">
      <c r="F30006" s="183"/>
    </row>
    <row r="30032" ht="15">
      <c r="F30032" s="183"/>
    </row>
    <row r="30033" ht="15">
      <c r="F30033" s="183"/>
    </row>
    <row r="30034" ht="15">
      <c r="F30034" s="183"/>
    </row>
    <row r="30035" ht="15">
      <c r="F30035" s="183"/>
    </row>
    <row r="30036" ht="15">
      <c r="F30036" s="183"/>
    </row>
    <row r="30046" ht="15">
      <c r="F30046" s="183"/>
    </row>
    <row r="30047" ht="15">
      <c r="F30047" s="183"/>
    </row>
    <row r="30048" ht="15">
      <c r="F30048" s="183"/>
    </row>
    <row r="30049" ht="15">
      <c r="F30049" s="183"/>
    </row>
    <row r="30050" ht="15">
      <c r="F30050" s="183"/>
    </row>
    <row r="30051" ht="15">
      <c r="F30051" s="183"/>
    </row>
    <row r="30062" ht="15">
      <c r="F30062" s="184"/>
    </row>
    <row r="30063" ht="15">
      <c r="F30063" s="183"/>
    </row>
    <row r="30064" ht="15">
      <c r="F30064" s="183"/>
    </row>
    <row r="30065" ht="15">
      <c r="F30065" s="183"/>
    </row>
    <row r="30066" ht="15">
      <c r="F30066" s="183"/>
    </row>
    <row r="30077" ht="15">
      <c r="F30077" s="183"/>
    </row>
    <row r="30078" ht="15">
      <c r="F30078" s="183"/>
    </row>
    <row r="30079" ht="15">
      <c r="F30079" s="183"/>
    </row>
    <row r="30080" ht="15">
      <c r="F30080" s="183"/>
    </row>
    <row r="30093" ht="15">
      <c r="F30093" s="183"/>
    </row>
    <row r="30094" ht="15">
      <c r="F30094" s="183"/>
    </row>
    <row r="30095" ht="15">
      <c r="F30095" s="183"/>
    </row>
    <row r="30096" ht="15">
      <c r="F30096" s="183"/>
    </row>
    <row r="30108" ht="15">
      <c r="F30108" s="183"/>
    </row>
    <row r="30109" ht="15">
      <c r="F30109" s="183"/>
    </row>
    <row r="30110" ht="15">
      <c r="F30110" s="183"/>
    </row>
    <row r="30111" ht="15">
      <c r="F30111" s="183"/>
    </row>
    <row r="30137" ht="15">
      <c r="F30137" s="183"/>
    </row>
    <row r="30138" ht="15">
      <c r="F30138" s="183"/>
    </row>
    <row r="30139" ht="15">
      <c r="F30139" s="183"/>
    </row>
    <row r="30140" ht="15">
      <c r="F30140" s="183"/>
    </row>
    <row r="30141" ht="15">
      <c r="F30141" s="183"/>
    </row>
    <row r="30152" ht="15">
      <c r="F30152" s="183"/>
    </row>
    <row r="30153" ht="15">
      <c r="F30153" s="183"/>
    </row>
    <row r="30154" ht="15">
      <c r="F30154" s="183"/>
    </row>
    <row r="30155" ht="15">
      <c r="F30155" s="183"/>
    </row>
    <row r="30156" ht="15">
      <c r="F30156" s="183"/>
    </row>
    <row r="30168" ht="15">
      <c r="F30168" s="183"/>
    </row>
    <row r="30169" ht="15">
      <c r="F30169" s="183"/>
    </row>
    <row r="30170" ht="15">
      <c r="F30170" s="183"/>
    </row>
    <row r="30171" ht="15">
      <c r="F30171" s="183"/>
    </row>
    <row r="30182" ht="15">
      <c r="F30182" s="183"/>
    </row>
    <row r="30183" ht="15">
      <c r="F30183" s="183"/>
    </row>
    <row r="30184" ht="15">
      <c r="F30184" s="183"/>
    </row>
    <row r="30185" ht="15">
      <c r="F30185" s="183"/>
    </row>
    <row r="30186" ht="15">
      <c r="F30186" s="183"/>
    </row>
    <row r="30197" ht="15">
      <c r="F30197" s="183"/>
    </row>
    <row r="30198" ht="15">
      <c r="F30198" s="183"/>
    </row>
    <row r="30199" ht="15">
      <c r="F30199" s="183"/>
    </row>
    <row r="30200" ht="15">
      <c r="F30200" s="183"/>
    </row>
    <row r="30201" ht="15">
      <c r="F30201" s="183"/>
    </row>
    <row r="30213" ht="15">
      <c r="F30213" s="183"/>
    </row>
    <row r="30214" ht="15">
      <c r="F30214" s="183"/>
    </row>
    <row r="30215" ht="15">
      <c r="F30215" s="183"/>
    </row>
    <row r="30216" ht="15">
      <c r="F30216" s="183"/>
    </row>
    <row r="30243" ht="15">
      <c r="F30243" s="183"/>
    </row>
    <row r="30244" ht="15">
      <c r="F30244" s="183"/>
    </row>
    <row r="30246" ht="15">
      <c r="F30246" s="183"/>
    </row>
    <row r="30273" ht="15">
      <c r="F30273" s="183"/>
    </row>
    <row r="30287" ht="15">
      <c r="F30287" s="183"/>
    </row>
    <row r="30290" ht="15">
      <c r="F30290" s="183"/>
    </row>
    <row r="30303" ht="15">
      <c r="F30303" s="183"/>
    </row>
    <row r="30305" ht="15">
      <c r="F30305" s="183"/>
    </row>
    <row r="30306" ht="15">
      <c r="F30306" s="183"/>
    </row>
    <row r="30347" ht="15">
      <c r="F30347" s="183"/>
    </row>
    <row r="30348" ht="15">
      <c r="F30348" s="184"/>
    </row>
    <row r="30349" ht="15">
      <c r="F30349" s="184"/>
    </row>
    <row r="30350" ht="15">
      <c r="F30350" s="183"/>
    </row>
    <row r="30351" ht="15">
      <c r="F30351" s="184"/>
    </row>
    <row r="30362" ht="15">
      <c r="F30362" s="183"/>
    </row>
    <row r="30363" ht="15">
      <c r="F30363" s="184"/>
    </row>
    <row r="30364" ht="15">
      <c r="F30364" s="184"/>
    </row>
    <row r="30365" ht="15">
      <c r="F30365" s="183"/>
    </row>
    <row r="30366" ht="15">
      <c r="F30366" s="184"/>
    </row>
    <row r="30377" ht="15">
      <c r="F30377" s="183"/>
    </row>
    <row r="30378" ht="15">
      <c r="F30378" s="184"/>
    </row>
    <row r="30379" ht="15">
      <c r="F30379" s="184"/>
    </row>
    <row r="30380" ht="15">
      <c r="F30380" s="183"/>
    </row>
    <row r="30381" ht="15">
      <c r="F30381" s="184"/>
    </row>
    <row r="30392" ht="15">
      <c r="F30392" s="183"/>
    </row>
    <row r="30393" ht="15">
      <c r="F30393" s="184"/>
    </row>
    <row r="30394" ht="15">
      <c r="F30394" s="184"/>
    </row>
    <row r="30395" ht="15">
      <c r="F30395" s="183"/>
    </row>
    <row r="30396" ht="15">
      <c r="F30396" s="184"/>
    </row>
    <row r="30407" ht="15">
      <c r="F30407" s="183"/>
    </row>
    <row r="30408" ht="15">
      <c r="F30408" s="184"/>
    </row>
    <row r="30409" ht="15">
      <c r="F30409" s="184"/>
    </row>
    <row r="30410" ht="15">
      <c r="F30410" s="183"/>
    </row>
    <row r="30411" ht="15">
      <c r="F30411" s="184"/>
    </row>
    <row r="30423" ht="15">
      <c r="F30423" s="184"/>
    </row>
    <row r="30424" ht="15">
      <c r="F30424" s="184"/>
    </row>
    <row r="30425" ht="15">
      <c r="F30425" s="184"/>
    </row>
    <row r="30426" ht="15">
      <c r="F30426" s="184"/>
    </row>
    <row r="30452" ht="15">
      <c r="F30452" s="183"/>
    </row>
    <row r="30453" ht="15">
      <c r="F30453" s="183"/>
    </row>
    <row r="30454" ht="15">
      <c r="F30454" s="183"/>
    </row>
    <row r="30455" ht="15">
      <c r="F30455" s="183"/>
    </row>
    <row r="30456" ht="15">
      <c r="F30456" s="183"/>
    </row>
    <row r="30467" ht="15">
      <c r="F30467" s="183"/>
    </row>
    <row r="30468" ht="15">
      <c r="F30468" s="183"/>
    </row>
    <row r="30469" ht="15">
      <c r="F30469" s="183"/>
    </row>
    <row r="30470" ht="15">
      <c r="F30470" s="183"/>
    </row>
    <row r="30471" ht="15">
      <c r="F30471" s="183"/>
    </row>
    <row r="30483" ht="15">
      <c r="F30483" s="183"/>
    </row>
    <row r="30484" ht="15">
      <c r="F30484" s="183"/>
    </row>
    <row r="30485" ht="15">
      <c r="F30485" s="183"/>
    </row>
    <row r="30486" ht="15">
      <c r="F30486" s="183"/>
    </row>
    <row r="30497" ht="15">
      <c r="F30497" s="183"/>
    </row>
    <row r="30498" ht="15">
      <c r="F30498" s="183"/>
    </row>
    <row r="30499" ht="15">
      <c r="F30499" s="183"/>
    </row>
    <row r="30500" ht="15">
      <c r="F30500" s="183"/>
    </row>
    <row r="30501" ht="15">
      <c r="F30501" s="183"/>
    </row>
    <row r="30513" ht="15">
      <c r="F30513" s="183"/>
    </row>
    <row r="30514" ht="15">
      <c r="F30514" s="183"/>
    </row>
    <row r="30515" ht="15">
      <c r="F30515" s="183"/>
    </row>
    <row r="30516" ht="15">
      <c r="F30516" s="183"/>
    </row>
    <row r="30528" ht="15">
      <c r="F30528" s="183"/>
    </row>
    <row r="30529" ht="15">
      <c r="F30529" s="183"/>
    </row>
    <row r="30530" ht="15">
      <c r="F30530" s="183"/>
    </row>
    <row r="30531" ht="15">
      <c r="F30531" s="183"/>
    </row>
    <row r="30557" ht="15">
      <c r="F30557" s="183"/>
    </row>
    <row r="30572" ht="15">
      <c r="F30572" s="183"/>
    </row>
    <row r="30587" ht="15">
      <c r="F30587" s="183"/>
    </row>
    <row r="30602" ht="15">
      <c r="F30602" s="183"/>
    </row>
    <row r="30617" ht="15">
      <c r="F30617" s="184"/>
    </row>
    <row r="30767" ht="15">
      <c r="F30767" s="183"/>
    </row>
    <row r="30768" ht="15">
      <c r="F30768" s="183"/>
    </row>
    <row r="30769" ht="15">
      <c r="F30769" s="183"/>
    </row>
    <row r="30770" ht="15">
      <c r="F30770" s="183"/>
    </row>
    <row r="30771" ht="15">
      <c r="F30771" s="183"/>
    </row>
    <row r="30782" ht="15">
      <c r="F30782" s="183"/>
    </row>
    <row r="30783" ht="15">
      <c r="F30783" s="183"/>
    </row>
    <row r="30784" ht="15">
      <c r="F30784" s="183"/>
    </row>
    <row r="30785" ht="15">
      <c r="F30785" s="183"/>
    </row>
    <row r="30786" ht="15">
      <c r="F30786" s="183"/>
    </row>
    <row r="30797" ht="15">
      <c r="F30797" s="183"/>
    </row>
    <row r="30798" ht="15">
      <c r="F30798" s="183"/>
    </row>
    <row r="30799" ht="15">
      <c r="F30799" s="183"/>
    </row>
    <row r="30800" ht="15">
      <c r="F30800" s="183"/>
    </row>
    <row r="30801" ht="15">
      <c r="F30801" s="183"/>
    </row>
    <row r="30812" ht="15">
      <c r="F30812" s="183"/>
    </row>
    <row r="30813" ht="15">
      <c r="F30813" s="183"/>
    </row>
    <row r="30814" ht="15">
      <c r="F30814" s="183"/>
    </row>
    <row r="30815" ht="15">
      <c r="F30815" s="183"/>
    </row>
    <row r="30827" ht="15">
      <c r="F30827" s="183"/>
    </row>
    <row r="30828" ht="15">
      <c r="F30828" s="183"/>
    </row>
    <row r="30829" ht="15">
      <c r="F30829" s="183"/>
    </row>
    <row r="30830" ht="15">
      <c r="F30830" s="183"/>
    </row>
    <row r="30831" ht="15">
      <c r="F30831" s="183"/>
    </row>
    <row r="30872" ht="15">
      <c r="F30872" s="183"/>
    </row>
    <row r="30873" ht="15">
      <c r="F30873" s="183"/>
    </row>
    <row r="30874" ht="15">
      <c r="F30874" s="183"/>
    </row>
    <row r="30875" ht="15">
      <c r="F30875" s="183"/>
    </row>
    <row r="30876" ht="15">
      <c r="F30876" s="183"/>
    </row>
    <row r="30887" ht="15">
      <c r="F30887" s="183"/>
    </row>
    <row r="30888" ht="15">
      <c r="F30888" s="183"/>
    </row>
    <row r="30889" ht="15">
      <c r="F30889" s="183"/>
    </row>
    <row r="30890" ht="15">
      <c r="F30890" s="183"/>
    </row>
    <row r="30891" ht="15">
      <c r="F30891" s="183"/>
    </row>
    <row r="30902" ht="15">
      <c r="F30902" s="183"/>
    </row>
    <row r="30903" ht="15">
      <c r="F30903" s="183"/>
    </row>
    <row r="30904" ht="15">
      <c r="F30904" s="183"/>
    </row>
    <row r="30905" ht="15">
      <c r="F30905" s="183"/>
    </row>
    <row r="30906" ht="15">
      <c r="F30906" s="183"/>
    </row>
    <row r="30917" ht="15">
      <c r="F30917" s="183"/>
    </row>
    <row r="30918" ht="15">
      <c r="F30918" s="183"/>
    </row>
    <row r="30919" ht="15">
      <c r="F30919" s="183"/>
    </row>
    <row r="30920" ht="15">
      <c r="F30920" s="183"/>
    </row>
    <row r="30921" ht="15">
      <c r="F30921" s="183"/>
    </row>
    <row r="30932" ht="15">
      <c r="F30932" s="183"/>
    </row>
    <row r="30933" ht="15">
      <c r="F30933" s="183"/>
    </row>
    <row r="30934" ht="15">
      <c r="F30934" s="183"/>
    </row>
    <row r="30935" ht="15">
      <c r="F30935" s="183"/>
    </row>
    <row r="30936" ht="15">
      <c r="F30936" s="183"/>
    </row>
    <row r="30948" ht="15">
      <c r="F30948" s="183"/>
    </row>
    <row r="30949" ht="15">
      <c r="F30949" s="183"/>
    </row>
    <row r="31082" ht="15">
      <c r="F31082" s="183"/>
    </row>
    <row r="31083" ht="15">
      <c r="F31083" s="183"/>
    </row>
    <row r="31084" ht="15">
      <c r="F31084" s="183"/>
    </row>
    <row r="31085" ht="15">
      <c r="F31085" s="183"/>
    </row>
    <row r="31086" ht="15">
      <c r="F31086" s="183"/>
    </row>
    <row r="31097" ht="15">
      <c r="F31097" s="183"/>
    </row>
    <row r="31098" ht="15">
      <c r="F31098" s="183"/>
    </row>
    <row r="31099" ht="15">
      <c r="F31099" s="183"/>
    </row>
    <row r="31100" ht="15">
      <c r="F31100" s="183"/>
    </row>
    <row r="31101" ht="15">
      <c r="F31101" s="183"/>
    </row>
    <row r="31112" ht="15">
      <c r="F31112" s="183"/>
    </row>
    <row r="31113" ht="15">
      <c r="F31113" s="183"/>
    </row>
    <row r="31114" ht="15">
      <c r="F31114" s="183"/>
    </row>
    <row r="31115" ht="15">
      <c r="F31115" s="183"/>
    </row>
    <row r="31116" ht="15">
      <c r="F31116" s="183"/>
    </row>
    <row r="31127" ht="15">
      <c r="F31127" s="183"/>
    </row>
    <row r="31128" ht="15">
      <c r="F31128" s="183"/>
    </row>
    <row r="31129" ht="15">
      <c r="F31129" s="183"/>
    </row>
    <row r="31130" ht="15">
      <c r="F31130" s="183"/>
    </row>
    <row r="31131" ht="15">
      <c r="F31131" s="183"/>
    </row>
    <row r="31142" ht="15">
      <c r="F31142" s="183"/>
    </row>
    <row r="31143" ht="15">
      <c r="F31143" s="183"/>
    </row>
    <row r="31144" ht="15">
      <c r="F31144" s="183"/>
    </row>
    <row r="31145" ht="15">
      <c r="F31145" s="183"/>
    </row>
    <row r="31146" ht="15">
      <c r="F31146" s="183"/>
    </row>
    <row r="31158" ht="15">
      <c r="F31158" s="183"/>
    </row>
    <row r="31159" ht="15">
      <c r="F31159" s="183"/>
    </row>
    <row r="31160" ht="15">
      <c r="F31160" s="183"/>
    </row>
    <row r="31161" ht="15">
      <c r="F31161" s="183"/>
    </row>
    <row r="31187" ht="15">
      <c r="F31187" s="183"/>
    </row>
    <row r="31188" ht="15">
      <c r="F31188" s="183"/>
    </row>
    <row r="31189" ht="15">
      <c r="F31189" s="183"/>
    </row>
    <row r="31190" ht="15">
      <c r="F31190" s="183"/>
    </row>
    <row r="31191" ht="15">
      <c r="F31191" s="183"/>
    </row>
    <row r="31202" ht="15">
      <c r="F31202" s="183"/>
    </row>
    <row r="31203" ht="15">
      <c r="F31203" s="183"/>
    </row>
    <row r="31204" ht="15">
      <c r="F31204" s="183"/>
    </row>
    <row r="31205" ht="15">
      <c r="F31205" s="183"/>
    </row>
    <row r="31206" ht="15">
      <c r="F31206" s="183"/>
    </row>
    <row r="31218" ht="15">
      <c r="F31218" s="183"/>
    </row>
    <row r="31219" ht="15">
      <c r="F31219" s="183"/>
    </row>
    <row r="31220" ht="15">
      <c r="F31220" s="183"/>
    </row>
    <row r="31221" ht="15">
      <c r="F31221" s="183"/>
    </row>
    <row r="31232" ht="15">
      <c r="F31232" s="183"/>
    </row>
    <row r="31233" ht="15">
      <c r="F31233" s="183"/>
    </row>
    <row r="31234" ht="15">
      <c r="F31234" s="183"/>
    </row>
    <row r="31235" ht="15">
      <c r="F31235" s="183"/>
    </row>
    <row r="31236" ht="15">
      <c r="F31236" s="183"/>
    </row>
    <row r="31248" ht="15">
      <c r="F31248" s="183"/>
    </row>
    <row r="31249" ht="15">
      <c r="F31249" s="183"/>
    </row>
    <row r="31250" ht="15">
      <c r="F31250" s="183"/>
    </row>
    <row r="31251" ht="15">
      <c r="F31251" s="183"/>
    </row>
    <row r="31263" ht="15">
      <c r="F31263" s="183"/>
    </row>
    <row r="31264" ht="15">
      <c r="F31264" s="183"/>
    </row>
    <row r="31265" ht="15">
      <c r="F31265" s="183"/>
    </row>
    <row r="31266" ht="15">
      <c r="F31266" s="183"/>
    </row>
    <row r="31292" ht="15">
      <c r="F31292" s="183"/>
    </row>
    <row r="31293" ht="15">
      <c r="F31293" s="183"/>
    </row>
    <row r="31294" ht="15">
      <c r="F31294" s="183"/>
    </row>
    <row r="31295" ht="15">
      <c r="F31295" s="183"/>
    </row>
    <row r="31296" ht="15">
      <c r="F31296" s="183"/>
    </row>
    <row r="31307" ht="15">
      <c r="F31307" s="183"/>
    </row>
    <row r="31308" ht="15">
      <c r="F31308" s="183"/>
    </row>
    <row r="31309" ht="15">
      <c r="F31309" s="183"/>
    </row>
    <row r="31310" ht="15">
      <c r="F31310" s="183"/>
    </row>
    <row r="31311" ht="15">
      <c r="F31311" s="183"/>
    </row>
    <row r="31322" ht="15">
      <c r="F31322" s="183"/>
    </row>
    <row r="31323" ht="15">
      <c r="F31323" s="183"/>
    </row>
    <row r="31324" ht="15">
      <c r="F31324" s="183"/>
    </row>
    <row r="31325" ht="15">
      <c r="F31325" s="183"/>
    </row>
    <row r="31326" ht="15">
      <c r="F31326" s="183"/>
    </row>
    <row r="31337" ht="15">
      <c r="F31337" s="184"/>
    </row>
    <row r="31338" ht="15">
      <c r="F31338" s="183"/>
    </row>
    <row r="31339" ht="15">
      <c r="F31339" s="183"/>
    </row>
    <row r="31340" ht="15">
      <c r="F31340" s="183"/>
    </row>
    <row r="31352" ht="15">
      <c r="F31352" s="184"/>
    </row>
    <row r="31353" ht="15">
      <c r="F31353" s="183"/>
    </row>
    <row r="31354" ht="15">
      <c r="F31354" s="183"/>
    </row>
    <row r="31355" ht="15">
      <c r="F31355" s="183"/>
    </row>
    <row r="31356" ht="15">
      <c r="F31356" s="183"/>
    </row>
    <row r="31368" ht="15">
      <c r="F31368" s="183"/>
    </row>
    <row r="31369" ht="15">
      <c r="F31369" s="183"/>
    </row>
    <row r="31370" ht="15">
      <c r="F31370" s="183"/>
    </row>
    <row r="31371" ht="15">
      <c r="F31371" s="183"/>
    </row>
    <row r="31397" ht="15">
      <c r="F31397" s="183"/>
    </row>
    <row r="31398" ht="15">
      <c r="F31398" s="183"/>
    </row>
    <row r="31399" ht="15">
      <c r="F31399" s="183"/>
    </row>
    <row r="31400" ht="15">
      <c r="F31400" s="183"/>
    </row>
    <row r="31401" ht="15">
      <c r="F31401" s="183"/>
    </row>
    <row r="31412" ht="15">
      <c r="F31412" s="183"/>
    </row>
    <row r="31413" ht="15">
      <c r="F31413" s="183"/>
    </row>
    <row r="31414" ht="15">
      <c r="F31414" s="183"/>
    </row>
    <row r="31415" ht="15">
      <c r="F31415" s="183"/>
    </row>
    <row r="31416" ht="15">
      <c r="F31416" s="183"/>
    </row>
    <row r="31428" ht="15">
      <c r="F31428" s="183"/>
    </row>
    <row r="31429" ht="15">
      <c r="F31429" s="183"/>
    </row>
    <row r="31430" ht="15">
      <c r="F31430" s="183"/>
    </row>
    <row r="31431" ht="15">
      <c r="F31431" s="183"/>
    </row>
    <row r="31442" ht="15">
      <c r="F31442" s="183"/>
    </row>
    <row r="31443" ht="15">
      <c r="F31443" s="183"/>
    </row>
    <row r="31444" ht="15">
      <c r="F31444" s="183"/>
    </row>
    <row r="31445" ht="15">
      <c r="F31445" s="183"/>
    </row>
    <row r="31457" ht="15">
      <c r="F31457" s="183"/>
    </row>
    <row r="31458" ht="15">
      <c r="F31458" s="183"/>
    </row>
    <row r="31459" ht="15">
      <c r="F31459" s="183"/>
    </row>
    <row r="31460" ht="15">
      <c r="F31460" s="183"/>
    </row>
    <row r="31461" ht="15">
      <c r="F31461" s="183"/>
    </row>
    <row r="31473" ht="15">
      <c r="F31473" s="183"/>
    </row>
    <row r="31474" ht="15">
      <c r="F31474" s="183"/>
    </row>
    <row r="31502" ht="15">
      <c r="F31502" s="183"/>
    </row>
    <row r="31503" ht="15">
      <c r="F31503" s="183"/>
    </row>
    <row r="31504" ht="15">
      <c r="F31504" s="183"/>
    </row>
    <row r="31505" ht="15">
      <c r="F31505" s="183"/>
    </row>
    <row r="31506" ht="15">
      <c r="F31506" s="183"/>
    </row>
    <row r="31517" ht="15">
      <c r="F31517" s="183"/>
    </row>
    <row r="31518" ht="15">
      <c r="F31518" s="183"/>
    </row>
    <row r="31519" ht="15">
      <c r="F31519" s="183"/>
    </row>
    <row r="31520" ht="15">
      <c r="F31520" s="183"/>
    </row>
    <row r="31521" ht="15">
      <c r="F31521" s="183"/>
    </row>
    <row r="31533" ht="15">
      <c r="F31533" s="183"/>
    </row>
    <row r="31534" ht="15">
      <c r="F31534" s="183"/>
    </row>
    <row r="31535" ht="15">
      <c r="F31535" s="183"/>
    </row>
    <row r="31536" ht="15">
      <c r="F31536" s="183"/>
    </row>
    <row r="31547" ht="15">
      <c r="F31547" s="183"/>
    </row>
    <row r="31548" ht="15">
      <c r="F31548" s="183"/>
    </row>
    <row r="31549" ht="15">
      <c r="F31549" s="183"/>
    </row>
    <row r="31550" ht="15">
      <c r="F31550" s="183"/>
    </row>
    <row r="31551" ht="15">
      <c r="F31551" s="183"/>
    </row>
    <row r="31562" ht="15">
      <c r="F31562" s="183"/>
    </row>
    <row r="31563" ht="15">
      <c r="F31563" s="183"/>
    </row>
    <row r="31564" ht="15">
      <c r="F31564" s="183"/>
    </row>
    <row r="31565" ht="15">
      <c r="F31565" s="183"/>
    </row>
    <row r="31566" ht="15">
      <c r="F31566" s="183"/>
    </row>
    <row r="31578" ht="15">
      <c r="F31578" s="183"/>
    </row>
    <row r="31579" ht="15">
      <c r="F31579" s="183"/>
    </row>
    <row r="31607" ht="15">
      <c r="F31607" s="183"/>
    </row>
    <row r="31608" ht="15">
      <c r="F31608" s="183"/>
    </row>
    <row r="31609" ht="15">
      <c r="F31609" s="183"/>
    </row>
    <row r="31610" ht="15">
      <c r="F31610" s="183"/>
    </row>
    <row r="31611" ht="15">
      <c r="F31611" s="183"/>
    </row>
    <row r="31622" ht="15">
      <c r="F31622" s="183"/>
    </row>
    <row r="31623" ht="15">
      <c r="F31623" s="183"/>
    </row>
    <row r="31624" ht="15">
      <c r="F31624" s="183"/>
    </row>
    <row r="31625" ht="15">
      <c r="F31625" s="183"/>
    </row>
    <row r="31626" ht="15">
      <c r="F31626" s="183"/>
    </row>
    <row r="31638" ht="15">
      <c r="F31638" s="183"/>
    </row>
    <row r="31639" ht="15">
      <c r="F31639" s="183"/>
    </row>
    <row r="31640" ht="15">
      <c r="F31640" s="183"/>
    </row>
    <row r="31641" ht="15">
      <c r="F31641" s="183"/>
    </row>
    <row r="31652" ht="15">
      <c r="F31652" s="183"/>
    </row>
    <row r="31653" ht="15">
      <c r="F31653" s="183"/>
    </row>
    <row r="31654" ht="15">
      <c r="F31654" s="183"/>
    </row>
    <row r="31655" ht="15">
      <c r="F31655" s="183"/>
    </row>
    <row r="31656" ht="15">
      <c r="F31656" s="183"/>
    </row>
    <row r="31667" ht="15">
      <c r="F31667" s="183"/>
    </row>
    <row r="31668" ht="15">
      <c r="F31668" s="183"/>
    </row>
    <row r="31669" ht="15">
      <c r="F31669" s="183"/>
    </row>
    <row r="31670" ht="15">
      <c r="F31670" s="183"/>
    </row>
    <row r="31671" ht="15">
      <c r="F31671" s="183"/>
    </row>
    <row r="31683" ht="15">
      <c r="F31683" s="183"/>
    </row>
    <row r="31684" ht="15">
      <c r="F31684" s="183"/>
    </row>
    <row r="31685" ht="15">
      <c r="F31685" s="184"/>
    </row>
    <row r="31686" ht="15">
      <c r="F31686" s="184"/>
    </row>
    <row r="31698" ht="15">
      <c r="F31698" s="183"/>
    </row>
    <row r="31700" ht="15">
      <c r="F31700" s="183"/>
    </row>
    <row r="31701" ht="15">
      <c r="F31701" s="183"/>
    </row>
    <row r="31712" ht="15">
      <c r="F31712" s="183"/>
    </row>
    <row r="31713" ht="15">
      <c r="F31713" s="183"/>
    </row>
    <row r="31714" ht="15">
      <c r="F31714" s="183"/>
    </row>
    <row r="31715" ht="15">
      <c r="F31715" s="183"/>
    </row>
    <row r="31716" ht="15">
      <c r="F31716" s="183"/>
    </row>
    <row r="31727" ht="15">
      <c r="F31727" s="183"/>
    </row>
    <row r="31728" ht="15">
      <c r="F31728" s="183"/>
    </row>
    <row r="31729" ht="15">
      <c r="F31729" s="183"/>
    </row>
    <row r="31730" ht="15">
      <c r="F31730" s="183"/>
    </row>
    <row r="31731" ht="15">
      <c r="F31731" s="183"/>
    </row>
    <row r="31743" ht="15">
      <c r="F31743" s="183"/>
    </row>
    <row r="31744" ht="15">
      <c r="F31744" s="183"/>
    </row>
    <row r="31757" ht="15">
      <c r="F31757" s="183"/>
    </row>
    <row r="31758" ht="15">
      <c r="F31758" s="183"/>
    </row>
    <row r="31759" ht="15">
      <c r="F31759" s="183"/>
    </row>
    <row r="31760" ht="15">
      <c r="F31760" s="183"/>
    </row>
    <row r="31772" ht="15">
      <c r="F31772" s="183"/>
    </row>
    <row r="31773" ht="15">
      <c r="F31773" s="183"/>
    </row>
    <row r="31774" ht="15">
      <c r="F31774" s="183"/>
    </row>
    <row r="31775" ht="15">
      <c r="F31775" s="183"/>
    </row>
    <row r="31817" ht="15">
      <c r="F31817" s="183"/>
    </row>
    <row r="31818" ht="15">
      <c r="F31818" s="183"/>
    </row>
    <row r="31819" ht="15">
      <c r="F31819" s="183"/>
    </row>
    <row r="31820" ht="15">
      <c r="F31820" s="183"/>
    </row>
    <row r="31821" ht="15">
      <c r="F31821" s="183"/>
    </row>
    <row r="31832" ht="15">
      <c r="F31832" s="183"/>
    </row>
    <row r="31833" ht="15">
      <c r="F31833" s="183"/>
    </row>
    <row r="31834" ht="15">
      <c r="F31834" s="183"/>
    </row>
    <row r="31835" ht="15">
      <c r="F31835" s="183"/>
    </row>
    <row r="31836" ht="15">
      <c r="F31836" s="183"/>
    </row>
    <row r="31847" ht="15">
      <c r="F31847" s="183"/>
    </row>
    <row r="31848" ht="15">
      <c r="F31848" s="184"/>
    </row>
    <row r="31849" ht="15">
      <c r="F31849" s="183"/>
    </row>
    <row r="31850" ht="15">
      <c r="F31850" s="183"/>
    </row>
    <row r="31851" ht="15">
      <c r="F31851" s="183"/>
    </row>
    <row r="31862" ht="15">
      <c r="F31862" s="183"/>
    </row>
    <row r="31863" ht="15">
      <c r="F31863" s="184"/>
    </row>
    <row r="31864" ht="15">
      <c r="F31864" s="183"/>
    </row>
    <row r="31865" ht="15">
      <c r="F31865" s="183"/>
    </row>
    <row r="31866" ht="15">
      <c r="F31866" s="183"/>
    </row>
    <row r="31877" ht="15">
      <c r="F31877" s="183"/>
    </row>
    <row r="31878" ht="15">
      <c r="F31878" s="183"/>
    </row>
    <row r="31879" ht="15">
      <c r="F31879" s="183"/>
    </row>
    <row r="31880" ht="15">
      <c r="F31880" s="183"/>
    </row>
    <row r="31881" ht="15">
      <c r="F31881" s="183"/>
    </row>
    <row r="31893" ht="15">
      <c r="F31893" s="183"/>
    </row>
    <row r="31894" ht="15">
      <c r="F31894" s="183"/>
    </row>
    <row r="31895" ht="15">
      <c r="F31895" s="183"/>
    </row>
    <row r="31896" ht="15">
      <c r="F31896" s="183"/>
    </row>
    <row r="31922" ht="15">
      <c r="F31922" s="183"/>
    </row>
    <row r="31923" ht="15">
      <c r="F31923" s="183"/>
    </row>
    <row r="31924" ht="15">
      <c r="F31924" s="183"/>
    </row>
    <row r="31925" ht="15">
      <c r="F31925" s="183"/>
    </row>
    <row r="31926" ht="15">
      <c r="F31926" s="183"/>
    </row>
    <row r="31937" ht="15">
      <c r="F31937" s="183"/>
    </row>
    <row r="31938" ht="15">
      <c r="F31938" s="183"/>
    </row>
    <row r="31939" ht="15">
      <c r="F31939" s="183"/>
    </row>
    <row r="31940" ht="15">
      <c r="F31940" s="183"/>
    </row>
    <row r="31941" ht="15">
      <c r="F31941" s="183"/>
    </row>
    <row r="31952" ht="15">
      <c r="F31952" s="183"/>
    </row>
    <row r="31953" ht="15">
      <c r="F31953" s="183"/>
    </row>
    <row r="31954" ht="15">
      <c r="F31954" s="183"/>
    </row>
    <row r="31955" ht="15">
      <c r="F31955" s="183"/>
    </row>
    <row r="31956" ht="15">
      <c r="F31956" s="183"/>
    </row>
    <row r="31967" ht="15">
      <c r="F31967" s="183"/>
    </row>
    <row r="31968" ht="15">
      <c r="F31968" s="183"/>
    </row>
    <row r="31969" ht="15">
      <c r="F31969" s="183"/>
    </row>
    <row r="31970" ht="15">
      <c r="F31970" s="183"/>
    </row>
    <row r="31971" ht="15">
      <c r="F31971" s="183"/>
    </row>
    <row r="31982" ht="15">
      <c r="F31982" s="183"/>
    </row>
    <row r="31983" ht="15">
      <c r="F31983" s="183"/>
    </row>
    <row r="31984" ht="15">
      <c r="F31984" s="183"/>
    </row>
    <row r="31985" ht="15">
      <c r="F31985" s="183"/>
    </row>
    <row r="31986" ht="15">
      <c r="F31986" s="183"/>
    </row>
    <row r="31998" ht="15">
      <c r="F31998" s="183"/>
    </row>
    <row r="31999" ht="15">
      <c r="F31999" s="183"/>
    </row>
    <row r="32027" ht="15">
      <c r="F32027" s="183"/>
    </row>
    <row r="32028" ht="15">
      <c r="F32028" s="183"/>
    </row>
    <row r="32029" ht="15">
      <c r="F32029" s="183"/>
    </row>
    <row r="32030" ht="15">
      <c r="F32030" s="183"/>
    </row>
    <row r="32031" ht="15">
      <c r="F32031" s="183"/>
    </row>
    <row r="32042" ht="15">
      <c r="F32042" s="183"/>
    </row>
    <row r="32043" ht="15">
      <c r="F32043" s="183"/>
    </row>
    <row r="32044" ht="15">
      <c r="F32044" s="183"/>
    </row>
    <row r="32045" ht="15">
      <c r="F32045" s="183"/>
    </row>
    <row r="32046" ht="15">
      <c r="F32046" s="183"/>
    </row>
    <row r="32057" ht="15">
      <c r="F32057" s="183"/>
    </row>
    <row r="32058" ht="15">
      <c r="F32058" s="183"/>
    </row>
    <row r="32059" ht="15">
      <c r="F32059" s="183"/>
    </row>
    <row r="32060" ht="15">
      <c r="F32060" s="183"/>
    </row>
    <row r="32061" ht="15">
      <c r="F32061" s="183"/>
    </row>
    <row r="32072" ht="15">
      <c r="F32072" s="183"/>
    </row>
    <row r="32073" ht="15">
      <c r="F32073" s="183"/>
    </row>
    <row r="32074" ht="15">
      <c r="F32074" s="183"/>
    </row>
    <row r="32075" ht="15">
      <c r="F32075" s="183"/>
    </row>
    <row r="32076" ht="15">
      <c r="F32076" s="183"/>
    </row>
    <row r="32087" ht="15">
      <c r="F32087" s="183"/>
    </row>
    <row r="32088" ht="15">
      <c r="F32088" s="183"/>
    </row>
    <row r="32089" ht="15">
      <c r="F32089" s="183"/>
    </row>
    <row r="32090" ht="15">
      <c r="F32090" s="183"/>
    </row>
    <row r="32091" ht="15">
      <c r="F32091" s="183"/>
    </row>
    <row r="32103" ht="15">
      <c r="F32103" s="183"/>
    </row>
    <row r="32104" ht="15">
      <c r="F32104" s="183"/>
    </row>
    <row r="32132" ht="15">
      <c r="F32132" s="183"/>
    </row>
    <row r="32133" ht="15">
      <c r="F32133" s="183"/>
    </row>
    <row r="32134" ht="15">
      <c r="F32134" s="183"/>
    </row>
    <row r="32135" ht="15">
      <c r="F32135" s="183"/>
    </row>
    <row r="32136" ht="15">
      <c r="F32136" s="183"/>
    </row>
    <row r="32147" ht="15">
      <c r="F32147" s="183"/>
    </row>
    <row r="32148" ht="15">
      <c r="F32148" s="183"/>
    </row>
    <row r="32149" ht="15">
      <c r="F32149" s="183"/>
    </row>
    <row r="32150" ht="15">
      <c r="F32150" s="183"/>
    </row>
    <row r="32151" ht="15">
      <c r="F32151" s="183"/>
    </row>
    <row r="32163" ht="15">
      <c r="F32163" s="183"/>
    </row>
    <row r="32164" ht="15">
      <c r="F32164" s="183"/>
    </row>
    <row r="32165" ht="15">
      <c r="F32165" s="183"/>
    </row>
    <row r="32166" ht="15">
      <c r="F32166" s="183"/>
    </row>
    <row r="32177" ht="15">
      <c r="F32177" s="183"/>
    </row>
    <row r="32178" ht="15">
      <c r="F32178" s="183"/>
    </row>
    <row r="32179" ht="15">
      <c r="F32179" s="183"/>
    </row>
    <row r="32180" ht="15">
      <c r="F32180" s="183"/>
    </row>
    <row r="32181" ht="15">
      <c r="F32181" s="183"/>
    </row>
    <row r="32192" ht="15">
      <c r="F32192" s="183"/>
    </row>
    <row r="32193" ht="15">
      <c r="F32193" s="183"/>
    </row>
    <row r="32194" ht="15">
      <c r="F32194" s="183"/>
    </row>
    <row r="32195" ht="15">
      <c r="F32195" s="183"/>
    </row>
    <row r="32196" ht="15">
      <c r="F32196" s="183"/>
    </row>
    <row r="32208" ht="15">
      <c r="F32208" s="183"/>
    </row>
    <row r="32209" ht="15">
      <c r="F32209" s="183"/>
    </row>
    <row r="32210" ht="15">
      <c r="F32210" s="183"/>
    </row>
    <row r="32211" ht="15">
      <c r="F32211" s="183"/>
    </row>
    <row r="32237" ht="15">
      <c r="F32237" s="183"/>
    </row>
    <row r="32238" ht="15">
      <c r="F32238" s="183"/>
    </row>
    <row r="32239" ht="15">
      <c r="F32239" s="183"/>
    </row>
    <row r="32240" ht="15">
      <c r="F32240" s="183"/>
    </row>
    <row r="32241" ht="15">
      <c r="F32241" s="183"/>
    </row>
    <row r="32251" ht="15">
      <c r="F32251" s="183"/>
    </row>
    <row r="32252" ht="15">
      <c r="F32252" s="184"/>
    </row>
    <row r="32253" ht="15">
      <c r="F32253" s="183"/>
    </row>
    <row r="32254" ht="15">
      <c r="F32254" s="183"/>
    </row>
    <row r="32255" ht="15">
      <c r="F32255" s="183"/>
    </row>
    <row r="32256" ht="15">
      <c r="F32256" s="183"/>
    </row>
    <row r="32268" ht="15">
      <c r="F32268" s="183"/>
    </row>
    <row r="32269" ht="15">
      <c r="F32269" s="183"/>
    </row>
    <row r="32270" ht="15">
      <c r="F32270" s="183"/>
    </row>
    <row r="32271" ht="15">
      <c r="F32271" s="183"/>
    </row>
    <row r="32282" ht="15">
      <c r="F32282" s="184"/>
    </row>
    <row r="32283" ht="15">
      <c r="F32283" s="183"/>
    </row>
    <row r="32284" ht="15">
      <c r="F32284" s="183"/>
    </row>
    <row r="32285" ht="15">
      <c r="F32285" s="183"/>
    </row>
    <row r="32297" ht="15">
      <c r="F32297" s="183"/>
    </row>
    <row r="32298" ht="15">
      <c r="F32298" s="183"/>
    </row>
    <row r="32299" ht="15">
      <c r="F32299" s="183"/>
    </row>
    <row r="32300" ht="15">
      <c r="F32300" s="183"/>
    </row>
    <row r="32301" ht="15">
      <c r="F32301" s="183"/>
    </row>
    <row r="32342" ht="15">
      <c r="F32342" s="183"/>
    </row>
    <row r="32343" ht="15">
      <c r="F32343" s="183"/>
    </row>
    <row r="32344" ht="15">
      <c r="F32344" s="183"/>
    </row>
    <row r="32345" ht="15">
      <c r="F32345" s="183"/>
    </row>
    <row r="32346" ht="15">
      <c r="F32346" s="183"/>
    </row>
    <row r="32357" ht="15">
      <c r="F32357" s="183"/>
    </row>
    <row r="32358" ht="15">
      <c r="F32358" s="183"/>
    </row>
    <row r="32359" ht="15">
      <c r="F32359" s="183"/>
    </row>
    <row r="32360" ht="15">
      <c r="F32360" s="183"/>
    </row>
    <row r="32361" ht="15">
      <c r="F32361" s="183"/>
    </row>
    <row r="32373" ht="15">
      <c r="F32373" s="183"/>
    </row>
    <row r="32374" ht="15">
      <c r="F32374" s="183"/>
    </row>
    <row r="32375" ht="15">
      <c r="F32375" s="183"/>
    </row>
    <row r="32376" ht="15">
      <c r="F32376" s="183"/>
    </row>
    <row r="32387" ht="15">
      <c r="F32387" s="183"/>
    </row>
    <row r="32388" ht="15">
      <c r="F32388" s="183"/>
    </row>
    <row r="32389" ht="15">
      <c r="F32389" s="183"/>
    </row>
    <row r="32390" ht="15">
      <c r="F32390" s="183"/>
    </row>
    <row r="32391" ht="15">
      <c r="F32391" s="183"/>
    </row>
    <row r="32402" ht="15">
      <c r="F32402" s="184"/>
    </row>
    <row r="32403" ht="15">
      <c r="F32403" s="183"/>
    </row>
    <row r="32404" ht="15">
      <c r="F32404" s="183"/>
    </row>
    <row r="32405" ht="15">
      <c r="F32405" s="183"/>
    </row>
    <row r="32406" ht="15">
      <c r="F32406" s="183"/>
    </row>
    <row r="32418" ht="15">
      <c r="F32418" s="183"/>
    </row>
    <row r="32419" ht="15">
      <c r="F32419" s="183"/>
    </row>
    <row r="32420" ht="15">
      <c r="F32420" s="183"/>
    </row>
    <row r="32421" ht="15">
      <c r="F32421" s="183"/>
    </row>
    <row r="32447" ht="15">
      <c r="F32447" s="183"/>
    </row>
    <row r="32448" ht="15">
      <c r="F32448" s="183"/>
    </row>
    <row r="32449" ht="15">
      <c r="F32449" s="183"/>
    </row>
    <row r="32450" ht="15">
      <c r="F32450" s="183"/>
    </row>
    <row r="32451" ht="15">
      <c r="F32451" s="183"/>
    </row>
    <row r="32463" ht="15">
      <c r="F32463" s="183"/>
    </row>
    <row r="32465" ht="15">
      <c r="F32465" s="183"/>
    </row>
    <row r="32466" ht="15">
      <c r="F32466" s="183"/>
    </row>
    <row r="32477" ht="15">
      <c r="F32477" s="184"/>
    </row>
    <row r="32480" ht="15">
      <c r="F32480" s="183"/>
    </row>
    <row r="32492" ht="15">
      <c r="F32492" s="183"/>
    </row>
    <row r="32495" ht="15">
      <c r="F32495" s="183"/>
    </row>
    <row r="32508" ht="15">
      <c r="F32508" s="183"/>
    </row>
    <row r="32510" ht="15">
      <c r="F32510" s="183"/>
    </row>
    <row r="32511" ht="15">
      <c r="F32511" s="183"/>
    </row>
    <row r="32552" ht="15">
      <c r="F32552" s="183"/>
    </row>
    <row r="32553" ht="15">
      <c r="F32553" s="183"/>
    </row>
    <row r="32554" ht="15">
      <c r="F32554" s="183"/>
    </row>
    <row r="32555" ht="15">
      <c r="F32555" s="183"/>
    </row>
    <row r="32556" ht="15">
      <c r="F32556" s="183"/>
    </row>
    <row r="32567" ht="15">
      <c r="F32567" s="183"/>
    </row>
    <row r="32568" ht="15">
      <c r="F32568" s="183"/>
    </row>
    <row r="32569" ht="15">
      <c r="F32569" s="183"/>
    </row>
    <row r="32570" ht="15">
      <c r="F32570" s="183"/>
    </row>
    <row r="32571" ht="15">
      <c r="F32571" s="183"/>
    </row>
    <row r="32583" ht="15">
      <c r="F32583" s="183"/>
    </row>
    <row r="32584" ht="15">
      <c r="F32584" s="183"/>
    </row>
    <row r="32597" ht="15">
      <c r="F32597" s="183"/>
    </row>
    <row r="32598" ht="15">
      <c r="F32598" s="183"/>
    </row>
    <row r="32600" ht="15">
      <c r="F32600" s="183"/>
    </row>
    <row r="32601" ht="15">
      <c r="F32601" s="183"/>
    </row>
    <row r="32613" ht="15">
      <c r="F32613" s="183"/>
    </row>
    <row r="32614" ht="15">
      <c r="F32614" s="183"/>
    </row>
    <row r="32615" ht="15">
      <c r="F32615" s="183"/>
    </row>
    <row r="32616" ht="15">
      <c r="F32616" s="183"/>
    </row>
    <row r="32657" ht="15">
      <c r="F32657" s="183"/>
    </row>
    <row r="32658" ht="15">
      <c r="F32658" s="183"/>
    </row>
    <row r="32659" ht="15">
      <c r="F32659" s="183"/>
    </row>
    <row r="32660" ht="15">
      <c r="F32660" s="183"/>
    </row>
    <row r="32661" ht="15">
      <c r="F32661" s="183"/>
    </row>
    <row r="32672" ht="15">
      <c r="F32672" s="183"/>
    </row>
    <row r="32673" ht="15">
      <c r="F32673" s="183"/>
    </row>
    <row r="32674" ht="15">
      <c r="F32674" s="183"/>
    </row>
    <row r="32675" ht="15">
      <c r="F32675" s="183"/>
    </row>
    <row r="32676" ht="15">
      <c r="F32676" s="183"/>
    </row>
    <row r="32688" ht="15">
      <c r="F32688" s="183"/>
    </row>
    <row r="32689" ht="15">
      <c r="F32689" s="183"/>
    </row>
    <row r="32702" ht="15">
      <c r="F32702" s="183"/>
    </row>
    <row r="32703" ht="15">
      <c r="F32703" s="183"/>
    </row>
    <row r="32704" ht="15">
      <c r="F32704" s="183"/>
    </row>
    <row r="32705" ht="15">
      <c r="F32705" s="183"/>
    </row>
    <row r="32718" ht="15">
      <c r="F32718" s="183"/>
    </row>
    <row r="32719" ht="15">
      <c r="F32719" s="183"/>
    </row>
    <row r="32720" ht="15">
      <c r="F32720" s="183"/>
    </row>
    <row r="32721" ht="15">
      <c r="F32721" s="183"/>
    </row>
    <row r="32734" ht="15">
      <c r="F32734" s="183"/>
    </row>
    <row r="32762" ht="15">
      <c r="F32762" s="183"/>
    </row>
    <row r="32763" ht="15">
      <c r="F32763" s="183"/>
    </row>
    <row r="32764" ht="15">
      <c r="F32764" s="183"/>
    </row>
    <row r="32765" ht="15">
      <c r="F32765" s="183"/>
    </row>
    <row r="32766" ht="15">
      <c r="F32766" s="183"/>
    </row>
    <row r="32777" ht="15">
      <c r="F32777" s="183"/>
    </row>
    <row r="32778" ht="15">
      <c r="F32778" s="183"/>
    </row>
    <row r="32779" ht="15">
      <c r="F32779" s="183"/>
    </row>
    <row r="32780" ht="15">
      <c r="F32780" s="183"/>
    </row>
    <row r="32793" ht="15">
      <c r="F32793" s="183"/>
    </row>
    <row r="32794" ht="15">
      <c r="F32794" s="183"/>
    </row>
    <row r="32807" ht="15">
      <c r="F32807" s="183"/>
    </row>
    <row r="32808" ht="15">
      <c r="F32808" s="183"/>
    </row>
    <row r="32809" ht="15">
      <c r="F32809" s="183"/>
    </row>
    <row r="32810" ht="15">
      <c r="F32810" s="183"/>
    </row>
    <row r="32811" ht="15">
      <c r="F32811" s="183"/>
    </row>
    <row r="32823" ht="15">
      <c r="F32823" s="183"/>
    </row>
    <row r="32824" ht="15">
      <c r="F32824" s="183"/>
    </row>
    <row r="32825" ht="15">
      <c r="F32825" s="183"/>
    </row>
    <row r="32826" ht="15">
      <c r="F32826" s="183"/>
    </row>
    <row r="32867" ht="15">
      <c r="F32867" s="183"/>
    </row>
    <row r="32868" ht="15">
      <c r="F32868" s="183"/>
    </row>
    <row r="32869" ht="15">
      <c r="F32869" s="183"/>
    </row>
    <row r="32870" ht="15">
      <c r="F32870" s="183"/>
    </row>
    <row r="32871" ht="15">
      <c r="F32871" s="183"/>
    </row>
    <row r="32882" ht="15">
      <c r="F32882" s="183"/>
    </row>
    <row r="32883" ht="15">
      <c r="F32883" s="183"/>
    </row>
    <row r="32884" ht="15">
      <c r="F32884" s="183"/>
    </row>
    <row r="32885" ht="15">
      <c r="F32885" s="183"/>
    </row>
    <row r="32886" ht="15">
      <c r="F32886" s="183"/>
    </row>
    <row r="32898" ht="15">
      <c r="F32898" s="183"/>
    </row>
    <row r="32899" ht="15">
      <c r="F32899" s="183"/>
    </row>
    <row r="32900" ht="15">
      <c r="F32900" s="183"/>
    </row>
    <row r="32901" ht="15">
      <c r="F32901" s="183"/>
    </row>
    <row r="32912" ht="15">
      <c r="F32912" s="183"/>
    </row>
    <row r="32913" ht="15">
      <c r="F32913" s="183"/>
    </row>
    <row r="32914" ht="15">
      <c r="F32914" s="183"/>
    </row>
    <row r="32915" ht="15">
      <c r="F32915" s="183"/>
    </row>
    <row r="32927" ht="15">
      <c r="F32927" s="184"/>
    </row>
    <row r="32928" ht="15">
      <c r="F32928" s="183"/>
    </row>
    <row r="32929" ht="15">
      <c r="F32929" s="183"/>
    </row>
    <row r="32930" ht="15">
      <c r="F32930" s="183"/>
    </row>
    <row r="32931" ht="15">
      <c r="F32931" s="183"/>
    </row>
    <row r="32943" ht="15">
      <c r="F32943" s="183"/>
    </row>
    <row r="32944" ht="15">
      <c r="F32944" s="183"/>
    </row>
    <row r="32972" ht="15">
      <c r="F32972" s="183"/>
    </row>
    <row r="32973" ht="15">
      <c r="F32973" s="183"/>
    </row>
    <row r="32974" ht="15">
      <c r="F32974" s="183"/>
    </row>
    <row r="32975" ht="15">
      <c r="F32975" s="183"/>
    </row>
    <row r="33017" ht="15">
      <c r="F33017" s="183"/>
    </row>
    <row r="33020" ht="15">
      <c r="F33020" s="183"/>
    </row>
    <row r="33033" ht="15">
      <c r="F33033" s="183"/>
    </row>
    <row r="33034" ht="15">
      <c r="F33034" s="183"/>
    </row>
    <row r="33077" ht="15">
      <c r="F33077" s="183"/>
    </row>
    <row r="33078" ht="15">
      <c r="F33078" s="183"/>
    </row>
    <row r="33079" ht="15">
      <c r="F33079" s="183"/>
    </row>
    <row r="33080" ht="15">
      <c r="F33080" s="183"/>
    </row>
    <row r="33081" ht="15">
      <c r="F33081" s="183"/>
    </row>
    <row r="33092" ht="15">
      <c r="F33092" s="183"/>
    </row>
    <row r="33093" ht="15">
      <c r="F33093" s="183"/>
    </row>
    <row r="33094" ht="15">
      <c r="F33094" s="183"/>
    </row>
    <row r="33095" ht="15">
      <c r="F33095" s="183"/>
    </row>
    <row r="33096" ht="15">
      <c r="F33096" s="183"/>
    </row>
    <row r="33108" ht="15">
      <c r="F33108" s="183"/>
    </row>
    <row r="33109" ht="15">
      <c r="F33109" s="183"/>
    </row>
    <row r="33110" ht="15">
      <c r="F33110" s="183"/>
    </row>
    <row r="33111" ht="15">
      <c r="F33111" s="183"/>
    </row>
    <row r="33122" ht="15">
      <c r="F33122" s="184"/>
    </row>
    <row r="33123" ht="15">
      <c r="F33123" s="183"/>
    </row>
    <row r="33124" ht="15">
      <c r="F33124" s="183"/>
    </row>
    <row r="33125" ht="15">
      <c r="F33125" s="183"/>
    </row>
    <row r="33126" ht="15">
      <c r="F33126" s="183"/>
    </row>
    <row r="33137" ht="15">
      <c r="F33137" s="183"/>
    </row>
    <row r="33138" ht="15">
      <c r="F33138" s="183"/>
    </row>
    <row r="33139" ht="15">
      <c r="F33139" s="183"/>
    </row>
    <row r="33140" ht="15">
      <c r="F33140" s="183"/>
    </row>
    <row r="33141" ht="15">
      <c r="F33141" s="183"/>
    </row>
    <row r="33153" ht="15">
      <c r="F33153" s="183"/>
    </row>
    <row r="33154" ht="15">
      <c r="F33154" s="183"/>
    </row>
    <row r="33155" ht="15">
      <c r="F33155" s="183"/>
    </row>
    <row r="33156" ht="15">
      <c r="F33156" s="183"/>
    </row>
    <row r="33168" ht="15">
      <c r="F33168" s="183"/>
    </row>
    <row r="33169" ht="15">
      <c r="F33169" s="183"/>
    </row>
    <row r="33170" ht="15">
      <c r="F33170" s="183"/>
    </row>
    <row r="33171" ht="15">
      <c r="F33171" s="183"/>
    </row>
    <row r="33182" ht="15">
      <c r="F33182" s="183"/>
    </row>
    <row r="33183" ht="15">
      <c r="F33183" s="183"/>
    </row>
    <row r="33184" ht="15">
      <c r="F33184" s="183"/>
    </row>
    <row r="33185" ht="15">
      <c r="F33185" s="183"/>
    </row>
    <row r="33186" ht="15">
      <c r="F33186" s="183"/>
    </row>
    <row r="33197" ht="15">
      <c r="F33197" s="183"/>
    </row>
    <row r="33198" ht="15">
      <c r="F33198" s="183"/>
    </row>
    <row r="33199" ht="15">
      <c r="F33199" s="183"/>
    </row>
    <row r="33200" ht="15">
      <c r="F33200" s="183"/>
    </row>
    <row r="33212" ht="15">
      <c r="F33212" s="183"/>
    </row>
    <row r="33213" ht="15">
      <c r="F33213" s="183"/>
    </row>
    <row r="33214" ht="15">
      <c r="F33214" s="183"/>
    </row>
    <row r="33215" ht="15">
      <c r="F33215" s="183"/>
    </row>
    <row r="33216" ht="15">
      <c r="F33216" s="183"/>
    </row>
    <row r="33227" ht="15">
      <c r="F33227" s="183"/>
    </row>
    <row r="33228" ht="15">
      <c r="F33228" s="183"/>
    </row>
    <row r="33229" ht="15">
      <c r="F33229" s="183"/>
    </row>
    <row r="33230" ht="15">
      <c r="F33230" s="183"/>
    </row>
    <row r="33242" ht="15">
      <c r="F33242" s="183"/>
    </row>
    <row r="33243" ht="15">
      <c r="F33243" s="183"/>
    </row>
    <row r="33244" ht="15">
      <c r="F33244" s="183"/>
    </row>
    <row r="33245" ht="15">
      <c r="F33245" s="183"/>
    </row>
    <row r="33246" ht="15">
      <c r="F33246" s="183"/>
    </row>
    <row r="33258" ht="15">
      <c r="F33258" s="183"/>
    </row>
    <row r="33259" ht="15">
      <c r="F33259" s="183"/>
    </row>
    <row r="33287" ht="15">
      <c r="F33287" s="183"/>
    </row>
    <row r="33288" ht="15">
      <c r="F33288" s="183"/>
    </row>
    <row r="33289" ht="15">
      <c r="F33289" s="183"/>
    </row>
    <row r="33290" ht="15">
      <c r="F33290" s="183"/>
    </row>
    <row r="33291" ht="15">
      <c r="F33291" s="183"/>
    </row>
    <row r="33302" ht="15">
      <c r="F33302" s="183"/>
    </row>
    <row r="33303" ht="15">
      <c r="F33303" s="183"/>
    </row>
    <row r="33304" ht="15">
      <c r="F33304" s="183"/>
    </row>
    <row r="33305" ht="15">
      <c r="F33305" s="183"/>
    </row>
    <row r="33306" ht="15">
      <c r="F33306" s="183"/>
    </row>
    <row r="33317" ht="15">
      <c r="F33317" s="184"/>
    </row>
    <row r="33318" ht="15">
      <c r="F33318" s="183"/>
    </row>
    <row r="33319" ht="15">
      <c r="F33319" s="183"/>
    </row>
    <row r="33320" ht="15">
      <c r="F33320" s="183"/>
    </row>
    <row r="33321" ht="15">
      <c r="F33321" s="183"/>
    </row>
    <row r="33332" ht="15">
      <c r="F33332" s="183"/>
    </row>
    <row r="33333" ht="15">
      <c r="F33333" s="183"/>
    </row>
    <row r="33334" ht="15">
      <c r="F33334" s="183"/>
    </row>
    <row r="33335" ht="15">
      <c r="F33335" s="183"/>
    </row>
    <row r="33336" ht="15">
      <c r="F33336" s="183"/>
    </row>
    <row r="33347" ht="15">
      <c r="F33347" s="183"/>
    </row>
    <row r="33348" ht="15">
      <c r="F33348" s="183"/>
    </row>
    <row r="33349" ht="15">
      <c r="F33349" s="183"/>
    </row>
    <row r="33350" ht="15">
      <c r="F33350" s="183"/>
    </row>
    <row r="33351" ht="15">
      <c r="F33351" s="183"/>
    </row>
    <row r="33363" ht="15">
      <c r="F33363" s="183"/>
    </row>
    <row r="33364" ht="15">
      <c r="F33364" s="183"/>
    </row>
    <row r="33365" ht="15">
      <c r="F33365" s="183"/>
    </row>
    <row r="33366" ht="15">
      <c r="F33366" s="183"/>
    </row>
    <row r="33392" ht="15">
      <c r="F33392" s="183"/>
    </row>
    <row r="33393" ht="15">
      <c r="F33393" s="183"/>
    </row>
    <row r="33394" ht="15">
      <c r="F33394" s="183"/>
    </row>
    <row r="33395" ht="15">
      <c r="F33395" s="183"/>
    </row>
    <row r="33396" ht="15">
      <c r="F33396" s="183"/>
    </row>
    <row r="33407" ht="15">
      <c r="F33407" s="183"/>
    </row>
    <row r="33408" ht="15">
      <c r="F33408" s="183"/>
    </row>
    <row r="33409" ht="15">
      <c r="F33409" s="183"/>
    </row>
    <row r="33410" ht="15">
      <c r="F33410" s="183"/>
    </row>
    <row r="33411" ht="15">
      <c r="F33411" s="183"/>
    </row>
    <row r="33422" ht="15">
      <c r="F33422" s="183"/>
    </row>
    <row r="33423" ht="15">
      <c r="F33423" s="183"/>
    </row>
    <row r="33424" ht="15">
      <c r="F33424" s="183"/>
    </row>
    <row r="33425" ht="15">
      <c r="F33425" s="183"/>
    </row>
    <row r="33426" ht="15">
      <c r="F33426" s="183"/>
    </row>
    <row r="33437" ht="15">
      <c r="F33437" s="183"/>
    </row>
    <row r="33438" ht="15">
      <c r="F33438" s="183"/>
    </row>
    <row r="33439" ht="15">
      <c r="F33439" s="183"/>
    </row>
    <row r="33440" ht="15">
      <c r="F33440" s="183"/>
    </row>
    <row r="33441" ht="15">
      <c r="F33441" s="183"/>
    </row>
    <row r="33453" ht="15">
      <c r="F33453" s="183"/>
    </row>
    <row r="33454" ht="15">
      <c r="F33454" s="183"/>
    </row>
    <row r="33455" ht="15">
      <c r="F33455" s="183"/>
    </row>
    <row r="33456" ht="15">
      <c r="F33456" s="183"/>
    </row>
    <row r="33468" ht="15">
      <c r="F33468" s="183"/>
    </row>
    <row r="33469" ht="15">
      <c r="F33469" s="183"/>
    </row>
    <row r="33497" ht="15">
      <c r="F33497" s="183"/>
    </row>
    <row r="33498" ht="15">
      <c r="F33498" s="183"/>
    </row>
    <row r="33499" ht="15">
      <c r="F33499" s="183"/>
    </row>
    <row r="33500" ht="15">
      <c r="F33500" s="183"/>
    </row>
    <row r="33501" ht="15">
      <c r="F33501" s="183"/>
    </row>
    <row r="33512" ht="15">
      <c r="F33512" s="183"/>
    </row>
    <row r="33513" ht="15">
      <c r="F33513" s="183"/>
    </row>
    <row r="33514" ht="15">
      <c r="F33514" s="183"/>
    </row>
    <row r="33515" ht="15">
      <c r="F33515" s="183"/>
    </row>
    <row r="33528" ht="15">
      <c r="F33528" s="183"/>
    </row>
    <row r="33529" ht="15">
      <c r="F33529" s="183"/>
    </row>
    <row r="33530" ht="15">
      <c r="F33530" s="183"/>
    </row>
    <row r="33531" ht="15">
      <c r="F33531" s="183"/>
    </row>
    <row r="33542" ht="15">
      <c r="F33542" s="183"/>
    </row>
    <row r="33543" ht="15">
      <c r="F33543" s="183"/>
    </row>
    <row r="33544" ht="15">
      <c r="F33544" s="183"/>
    </row>
    <row r="33545" ht="15">
      <c r="F33545" s="183"/>
    </row>
    <row r="33546" ht="15">
      <c r="F33546" s="183"/>
    </row>
    <row r="33557" ht="15">
      <c r="F33557" s="183"/>
    </row>
    <row r="33558" ht="15">
      <c r="F33558" s="183"/>
    </row>
    <row r="33559" ht="15">
      <c r="F33559" s="183"/>
    </row>
    <row r="33560" ht="15">
      <c r="F33560" s="183"/>
    </row>
    <row r="33561" ht="15">
      <c r="F33561" s="183"/>
    </row>
    <row r="33573" ht="15">
      <c r="F33573" s="183"/>
    </row>
    <row r="33574" ht="15">
      <c r="F33574" s="183"/>
    </row>
    <row r="33602" ht="15">
      <c r="F33602" s="183"/>
    </row>
    <row r="33603" ht="15">
      <c r="F33603" s="183"/>
    </row>
    <row r="33604" ht="15">
      <c r="F33604" s="183"/>
    </row>
    <row r="33605" ht="15">
      <c r="F33605" s="183"/>
    </row>
    <row r="33606" ht="15">
      <c r="F33606" s="183"/>
    </row>
    <row r="33617" ht="15">
      <c r="F33617" s="183"/>
    </row>
    <row r="33618" ht="15">
      <c r="F33618" s="183"/>
    </row>
    <row r="33619" ht="15">
      <c r="F33619" s="183"/>
    </row>
    <row r="33620" ht="15">
      <c r="F33620" s="183"/>
    </row>
    <row r="33633" ht="15">
      <c r="F33633" s="183"/>
    </row>
    <row r="33634" ht="15">
      <c r="F33634" s="183"/>
    </row>
    <row r="33647" ht="15">
      <c r="F33647" s="183"/>
    </row>
    <row r="33648" ht="15">
      <c r="F33648" s="183"/>
    </row>
    <row r="33649" ht="15">
      <c r="F33649" s="183"/>
    </row>
    <row r="33650" ht="15">
      <c r="F33650" s="183"/>
    </row>
    <row r="33651" ht="15">
      <c r="F33651" s="183"/>
    </row>
    <row r="33662" ht="15">
      <c r="F33662" s="183"/>
    </row>
    <row r="33663" ht="15">
      <c r="F33663" s="183"/>
    </row>
    <row r="33664" ht="15">
      <c r="F33664" s="183"/>
    </row>
    <row r="33665" ht="15">
      <c r="F33665" s="183"/>
    </row>
    <row r="33666" ht="15">
      <c r="F33666" s="183"/>
    </row>
    <row r="33678" ht="15">
      <c r="F33678" s="183"/>
    </row>
    <row r="33679" ht="15">
      <c r="F33679" s="183"/>
    </row>
    <row r="33707" ht="15">
      <c r="F33707" s="183"/>
    </row>
    <row r="33708" ht="15">
      <c r="F33708" s="183"/>
    </row>
    <row r="33709" ht="15">
      <c r="F33709" s="183"/>
    </row>
    <row r="33710" ht="15">
      <c r="F33710" s="183"/>
    </row>
    <row r="33711" ht="15">
      <c r="F33711" s="183"/>
    </row>
    <row r="33722" ht="15">
      <c r="F33722" s="183"/>
    </row>
    <row r="33723" ht="15">
      <c r="F33723" s="183"/>
    </row>
    <row r="33724" ht="15">
      <c r="F33724" s="183"/>
    </row>
    <row r="33725" ht="15">
      <c r="F33725" s="183"/>
    </row>
    <row r="33738" ht="15">
      <c r="F33738" s="183"/>
    </row>
    <row r="33739" ht="15">
      <c r="F33739" s="183"/>
    </row>
    <row r="33740" ht="15">
      <c r="F33740" s="183"/>
    </row>
    <row r="33741" ht="15">
      <c r="F33741" s="183"/>
    </row>
    <row r="33752" ht="15">
      <c r="F33752" s="183"/>
    </row>
    <row r="33753" ht="15">
      <c r="F33753" s="183"/>
    </row>
    <row r="33754" ht="15">
      <c r="F33754" s="183"/>
    </row>
    <row r="33755" ht="15">
      <c r="F33755" s="183"/>
    </row>
    <row r="33756" ht="15">
      <c r="F33756" s="183"/>
    </row>
    <row r="33767" ht="15">
      <c r="F33767" s="184"/>
    </row>
    <row r="33768" ht="15">
      <c r="F33768" s="183"/>
    </row>
    <row r="33769" ht="15">
      <c r="F33769" s="183"/>
    </row>
    <row r="33770" ht="15">
      <c r="F33770" s="183"/>
    </row>
    <row r="33771" ht="15">
      <c r="F33771" s="183"/>
    </row>
    <row r="33783" ht="15">
      <c r="F33783" s="183"/>
    </row>
    <row r="33784" ht="15">
      <c r="F33784" s="183"/>
    </row>
    <row r="33812" ht="15">
      <c r="F33812" s="183"/>
    </row>
    <row r="33813" ht="15">
      <c r="F33813" s="183"/>
    </row>
    <row r="33814" ht="15">
      <c r="F33814" s="183"/>
    </row>
    <row r="33815" ht="15">
      <c r="F33815" s="183"/>
    </row>
    <row r="33816" ht="15">
      <c r="F33816" s="183"/>
    </row>
    <row r="33827" ht="15">
      <c r="F33827" s="184"/>
    </row>
    <row r="33828" ht="15">
      <c r="F33828" s="183"/>
    </row>
    <row r="33829" ht="15">
      <c r="F33829" s="183"/>
    </row>
    <row r="33830" ht="15">
      <c r="F33830" s="183"/>
    </row>
    <row r="33831" ht="15">
      <c r="F33831" s="183"/>
    </row>
    <row r="33842" ht="15">
      <c r="F33842" s="184"/>
    </row>
    <row r="33843" ht="15">
      <c r="F33843" s="183"/>
    </row>
    <row r="33844" ht="15">
      <c r="F33844" s="183"/>
    </row>
    <row r="33845" ht="15">
      <c r="F33845" s="183"/>
    </row>
    <row r="33846" ht="15">
      <c r="F33846" s="183"/>
    </row>
    <row r="33857" ht="15">
      <c r="F33857" s="183"/>
    </row>
    <row r="33858" ht="15">
      <c r="F33858" s="183"/>
    </row>
    <row r="33859" ht="15">
      <c r="F33859" s="183"/>
    </row>
    <row r="33860" ht="15">
      <c r="F33860" s="183"/>
    </row>
    <row r="33861" ht="15">
      <c r="F33861" s="183"/>
    </row>
    <row r="33872" ht="15">
      <c r="F33872" s="184"/>
    </row>
    <row r="33873" ht="15">
      <c r="F33873" s="183"/>
    </row>
    <row r="33874" ht="15">
      <c r="F33874" s="183"/>
    </row>
    <row r="33875" ht="15">
      <c r="F33875" s="183"/>
    </row>
    <row r="33876" ht="15">
      <c r="F33876" s="183"/>
    </row>
    <row r="33888" ht="15">
      <c r="F33888" s="183"/>
    </row>
    <row r="33889" ht="15">
      <c r="F33889" s="183"/>
    </row>
    <row r="33890" ht="15">
      <c r="F33890" s="183"/>
    </row>
    <row r="33891" ht="15">
      <c r="F33891" s="183"/>
    </row>
    <row r="33917" ht="15">
      <c r="F33917" s="183"/>
    </row>
    <row r="33918" ht="15">
      <c r="F33918" s="183"/>
    </row>
    <row r="33919" ht="15">
      <c r="F33919" s="183"/>
    </row>
    <row r="33920" ht="15">
      <c r="F33920" s="183"/>
    </row>
    <row r="33921" ht="15">
      <c r="F33921" s="183"/>
    </row>
    <row r="33932" ht="15">
      <c r="F33932" s="183"/>
    </row>
    <row r="33933" ht="15">
      <c r="F33933" s="183"/>
    </row>
    <row r="33934" ht="15">
      <c r="F33934" s="183"/>
    </row>
    <row r="33935" ht="15">
      <c r="F33935" s="183"/>
    </row>
    <row r="33936" ht="15">
      <c r="F33936" s="183"/>
    </row>
    <row r="33947" ht="15">
      <c r="F33947" s="184"/>
    </row>
    <row r="33948" ht="15">
      <c r="F33948" s="183"/>
    </row>
    <row r="33949" ht="15">
      <c r="F33949" s="183"/>
    </row>
    <row r="33950" ht="15">
      <c r="F33950" s="183"/>
    </row>
    <row r="33951" ht="15">
      <c r="F33951" s="183"/>
    </row>
    <row r="33962" ht="15">
      <c r="F33962" s="183"/>
    </row>
    <row r="33963" ht="15">
      <c r="F33963" s="183"/>
    </row>
    <row r="33964" ht="15">
      <c r="F33964" s="183"/>
    </row>
    <row r="33965" ht="15">
      <c r="F33965" s="183"/>
    </row>
    <row r="33977" ht="15">
      <c r="F33977" s="183"/>
    </row>
    <row r="33978" ht="15">
      <c r="F33978" s="183"/>
    </row>
    <row r="33979" ht="15">
      <c r="F33979" s="183"/>
    </row>
    <row r="33980" ht="15">
      <c r="F33980" s="183"/>
    </row>
    <row r="33981" ht="15">
      <c r="F33981" s="183"/>
    </row>
    <row r="33993" ht="15">
      <c r="F33993" s="183"/>
    </row>
    <row r="33994" ht="15">
      <c r="F33994" s="183"/>
    </row>
    <row r="33995" ht="15">
      <c r="F33995" s="183"/>
    </row>
    <row r="33996" ht="15">
      <c r="F33996" s="183"/>
    </row>
    <row r="34022" ht="15">
      <c r="F34022" s="183"/>
    </row>
    <row r="34023" ht="15">
      <c r="F34023" s="183"/>
    </row>
    <row r="34024" ht="15">
      <c r="F34024" s="183"/>
    </row>
    <row r="34025" ht="15">
      <c r="F34025" s="183"/>
    </row>
    <row r="34026" ht="15">
      <c r="F34026" s="183"/>
    </row>
    <row r="34037" ht="15">
      <c r="F34037" s="183"/>
    </row>
    <row r="34038" ht="15">
      <c r="F34038" s="183"/>
    </row>
    <row r="34039" ht="15">
      <c r="F34039" s="183"/>
    </row>
    <row r="34040" ht="15">
      <c r="F34040" s="183"/>
    </row>
    <row r="34041" ht="15">
      <c r="F34041" s="183"/>
    </row>
    <row r="34053" ht="15">
      <c r="F34053" s="183"/>
    </row>
    <row r="34054" ht="15">
      <c r="F34054" s="183"/>
    </row>
    <row r="34055" ht="15">
      <c r="F34055" s="183"/>
    </row>
    <row r="34056" ht="15">
      <c r="F34056" s="183"/>
    </row>
    <row r="34067" ht="15">
      <c r="F34067" s="183"/>
    </row>
    <row r="34068" ht="15">
      <c r="F34068" s="183"/>
    </row>
    <row r="34069" ht="15">
      <c r="F34069" s="183"/>
    </row>
    <row r="34070" ht="15">
      <c r="F34070" s="183"/>
    </row>
    <row r="34071" ht="15">
      <c r="F34071" s="183"/>
    </row>
    <row r="34082" ht="15">
      <c r="F34082" s="183"/>
    </row>
    <row r="34083" ht="15">
      <c r="F34083" s="183"/>
    </row>
    <row r="34084" ht="15">
      <c r="F34084" s="183"/>
    </row>
    <row r="34085" ht="15">
      <c r="F34085" s="183"/>
    </row>
    <row r="34086" ht="15">
      <c r="F34086" s="183"/>
    </row>
    <row r="34098" ht="15">
      <c r="F34098" s="183"/>
    </row>
    <row r="34099" ht="15">
      <c r="F34099" s="183"/>
    </row>
    <row r="34100" ht="15">
      <c r="F34100" s="183"/>
    </row>
    <row r="34101" ht="15">
      <c r="F34101" s="183"/>
    </row>
    <row r="34128" ht="15">
      <c r="F34128" s="183"/>
    </row>
    <row r="34129" ht="15">
      <c r="F34129" s="183"/>
    </row>
    <row r="34131" ht="15">
      <c r="F34131" s="183"/>
    </row>
    <row r="34158" ht="15">
      <c r="F34158" s="184"/>
    </row>
    <row r="34172" ht="15">
      <c r="F34172" s="183"/>
    </row>
    <row r="34175" ht="15">
      <c r="F34175" s="183"/>
    </row>
    <row r="34188" ht="15">
      <c r="F34188" s="183"/>
    </row>
    <row r="34190" ht="15">
      <c r="F34190" s="183"/>
    </row>
    <row r="34191" ht="15">
      <c r="F34191" s="183"/>
    </row>
    <row r="34232" ht="15">
      <c r="F34232" s="183"/>
    </row>
    <row r="34233" ht="15">
      <c r="F34233" s="184"/>
    </row>
    <row r="34234" ht="15">
      <c r="F34234" s="184"/>
    </row>
    <row r="34235" ht="15">
      <c r="F34235" s="183"/>
    </row>
    <row r="34236" ht="15">
      <c r="F34236" s="184"/>
    </row>
    <row r="34247" ht="15">
      <c r="F34247" s="183"/>
    </row>
    <row r="34248" ht="15">
      <c r="F34248" s="184"/>
    </row>
    <row r="34249" ht="15">
      <c r="F34249" s="184"/>
    </row>
    <row r="34250" ht="15">
      <c r="F34250" s="183"/>
    </row>
    <row r="34251" ht="15">
      <c r="F34251" s="184"/>
    </row>
    <row r="34262" ht="15">
      <c r="F34262" s="183"/>
    </row>
    <row r="34263" ht="15">
      <c r="F34263" s="184"/>
    </row>
    <row r="34264" ht="15">
      <c r="F34264" s="184"/>
    </row>
    <row r="34265" ht="15">
      <c r="F34265" s="183"/>
    </row>
    <row r="34266" ht="15">
      <c r="F34266" s="184"/>
    </row>
    <row r="34277" ht="15">
      <c r="F34277" s="183"/>
    </row>
    <row r="34278" ht="15">
      <c r="F34278" s="184"/>
    </row>
    <row r="34279" ht="15">
      <c r="F34279" s="184"/>
    </row>
    <row r="34280" ht="15">
      <c r="F34280" s="183"/>
    </row>
    <row r="34281" ht="15">
      <c r="F34281" s="184"/>
    </row>
    <row r="34292" ht="15">
      <c r="F34292" s="183"/>
    </row>
    <row r="34293" ht="15">
      <c r="F34293" s="184"/>
    </row>
    <row r="34294" ht="15">
      <c r="F34294" s="184"/>
    </row>
    <row r="34295" ht="15">
      <c r="F34295" s="183"/>
    </row>
    <row r="34296" ht="15">
      <c r="F34296" s="184"/>
    </row>
    <row r="34308" ht="15">
      <c r="F34308" s="184"/>
    </row>
    <row r="34309" ht="15">
      <c r="F34309" s="184"/>
    </row>
    <row r="34310" ht="15">
      <c r="F34310" s="184"/>
    </row>
    <row r="34311" ht="15">
      <c r="F34311" s="184"/>
    </row>
    <row r="34337" ht="15">
      <c r="F34337" s="183"/>
    </row>
    <row r="34338" ht="15">
      <c r="F34338" s="183"/>
    </row>
    <row r="34339" ht="15">
      <c r="F34339" s="183"/>
    </row>
    <row r="34340" ht="15">
      <c r="F34340" s="183"/>
    </row>
    <row r="34341" ht="15">
      <c r="F34341" s="183"/>
    </row>
    <row r="34352" ht="15">
      <c r="F34352" s="183"/>
    </row>
    <row r="34353" ht="15">
      <c r="F34353" s="183"/>
    </row>
    <row r="34354" ht="15">
      <c r="F34354" s="183"/>
    </row>
    <row r="34355" ht="15">
      <c r="F34355" s="183"/>
    </row>
    <row r="34356" ht="15">
      <c r="F34356" s="183"/>
    </row>
    <row r="34368" ht="15">
      <c r="F34368" s="183"/>
    </row>
    <row r="34369" ht="15">
      <c r="F34369" s="183"/>
    </row>
    <row r="34370" ht="15">
      <c r="F34370" s="183"/>
    </row>
    <row r="34371" ht="15">
      <c r="F34371" s="183"/>
    </row>
    <row r="34382" ht="15">
      <c r="F34382" s="184"/>
    </row>
    <row r="34383" ht="15">
      <c r="F34383" s="183"/>
    </row>
    <row r="34384" ht="15">
      <c r="F34384" s="183"/>
    </row>
    <row r="34385" ht="15">
      <c r="F34385" s="183"/>
    </row>
    <row r="34386" ht="15">
      <c r="F34386" s="183"/>
    </row>
    <row r="34398" ht="15">
      <c r="F34398" s="183"/>
    </row>
    <row r="34399" ht="15">
      <c r="F34399" s="183"/>
    </row>
    <row r="34400" ht="15">
      <c r="F34400" s="183"/>
    </row>
    <row r="34401" ht="15">
      <c r="F34401" s="183"/>
    </row>
    <row r="34413" ht="15">
      <c r="F34413" s="183"/>
    </row>
    <row r="34414" ht="15">
      <c r="F34414" s="183"/>
    </row>
    <row r="34415" ht="15">
      <c r="F34415" s="183"/>
    </row>
    <row r="34416" ht="15">
      <c r="F34416" s="183"/>
    </row>
    <row r="34442" ht="15">
      <c r="F34442" s="183"/>
    </row>
    <row r="34457" ht="15">
      <c r="F34457" s="183"/>
    </row>
    <row r="34472" ht="15">
      <c r="F34472" s="183"/>
    </row>
    <row r="34487" ht="15">
      <c r="F34487" s="183"/>
    </row>
    <row r="34502" ht="15">
      <c r="F34502" s="184"/>
    </row>
    <row r="34652" ht="15">
      <c r="F34652" s="183"/>
    </row>
    <row r="34653" ht="15">
      <c r="F34653" s="183"/>
    </row>
    <row r="34654" ht="15">
      <c r="F34654" s="183"/>
    </row>
    <row r="34655" ht="15">
      <c r="F34655" s="183"/>
    </row>
    <row r="34656" ht="15">
      <c r="F34656" s="183"/>
    </row>
    <row r="34667" ht="15">
      <c r="F34667" s="183"/>
    </row>
    <row r="34668" ht="15">
      <c r="F34668" s="183"/>
    </row>
    <row r="34669" ht="15">
      <c r="F34669" s="183"/>
    </row>
    <row r="34670" ht="15">
      <c r="F34670" s="183"/>
    </row>
    <row r="34671" ht="15">
      <c r="F34671" s="183"/>
    </row>
    <row r="34682" ht="15">
      <c r="F34682" s="183"/>
    </row>
    <row r="34683" ht="15">
      <c r="F34683" s="183"/>
    </row>
    <row r="34684" ht="15">
      <c r="F34684" s="183"/>
    </row>
    <row r="34685" ht="15">
      <c r="F34685" s="183"/>
    </row>
    <row r="34686" ht="15">
      <c r="F34686" s="183"/>
    </row>
    <row r="34697" ht="15">
      <c r="F34697" s="183"/>
    </row>
    <row r="34698" ht="15">
      <c r="F34698" s="183"/>
    </row>
    <row r="34699" ht="15">
      <c r="F34699" s="183"/>
    </row>
    <row r="34700" ht="15">
      <c r="F34700" s="183"/>
    </row>
    <row r="34712" ht="15">
      <c r="F34712" s="183"/>
    </row>
    <row r="34713" ht="15">
      <c r="F34713" s="183"/>
    </row>
    <row r="34714" ht="15">
      <c r="F34714" s="183"/>
    </row>
    <row r="34715" ht="15">
      <c r="F34715" s="183"/>
    </row>
    <row r="34716" ht="15">
      <c r="F34716" s="183"/>
    </row>
    <row r="34757" ht="15">
      <c r="F34757" s="183"/>
    </row>
    <row r="34758" ht="15">
      <c r="F34758" s="183"/>
    </row>
    <row r="34759" ht="15">
      <c r="F34759" s="183"/>
    </row>
    <row r="34760" ht="15">
      <c r="F34760" s="183"/>
    </row>
    <row r="34761" ht="15">
      <c r="F34761" s="183"/>
    </row>
    <row r="34772" ht="15">
      <c r="F34772" s="183"/>
    </row>
    <row r="34773" ht="15">
      <c r="F34773" s="183"/>
    </row>
    <row r="34774" ht="15">
      <c r="F34774" s="183"/>
    </row>
    <row r="34775" ht="15">
      <c r="F34775" s="183"/>
    </row>
    <row r="34776" ht="15">
      <c r="F34776" s="183"/>
    </row>
    <row r="34787" ht="15">
      <c r="F34787" s="183"/>
    </row>
    <row r="34788" ht="15">
      <c r="F34788" s="183"/>
    </row>
    <row r="34789" ht="15">
      <c r="F34789" s="183"/>
    </row>
    <row r="34790" ht="15">
      <c r="F34790" s="183"/>
    </row>
    <row r="34791" ht="15">
      <c r="F34791" s="183"/>
    </row>
    <row r="34802" ht="15">
      <c r="F34802" s="183"/>
    </row>
    <row r="34803" ht="15">
      <c r="F34803" s="183"/>
    </row>
    <row r="34804" ht="15">
      <c r="F34804" s="183"/>
    </row>
    <row r="34805" ht="15">
      <c r="F34805" s="183"/>
    </row>
    <row r="34806" ht="15">
      <c r="F34806" s="183"/>
    </row>
    <row r="34817" ht="15">
      <c r="F34817" s="183"/>
    </row>
    <row r="34818" ht="15">
      <c r="F34818" s="183"/>
    </row>
    <row r="34819" ht="15">
      <c r="F34819" s="183"/>
    </row>
    <row r="34820" ht="15">
      <c r="F34820" s="183"/>
    </row>
    <row r="34821" ht="15">
      <c r="F34821" s="183"/>
    </row>
    <row r="34833" ht="15">
      <c r="F34833" s="183"/>
    </row>
    <row r="34834" ht="15">
      <c r="F34834" s="183"/>
    </row>
    <row r="34835" ht="15">
      <c r="F34835" s="183"/>
    </row>
    <row r="34836" ht="15">
      <c r="F34836" s="183"/>
    </row>
    <row r="34967" ht="15">
      <c r="F34967" s="183"/>
    </row>
    <row r="34968" ht="15">
      <c r="F34968" s="183"/>
    </row>
    <row r="34969" ht="15">
      <c r="F34969" s="183"/>
    </row>
    <row r="34970" ht="15">
      <c r="F34970" s="183"/>
    </row>
    <row r="34971" ht="15">
      <c r="F34971" s="183"/>
    </row>
    <row r="34982" ht="15">
      <c r="F34982" s="183"/>
    </row>
    <row r="34983" ht="15">
      <c r="F34983" s="183"/>
    </row>
    <row r="34984" ht="15">
      <c r="F34984" s="183"/>
    </row>
    <row r="34985" ht="15">
      <c r="F34985" s="183"/>
    </row>
    <row r="34986" ht="15">
      <c r="F34986" s="183"/>
    </row>
    <row r="34997" ht="15">
      <c r="F34997" s="183"/>
    </row>
    <row r="34998" ht="15">
      <c r="F34998" s="183"/>
    </row>
    <row r="34999" ht="15">
      <c r="F34999" s="183"/>
    </row>
    <row r="35000" ht="15">
      <c r="F35000" s="183"/>
    </row>
    <row r="35001" ht="15">
      <c r="F35001" s="183"/>
    </row>
    <row r="35012" ht="15">
      <c r="F35012" s="183"/>
    </row>
    <row r="35013" ht="15">
      <c r="F35013" s="183"/>
    </row>
    <row r="35014" ht="15">
      <c r="F35014" s="183"/>
    </row>
    <row r="35015" ht="15">
      <c r="F35015" s="183"/>
    </row>
    <row r="35016" ht="15">
      <c r="F35016" s="183"/>
    </row>
    <row r="35027" ht="15">
      <c r="F35027" s="183"/>
    </row>
    <row r="35028" ht="15">
      <c r="F35028" s="183"/>
    </row>
    <row r="35029" ht="15">
      <c r="F35029" s="183"/>
    </row>
    <row r="35030" ht="15">
      <c r="F35030" s="183"/>
    </row>
    <row r="35031" ht="15">
      <c r="F35031" s="183"/>
    </row>
    <row r="35043" ht="15">
      <c r="F35043" s="183"/>
    </row>
    <row r="35044" ht="15">
      <c r="F35044" s="183"/>
    </row>
    <row r="35045" ht="15">
      <c r="F35045" s="183"/>
    </row>
    <row r="35046" ht="15">
      <c r="F35046" s="183"/>
    </row>
    <row r="35072" ht="15">
      <c r="F35072" s="183"/>
    </row>
    <row r="35073" ht="15">
      <c r="F35073" s="183"/>
    </row>
    <row r="35074" ht="15">
      <c r="F35074" s="183"/>
    </row>
    <row r="35075" ht="15">
      <c r="F35075" s="183"/>
    </row>
    <row r="35076" ht="15">
      <c r="F35076" s="183"/>
    </row>
    <row r="35087" ht="15">
      <c r="F35087" s="183"/>
    </row>
    <row r="35088" ht="15">
      <c r="F35088" s="183"/>
    </row>
    <row r="35089" ht="15">
      <c r="F35089" s="183"/>
    </row>
    <row r="35090" ht="15">
      <c r="F35090" s="183"/>
    </row>
    <row r="35091" ht="15">
      <c r="F35091" s="183"/>
    </row>
    <row r="35103" ht="15">
      <c r="F35103" s="183"/>
    </row>
    <row r="35104" ht="15">
      <c r="F35104" s="183"/>
    </row>
    <row r="35105" ht="15">
      <c r="F35105" s="183"/>
    </row>
    <row r="35106" ht="15">
      <c r="F35106" s="183"/>
    </row>
    <row r="35117" ht="15">
      <c r="F35117" s="183"/>
    </row>
    <row r="35118" ht="15">
      <c r="F35118" s="183"/>
    </row>
    <row r="35119" ht="15">
      <c r="F35119" s="183"/>
    </row>
    <row r="35120" ht="15">
      <c r="F35120" s="183"/>
    </row>
    <row r="35121" ht="15">
      <c r="F35121" s="183"/>
    </row>
    <row r="35133" ht="15">
      <c r="F35133" s="183"/>
    </row>
    <row r="35134" ht="15">
      <c r="F35134" s="183"/>
    </row>
    <row r="35135" ht="15">
      <c r="F35135" s="183"/>
    </row>
    <row r="35136" ht="15">
      <c r="F35136" s="183"/>
    </row>
    <row r="35148" ht="15">
      <c r="F35148" s="183"/>
    </row>
    <row r="35149" ht="15">
      <c r="F35149" s="183"/>
    </row>
    <row r="35150" ht="15">
      <c r="F35150" s="183"/>
    </row>
    <row r="35151" ht="15">
      <c r="F35151" s="183"/>
    </row>
    <row r="35177" ht="15">
      <c r="F35177" s="183"/>
    </row>
    <row r="35178" ht="15">
      <c r="F35178" s="183"/>
    </row>
    <row r="35179" ht="15">
      <c r="F35179" s="183"/>
    </row>
    <row r="35180" ht="15">
      <c r="F35180" s="183"/>
    </row>
    <row r="35181" ht="15">
      <c r="F35181" s="183"/>
    </row>
    <row r="35192" ht="15">
      <c r="F35192" s="183"/>
    </row>
    <row r="35193" ht="15">
      <c r="F35193" s="183"/>
    </row>
    <row r="35194" ht="15">
      <c r="F35194" s="183"/>
    </row>
    <row r="35195" ht="15">
      <c r="F35195" s="183"/>
    </row>
    <row r="35196" ht="15">
      <c r="F35196" s="183"/>
    </row>
    <row r="35207" ht="15">
      <c r="F35207" s="183"/>
    </row>
    <row r="35208" ht="15">
      <c r="F35208" s="183"/>
    </row>
    <row r="35209" ht="15">
      <c r="F35209" s="183"/>
    </row>
    <row r="35210" ht="15">
      <c r="F35210" s="183"/>
    </row>
    <row r="35222" ht="15">
      <c r="F35222" s="184"/>
    </row>
    <row r="35223" ht="15">
      <c r="F35223" s="183"/>
    </row>
    <row r="35224" ht="15">
      <c r="F35224" s="183"/>
    </row>
    <row r="35225" ht="15">
      <c r="F35225" s="183"/>
    </row>
    <row r="35237" ht="15">
      <c r="F35237" s="184"/>
    </row>
    <row r="35238" ht="15">
      <c r="F35238" s="183"/>
    </row>
    <row r="35239" ht="15">
      <c r="F35239" s="183"/>
    </row>
    <row r="35240" ht="15">
      <c r="F35240" s="183"/>
    </row>
    <row r="35241" ht="15">
      <c r="F35241" s="183"/>
    </row>
    <row r="35254" ht="15">
      <c r="F35254" s="183"/>
    </row>
    <row r="35282" ht="15">
      <c r="F35282" s="183"/>
    </row>
    <row r="35283" ht="15">
      <c r="F35283" s="183"/>
    </row>
    <row r="35284" ht="15">
      <c r="F35284" s="183"/>
    </row>
    <row r="35285" ht="15">
      <c r="F35285" s="183"/>
    </row>
    <row r="35286" ht="15">
      <c r="F35286" s="183"/>
    </row>
    <row r="35297" ht="15">
      <c r="F35297" s="183"/>
    </row>
    <row r="35298" ht="15">
      <c r="F35298" s="183"/>
    </row>
    <row r="35299" ht="15">
      <c r="F35299" s="183"/>
    </row>
    <row r="35300" ht="15">
      <c r="F35300" s="183"/>
    </row>
    <row r="35301" ht="15">
      <c r="F35301" s="183"/>
    </row>
    <row r="35313" ht="15">
      <c r="F35313" s="183"/>
    </row>
    <row r="35314" ht="15">
      <c r="F35314" s="183"/>
    </row>
    <row r="35315" ht="15">
      <c r="F35315" s="183"/>
    </row>
    <row r="35316" ht="15">
      <c r="F35316" s="183"/>
    </row>
    <row r="35327" ht="15">
      <c r="F35327" s="183"/>
    </row>
    <row r="35328" ht="15">
      <c r="F35328" s="183"/>
    </row>
    <row r="35329" ht="15">
      <c r="F35329" s="183"/>
    </row>
    <row r="35330" ht="15">
      <c r="F35330" s="183"/>
    </row>
    <row r="35342" ht="15">
      <c r="F35342" s="183"/>
    </row>
    <row r="35343" ht="15">
      <c r="F35343" s="183"/>
    </row>
    <row r="35344" ht="15">
      <c r="F35344" s="183"/>
    </row>
    <row r="35345" ht="15">
      <c r="F35345" s="183"/>
    </row>
    <row r="35346" ht="15">
      <c r="F35346" s="183"/>
    </row>
    <row r="35358" ht="15">
      <c r="F35358" s="183"/>
    </row>
    <row r="35359" ht="15">
      <c r="F35359" s="183"/>
    </row>
    <row r="35387" ht="15">
      <c r="F35387" s="183"/>
    </row>
    <row r="35388" ht="15">
      <c r="F35388" s="183"/>
    </row>
    <row r="35389" ht="15">
      <c r="F35389" s="183"/>
    </row>
    <row r="35390" ht="15">
      <c r="F35390" s="183"/>
    </row>
    <row r="35391" ht="15">
      <c r="F35391" s="183"/>
    </row>
    <row r="35402" ht="15">
      <c r="F35402" s="183"/>
    </row>
    <row r="35403" ht="15">
      <c r="F35403" s="183"/>
    </row>
    <row r="35404" ht="15">
      <c r="F35404" s="183"/>
    </row>
    <row r="35405" ht="15">
      <c r="F35405" s="183"/>
    </row>
    <row r="35406" ht="15">
      <c r="F35406" s="183"/>
    </row>
    <row r="35418" ht="15">
      <c r="F35418" s="183"/>
    </row>
    <row r="35419" ht="15">
      <c r="F35419" s="183"/>
    </row>
    <row r="35432" ht="15">
      <c r="F35432" s="183"/>
    </row>
    <row r="35433" ht="15">
      <c r="F35433" s="183"/>
    </row>
    <row r="35434" ht="15">
      <c r="F35434" s="183"/>
    </row>
    <row r="35435" ht="15">
      <c r="F35435" s="183"/>
    </row>
    <row r="35436" ht="15">
      <c r="F35436" s="183"/>
    </row>
    <row r="35447" ht="15">
      <c r="F35447" s="183"/>
    </row>
    <row r="35448" ht="15">
      <c r="F35448" s="183"/>
    </row>
    <row r="35449" ht="15">
      <c r="F35449" s="183"/>
    </row>
    <row r="35450" ht="15">
      <c r="F35450" s="183"/>
    </row>
    <row r="35451" ht="15">
      <c r="F35451" s="183"/>
    </row>
    <row r="35463" ht="15">
      <c r="F35463" s="183"/>
    </row>
    <row r="35464" ht="15">
      <c r="F35464" s="183"/>
    </row>
    <row r="35492" ht="15">
      <c r="F35492" s="183"/>
    </row>
    <row r="35493" ht="15">
      <c r="F35493" s="183"/>
    </row>
    <row r="35494" ht="15">
      <c r="F35494" s="183"/>
    </row>
    <row r="35495" ht="15">
      <c r="F35495" s="183"/>
    </row>
    <row r="35496" ht="15">
      <c r="F35496" s="183"/>
    </row>
    <row r="35507" ht="15">
      <c r="F35507" s="183"/>
    </row>
    <row r="35508" ht="15">
      <c r="F35508" s="183"/>
    </row>
    <row r="35509" ht="15">
      <c r="F35509" s="183"/>
    </row>
    <row r="35510" ht="15">
      <c r="F35510" s="183"/>
    </row>
    <row r="35511" ht="15">
      <c r="F35511" s="183"/>
    </row>
    <row r="35523" ht="15">
      <c r="F35523" s="183"/>
    </row>
    <row r="35524" ht="15">
      <c r="F35524" s="183"/>
    </row>
    <row r="35525" ht="15">
      <c r="F35525" s="183"/>
    </row>
    <row r="35526" ht="15">
      <c r="F35526" s="183"/>
    </row>
    <row r="35537" ht="15">
      <c r="F35537" s="183"/>
    </row>
    <row r="35538" ht="15">
      <c r="F35538" s="183"/>
    </row>
    <row r="35539" ht="15">
      <c r="F35539" s="183"/>
    </row>
    <row r="35540" ht="15">
      <c r="F35540" s="183"/>
    </row>
    <row r="35541" ht="15">
      <c r="F35541" s="183"/>
    </row>
    <row r="35552" ht="15">
      <c r="F35552" s="183"/>
    </row>
    <row r="35553" ht="15">
      <c r="F35553" s="183"/>
    </row>
    <row r="35554" ht="15">
      <c r="F35554" s="183"/>
    </row>
    <row r="35555" ht="15">
      <c r="F35555" s="183"/>
    </row>
    <row r="35556" ht="15">
      <c r="F35556" s="183"/>
    </row>
    <row r="35568" ht="15">
      <c r="F35568" s="183"/>
    </row>
    <row r="35569" ht="15">
      <c r="F35569" s="183"/>
    </row>
    <row r="35570" ht="15">
      <c r="F35570" s="183"/>
    </row>
    <row r="35571" ht="15">
      <c r="F35571" s="183"/>
    </row>
    <row r="35583" ht="15">
      <c r="F35583" s="183"/>
    </row>
    <row r="35585" ht="15">
      <c r="F35585" s="183"/>
    </row>
    <row r="35586" ht="15">
      <c r="F35586" s="183"/>
    </row>
    <row r="35597" ht="15">
      <c r="F35597" s="183"/>
    </row>
    <row r="35598" ht="15">
      <c r="F35598" s="183"/>
    </row>
    <row r="35599" ht="15">
      <c r="F35599" s="183"/>
    </row>
    <row r="35600" ht="15">
      <c r="F35600" s="183"/>
    </row>
    <row r="35601" ht="15">
      <c r="F35601" s="183"/>
    </row>
    <row r="35612" ht="15">
      <c r="F35612" s="183"/>
    </row>
    <row r="35613" ht="15">
      <c r="F35613" s="183"/>
    </row>
    <row r="35614" ht="15">
      <c r="F35614" s="183"/>
    </row>
    <row r="35615" ht="15">
      <c r="F35615" s="183"/>
    </row>
    <row r="35616" ht="15">
      <c r="F35616" s="183"/>
    </row>
    <row r="35642" ht="15">
      <c r="F35642" s="183"/>
    </row>
    <row r="35643" ht="15">
      <c r="F35643" s="183"/>
    </row>
    <row r="35644" ht="15">
      <c r="F35644" s="183"/>
    </row>
    <row r="35645" ht="15">
      <c r="F35645" s="183"/>
    </row>
    <row r="35657" ht="15">
      <c r="F35657" s="183"/>
    </row>
    <row r="35658" ht="15">
      <c r="F35658" s="183"/>
    </row>
    <row r="35659" ht="15">
      <c r="F35659" s="183"/>
    </row>
    <row r="35660" ht="15">
      <c r="F35660" s="183"/>
    </row>
    <row r="35702" ht="15">
      <c r="F35702" s="183"/>
    </row>
    <row r="35703" ht="15">
      <c r="F35703" s="183"/>
    </row>
    <row r="35704" ht="15">
      <c r="F35704" s="183"/>
    </row>
    <row r="35705" ht="15">
      <c r="F35705" s="183"/>
    </row>
    <row r="35706" ht="15">
      <c r="F35706" s="183"/>
    </row>
    <row r="35717" ht="15">
      <c r="F35717" s="183"/>
    </row>
    <row r="35718" ht="15">
      <c r="F35718" s="184"/>
    </row>
    <row r="35719" ht="15">
      <c r="F35719" s="183"/>
    </row>
    <row r="35720" ht="15">
      <c r="F35720" s="183"/>
    </row>
    <row r="35721" ht="15">
      <c r="F35721" s="183"/>
    </row>
    <row r="35732" ht="15">
      <c r="F35732" s="183"/>
    </row>
    <row r="35733" ht="15">
      <c r="F35733" s="183"/>
    </row>
    <row r="35734" ht="15">
      <c r="F35734" s="183"/>
    </row>
    <row r="35735" ht="15">
      <c r="F35735" s="183"/>
    </row>
    <row r="35736" ht="15">
      <c r="F35736" s="183"/>
    </row>
    <row r="35747" ht="15">
      <c r="F35747" s="183"/>
    </row>
    <row r="35748" ht="15">
      <c r="F35748" s="183"/>
    </row>
    <row r="35749" ht="15">
      <c r="F35749" s="183"/>
    </row>
    <row r="35750" ht="15">
      <c r="F35750" s="183"/>
    </row>
    <row r="35751" ht="15">
      <c r="F35751" s="184"/>
    </row>
    <row r="35762" ht="15">
      <c r="F35762" s="183"/>
    </row>
    <row r="35763" ht="15">
      <c r="F35763" s="183"/>
    </row>
    <row r="35764" ht="15">
      <c r="F35764" s="183"/>
    </row>
    <row r="35765" ht="15">
      <c r="F35765" s="183"/>
    </row>
    <row r="35766" ht="15">
      <c r="F35766" s="183"/>
    </row>
    <row r="35778" ht="15">
      <c r="F35778" s="183"/>
    </row>
    <row r="35779" ht="15">
      <c r="F35779" s="183"/>
    </row>
    <row r="35807" ht="15">
      <c r="F35807" s="183"/>
    </row>
    <row r="35808" ht="15">
      <c r="F35808" s="183"/>
    </row>
    <row r="35809" ht="15">
      <c r="F35809" s="183"/>
    </row>
    <row r="35810" ht="15">
      <c r="F35810" s="183"/>
    </row>
    <row r="35811" ht="15">
      <c r="F35811" s="183"/>
    </row>
    <row r="35822" ht="15">
      <c r="F35822" s="183"/>
    </row>
    <row r="35823" ht="15">
      <c r="F35823" s="183"/>
    </row>
    <row r="35824" ht="15">
      <c r="F35824" s="183"/>
    </row>
    <row r="35825" ht="15">
      <c r="F35825" s="183"/>
    </row>
    <row r="35826" ht="15">
      <c r="F35826" s="183"/>
    </row>
    <row r="35837" ht="15">
      <c r="F35837" s="183"/>
    </row>
    <row r="35838" ht="15">
      <c r="F35838" s="183"/>
    </row>
    <row r="35839" ht="15">
      <c r="F35839" s="183"/>
    </row>
    <row r="35840" ht="15">
      <c r="F35840" s="183"/>
    </row>
    <row r="35841" ht="15">
      <c r="F35841" s="183"/>
    </row>
    <row r="35852" ht="15">
      <c r="F35852" s="183"/>
    </row>
    <row r="35853" ht="15">
      <c r="F35853" s="183"/>
    </row>
    <row r="35854" ht="15">
      <c r="F35854" s="183"/>
    </row>
    <row r="35855" ht="15">
      <c r="F35855" s="183"/>
    </row>
    <row r="35856" ht="15">
      <c r="F35856" s="183"/>
    </row>
    <row r="35867" ht="15">
      <c r="F35867" s="183"/>
    </row>
    <row r="35868" ht="15">
      <c r="F35868" s="183"/>
    </row>
    <row r="35869" ht="15">
      <c r="F35869" s="183"/>
    </row>
    <row r="35870" ht="15">
      <c r="F35870" s="183"/>
    </row>
    <row r="35871" ht="15">
      <c r="F35871" s="183"/>
    </row>
    <row r="35883" ht="15">
      <c r="F35883" s="183"/>
    </row>
    <row r="35884" ht="15">
      <c r="F35884" s="183"/>
    </row>
    <row r="35912" ht="15">
      <c r="F35912" s="183"/>
    </row>
    <row r="35913" ht="15">
      <c r="F35913" s="183"/>
    </row>
    <row r="35914" ht="15">
      <c r="F35914" s="183"/>
    </row>
    <row r="35915" ht="15">
      <c r="F35915" s="183"/>
    </row>
    <row r="35916" ht="15">
      <c r="F35916" s="183"/>
    </row>
    <row r="35927" ht="15">
      <c r="F35927" s="183"/>
    </row>
    <row r="35928" ht="15">
      <c r="F35928" s="183"/>
    </row>
    <row r="35929" ht="15">
      <c r="F35929" s="183"/>
    </row>
    <row r="35930" ht="15">
      <c r="F35930" s="183"/>
    </row>
    <row r="35931" ht="15">
      <c r="F35931" s="183"/>
    </row>
    <row r="35942" ht="15">
      <c r="F35942" s="183"/>
    </row>
    <row r="35943" ht="15">
      <c r="F35943" s="183"/>
    </row>
    <row r="35944" ht="15">
      <c r="F35944" s="183"/>
    </row>
    <row r="35945" ht="15">
      <c r="F35945" s="183"/>
    </row>
    <row r="35946" ht="15">
      <c r="F35946" s="183"/>
    </row>
    <row r="35957" ht="15">
      <c r="F35957" s="183"/>
    </row>
    <row r="35958" ht="15">
      <c r="F35958" s="183"/>
    </row>
    <row r="35959" ht="15">
      <c r="F35959" s="183"/>
    </row>
    <row r="35960" ht="15">
      <c r="F35960" s="183"/>
    </row>
    <row r="35961" ht="15">
      <c r="F35961" s="183"/>
    </row>
    <row r="35972" ht="15">
      <c r="F35972" s="183"/>
    </row>
    <row r="35973" ht="15">
      <c r="F35973" s="183"/>
    </row>
    <row r="35974" ht="15">
      <c r="F35974" s="183"/>
    </row>
    <row r="35975" ht="15">
      <c r="F35975" s="183"/>
    </row>
    <row r="35976" ht="15">
      <c r="F35976" s="183"/>
    </row>
    <row r="35988" ht="15">
      <c r="F35988" s="183"/>
    </row>
    <row r="35989" ht="15">
      <c r="F35989" s="183"/>
    </row>
    <row r="35990" ht="15">
      <c r="F35990" s="183"/>
    </row>
    <row r="35991" ht="15">
      <c r="F35991" s="183"/>
    </row>
    <row r="36017" ht="15">
      <c r="F36017" s="183"/>
    </row>
    <row r="36018" ht="15">
      <c r="F36018" s="183"/>
    </row>
    <row r="36019" ht="15">
      <c r="F36019" s="183"/>
    </row>
    <row r="36020" ht="15">
      <c r="F36020" s="183"/>
    </row>
    <row r="36021" ht="15">
      <c r="F36021" s="183"/>
    </row>
    <row r="36032" ht="15">
      <c r="F36032" s="183"/>
    </row>
    <row r="36033" ht="15">
      <c r="F36033" s="183"/>
    </row>
    <row r="36034" ht="15">
      <c r="F36034" s="183"/>
    </row>
    <row r="36035" ht="15">
      <c r="F36035" s="183"/>
    </row>
    <row r="36036" ht="15">
      <c r="F36036" s="183"/>
    </row>
    <row r="36048" ht="15">
      <c r="F36048" s="183"/>
    </row>
    <row r="36049" ht="15">
      <c r="F36049" s="183"/>
    </row>
    <row r="36050" ht="15">
      <c r="F36050" s="183"/>
    </row>
    <row r="36051" ht="15">
      <c r="F36051" s="183"/>
    </row>
    <row r="36062" ht="15">
      <c r="F36062" s="183"/>
    </row>
    <row r="36063" ht="15">
      <c r="F36063" s="183"/>
    </row>
    <row r="36064" ht="15">
      <c r="F36064" s="183"/>
    </row>
    <row r="36065" ht="15">
      <c r="F36065" s="183"/>
    </row>
    <row r="36066" ht="15">
      <c r="F36066" s="183"/>
    </row>
    <row r="36077" ht="15">
      <c r="F36077" s="183"/>
    </row>
    <row r="36078" ht="15">
      <c r="F36078" s="183"/>
    </row>
    <row r="36079" ht="15">
      <c r="F36079" s="183"/>
    </row>
    <row r="36080" ht="15">
      <c r="F36080" s="183"/>
    </row>
    <row r="36081" ht="15">
      <c r="F36081" s="183"/>
    </row>
    <row r="36093" ht="15">
      <c r="F36093" s="183"/>
    </row>
    <row r="36094" ht="15">
      <c r="F36094" s="183"/>
    </row>
    <row r="36095" ht="15">
      <c r="F36095" s="183"/>
    </row>
    <row r="36096" ht="15">
      <c r="F36096" s="183"/>
    </row>
    <row r="36122" ht="15">
      <c r="F36122" s="184"/>
    </row>
    <row r="36123" ht="15">
      <c r="F36123" s="183"/>
    </row>
    <row r="36124" ht="15">
      <c r="F36124" s="183"/>
    </row>
    <row r="36125" ht="15">
      <c r="F36125" s="183"/>
    </row>
    <row r="36137" ht="15">
      <c r="F36137" s="184"/>
    </row>
    <row r="36138" ht="15">
      <c r="F36138" s="183"/>
    </row>
    <row r="36139" ht="15">
      <c r="F36139" s="183"/>
    </row>
    <row r="36140" ht="15">
      <c r="F36140" s="183"/>
    </row>
    <row r="36141" ht="15">
      <c r="F36141" s="183"/>
    </row>
    <row r="36153" ht="15">
      <c r="F36153" s="183"/>
    </row>
    <row r="36167" ht="15">
      <c r="F36167" s="184"/>
    </row>
    <row r="36168" ht="15">
      <c r="F36168" s="183"/>
    </row>
    <row r="36169" ht="15">
      <c r="F36169" s="183"/>
    </row>
    <row r="36170" ht="15">
      <c r="F36170" s="183"/>
    </row>
    <row r="36171" ht="15">
      <c r="F36171" s="183"/>
    </row>
    <row r="36182" ht="15">
      <c r="F36182" s="184"/>
    </row>
    <row r="36183" ht="15">
      <c r="F36183" s="183"/>
    </row>
    <row r="36184" ht="15">
      <c r="F36184" s="183"/>
    </row>
    <row r="36185" ht="15">
      <c r="F36185" s="183"/>
    </row>
    <row r="36186" ht="15">
      <c r="F36186" s="183"/>
    </row>
    <row r="36227" ht="15">
      <c r="F36227" s="183"/>
    </row>
    <row r="36228" ht="15">
      <c r="F36228" s="183"/>
    </row>
    <row r="36229" ht="15">
      <c r="F36229" s="183"/>
    </row>
    <row r="36230" ht="15">
      <c r="F36230" s="183"/>
    </row>
    <row r="36231" ht="15">
      <c r="F36231" s="183"/>
    </row>
    <row r="36242" ht="15">
      <c r="F36242" s="183"/>
    </row>
    <row r="36243" ht="15">
      <c r="F36243" s="183"/>
    </row>
    <row r="36244" ht="15">
      <c r="F36244" s="183"/>
    </row>
    <row r="36245" ht="15">
      <c r="F36245" s="183"/>
    </row>
    <row r="36246" ht="15">
      <c r="F36246" s="183"/>
    </row>
    <row r="36258" ht="15">
      <c r="F36258" s="183"/>
    </row>
    <row r="36259" ht="15">
      <c r="F36259" s="183"/>
    </row>
    <row r="36260" ht="15">
      <c r="F36260" s="183"/>
    </row>
    <row r="36261" ht="15">
      <c r="F36261" s="183"/>
    </row>
    <row r="36272" ht="15">
      <c r="F36272" s="183"/>
    </row>
    <row r="36273" ht="15">
      <c r="F36273" s="183"/>
    </row>
    <row r="36274" ht="15">
      <c r="F36274" s="183"/>
    </row>
    <row r="36275" ht="15">
      <c r="F36275" s="183"/>
    </row>
    <row r="36276" ht="15">
      <c r="F36276" s="183"/>
    </row>
    <row r="36287" ht="15">
      <c r="F36287" s="184"/>
    </row>
    <row r="36288" ht="15">
      <c r="F36288" s="183"/>
    </row>
    <row r="36289" ht="15">
      <c r="F36289" s="183"/>
    </row>
    <row r="36290" ht="15">
      <c r="F36290" s="183"/>
    </row>
    <row r="36291" ht="15">
      <c r="F36291" s="183"/>
    </row>
    <row r="36303" ht="15">
      <c r="F36303" s="183"/>
    </row>
    <row r="36304" ht="15">
      <c r="F36304" s="183"/>
    </row>
    <row r="36305" ht="15">
      <c r="F36305" s="183"/>
    </row>
    <row r="36306" ht="15">
      <c r="F36306" s="183"/>
    </row>
    <row r="36332" ht="15">
      <c r="F36332" s="183"/>
    </row>
    <row r="36333" ht="15">
      <c r="F36333" s="183"/>
    </row>
    <row r="36334" ht="15">
      <c r="F36334" s="183"/>
    </row>
    <row r="36335" ht="15">
      <c r="F36335" s="183"/>
    </row>
    <row r="36336" ht="15">
      <c r="F36336" s="183"/>
    </row>
    <row r="36348" ht="15">
      <c r="F36348" s="183"/>
    </row>
    <row r="36350" ht="15">
      <c r="F36350" s="183"/>
    </row>
    <row r="36351" ht="15">
      <c r="F36351" s="183"/>
    </row>
    <row r="36365" ht="15">
      <c r="F36365" s="183"/>
    </row>
    <row r="36377" ht="15">
      <c r="F36377" s="183"/>
    </row>
    <row r="36380" ht="15">
      <c r="F36380" s="183"/>
    </row>
    <row r="36393" ht="15">
      <c r="F36393" s="183"/>
    </row>
    <row r="36395" ht="15">
      <c r="F36395" s="183"/>
    </row>
    <row r="36396" ht="15">
      <c r="F36396" s="183"/>
    </row>
    <row r="36437" ht="15">
      <c r="F36437" s="183"/>
    </row>
    <row r="36438" ht="15">
      <c r="F36438" s="183"/>
    </row>
    <row r="36439" ht="15">
      <c r="F36439" s="183"/>
    </row>
    <row r="36440" ht="15">
      <c r="F36440" s="183"/>
    </row>
    <row r="36441" ht="15">
      <c r="F36441" s="183"/>
    </row>
    <row r="36452" ht="15">
      <c r="F36452" s="183"/>
    </row>
    <row r="36453" ht="15">
      <c r="F36453" s="183"/>
    </row>
    <row r="36454" ht="15">
      <c r="F36454" s="183"/>
    </row>
    <row r="36455" ht="15">
      <c r="F36455" s="183"/>
    </row>
    <row r="36456" ht="15">
      <c r="F36456" s="183"/>
    </row>
    <row r="36468" ht="15">
      <c r="F36468" s="183"/>
    </row>
    <row r="36469" ht="15">
      <c r="F36469" s="183"/>
    </row>
    <row r="36482" ht="15">
      <c r="F36482" s="183"/>
    </row>
    <row r="36483" ht="15">
      <c r="F36483" s="183"/>
    </row>
    <row r="36485" ht="15">
      <c r="F36485" s="183"/>
    </row>
    <row r="36498" ht="15">
      <c r="F36498" s="183"/>
    </row>
    <row r="36499" ht="15">
      <c r="F36499" s="183"/>
    </row>
    <row r="36500" ht="15">
      <c r="F36500" s="183"/>
    </row>
    <row r="36501" ht="15">
      <c r="F36501" s="183"/>
    </row>
    <row r="36542" ht="15">
      <c r="F36542" s="183"/>
    </row>
    <row r="36543" ht="15">
      <c r="F36543" s="183"/>
    </row>
    <row r="36544" ht="15">
      <c r="F36544" s="183"/>
    </row>
    <row r="36545" ht="15">
      <c r="F36545" s="183"/>
    </row>
    <row r="36546" ht="15">
      <c r="F36546" s="183"/>
    </row>
    <row r="36557" ht="15">
      <c r="F36557" s="183"/>
    </row>
    <row r="36558" ht="15">
      <c r="F36558" s="183"/>
    </row>
    <row r="36559" ht="15">
      <c r="F36559" s="183"/>
    </row>
    <row r="36560" ht="15">
      <c r="F36560" s="183"/>
    </row>
    <row r="36561" ht="15">
      <c r="F36561" s="183"/>
    </row>
    <row r="36573" ht="15">
      <c r="F36573" s="183"/>
    </row>
    <row r="36574" ht="15">
      <c r="F36574" s="183"/>
    </row>
    <row r="36587" ht="15">
      <c r="F36587" s="184"/>
    </row>
    <row r="36588" ht="15">
      <c r="F36588" s="183"/>
    </row>
    <row r="36589" ht="15">
      <c r="F36589" s="183"/>
    </row>
    <row r="36590" ht="15">
      <c r="F36590" s="183"/>
    </row>
    <row r="36603" ht="15">
      <c r="F36603" s="183"/>
    </row>
    <row r="36604" ht="15">
      <c r="F36604" s="183"/>
    </row>
    <row r="36605" ht="15">
      <c r="F36605" s="183"/>
    </row>
    <row r="36606" ht="15">
      <c r="F36606" s="183"/>
    </row>
    <row r="36619" ht="15">
      <c r="F36619" s="183"/>
    </row>
    <row r="36647" ht="15">
      <c r="F36647" s="183"/>
    </row>
    <row r="36648" ht="15">
      <c r="F36648" s="183"/>
    </row>
    <row r="36649" ht="15">
      <c r="F36649" s="183"/>
    </row>
    <row r="36650" ht="15">
      <c r="F36650" s="183"/>
    </row>
    <row r="36651" ht="15">
      <c r="F36651" s="183"/>
    </row>
    <row r="36662" ht="15">
      <c r="F36662" s="183"/>
    </row>
    <row r="36663" ht="15">
      <c r="F36663" s="183"/>
    </row>
    <row r="36664" ht="15">
      <c r="F36664" s="183"/>
    </row>
    <row r="36665" ht="15">
      <c r="F36665" s="183"/>
    </row>
    <row r="36678" ht="15">
      <c r="F36678" s="183"/>
    </row>
    <row r="36679" ht="15">
      <c r="F36679" s="183"/>
    </row>
    <row r="36692" ht="15">
      <c r="F36692" s="183"/>
    </row>
    <row r="36693" ht="15">
      <c r="F36693" s="183"/>
    </row>
    <row r="36694" ht="15">
      <c r="F36694" s="183"/>
    </row>
    <row r="36695" ht="15">
      <c r="F36695" s="183"/>
    </row>
    <row r="36696" ht="15">
      <c r="F36696" s="183"/>
    </row>
    <row r="36708" ht="15">
      <c r="F36708" s="183"/>
    </row>
    <row r="36709" ht="15">
      <c r="F36709" s="183"/>
    </row>
    <row r="36710" ht="15">
      <c r="F36710" s="183"/>
    </row>
    <row r="36711" ht="15">
      <c r="F36711" s="183"/>
    </row>
    <row r="36752" ht="15">
      <c r="F36752" s="183"/>
    </row>
    <row r="36753" ht="15">
      <c r="F36753" s="183"/>
    </row>
    <row r="36754" ht="15">
      <c r="F36754" s="183"/>
    </row>
    <row r="36755" ht="15">
      <c r="F36755" s="183"/>
    </row>
    <row r="36756" ht="15">
      <c r="F36756" s="183"/>
    </row>
    <row r="36767" ht="15">
      <c r="F36767" s="183"/>
    </row>
    <row r="36768" ht="15">
      <c r="F36768" s="183"/>
    </row>
    <row r="36769" ht="15">
      <c r="F36769" s="183"/>
    </row>
    <row r="36770" ht="15">
      <c r="F36770" s="183"/>
    </row>
    <row r="36771" ht="15">
      <c r="F36771" s="183"/>
    </row>
    <row r="36783" ht="15">
      <c r="F36783" s="183"/>
    </row>
    <row r="36784" ht="15">
      <c r="F36784" s="183"/>
    </row>
    <row r="36797" ht="15">
      <c r="F36797" s="183"/>
    </row>
    <row r="36798" ht="15">
      <c r="F36798" s="183"/>
    </row>
    <row r="36799" ht="15">
      <c r="F36799" s="183"/>
    </row>
    <row r="36800" ht="15">
      <c r="F36800" s="183"/>
    </row>
    <row r="36812" ht="15">
      <c r="F36812" s="184"/>
    </row>
    <row r="36813" ht="15">
      <c r="F36813" s="183"/>
    </row>
    <row r="36814" ht="15">
      <c r="F36814" s="183"/>
    </row>
    <row r="36815" ht="15">
      <c r="F36815" s="183"/>
    </row>
    <row r="36816" ht="15">
      <c r="F36816" s="183"/>
    </row>
    <row r="36828" ht="15">
      <c r="F36828" s="183"/>
    </row>
    <row r="36829" ht="15">
      <c r="F36829" s="183"/>
    </row>
    <row r="36857" ht="15">
      <c r="F36857" s="183"/>
    </row>
    <row r="36858" ht="15">
      <c r="F36858" s="183"/>
    </row>
    <row r="36859" ht="15">
      <c r="F36859" s="183"/>
    </row>
    <row r="36860" ht="15">
      <c r="F36860" s="183"/>
    </row>
    <row r="36861" ht="15">
      <c r="F36861" s="183"/>
    </row>
    <row r="36902" ht="15">
      <c r="F36902" s="183"/>
    </row>
    <row r="36905" ht="15">
      <c r="F36905" s="183"/>
    </row>
    <row r="36918" ht="15">
      <c r="F36918" s="183"/>
    </row>
    <row r="36919" ht="15">
      <c r="F36919" s="183"/>
    </row>
    <row r="36962" ht="15">
      <c r="F36962" s="183"/>
    </row>
    <row r="36963" ht="15">
      <c r="F36963" s="183"/>
    </row>
    <row r="36964" ht="15">
      <c r="F36964" s="183"/>
    </row>
    <row r="36965" ht="15">
      <c r="F36965" s="183"/>
    </row>
    <row r="36966" ht="15">
      <c r="F36966" s="183"/>
    </row>
    <row r="36977" ht="15">
      <c r="F36977" s="183"/>
    </row>
    <row r="36978" ht="15">
      <c r="F36978" s="183"/>
    </row>
    <row r="36979" ht="15">
      <c r="F36979" s="183"/>
    </row>
    <row r="36980" ht="15">
      <c r="F36980" s="183"/>
    </row>
    <row r="36981" ht="15">
      <c r="F36981" s="183"/>
    </row>
    <row r="36993" ht="15">
      <c r="F36993" s="183"/>
    </row>
    <row r="36994" ht="15">
      <c r="F36994" s="183"/>
    </row>
    <row r="36995" ht="15">
      <c r="F36995" s="183"/>
    </row>
    <row r="36996" ht="15">
      <c r="F36996" s="183"/>
    </row>
    <row r="37007" ht="15">
      <c r="F37007" s="184"/>
    </row>
    <row r="37008" ht="15">
      <c r="F37008" s="183"/>
    </row>
    <row r="37009" ht="15">
      <c r="F37009" s="183"/>
    </row>
    <row r="37010" ht="15">
      <c r="F37010" s="183"/>
    </row>
    <row r="37011" ht="15">
      <c r="F37011" s="183"/>
    </row>
    <row r="37022" ht="15">
      <c r="F37022" s="183"/>
    </row>
    <row r="37023" ht="15">
      <c r="F37023" s="183"/>
    </row>
    <row r="37024" ht="15">
      <c r="F37024" s="183"/>
    </row>
    <row r="37025" ht="15">
      <c r="F37025" s="183"/>
    </row>
    <row r="37026" ht="15">
      <c r="F37026" s="183"/>
    </row>
    <row r="37038" ht="15">
      <c r="F37038" s="183"/>
    </row>
    <row r="37039" ht="15">
      <c r="F37039" s="183"/>
    </row>
    <row r="37040" ht="15">
      <c r="F37040" s="183"/>
    </row>
    <row r="37041" ht="15">
      <c r="F37041" s="183"/>
    </row>
    <row r="37054" ht="15">
      <c r="F37054" s="183"/>
    </row>
    <row r="37055" ht="15">
      <c r="F37055" s="183"/>
    </row>
    <row r="37056" ht="15">
      <c r="F37056" s="183"/>
    </row>
    <row r="37067" ht="15">
      <c r="F37067" s="183"/>
    </row>
    <row r="37068" ht="15">
      <c r="F37068" s="183"/>
    </row>
    <row r="37069" ht="15">
      <c r="F37069" s="183"/>
    </row>
    <row r="37070" ht="15">
      <c r="F37070" s="183"/>
    </row>
    <row r="37071" ht="15">
      <c r="F37071" s="183"/>
    </row>
    <row r="37082" ht="15">
      <c r="F37082" s="183"/>
    </row>
    <row r="37083" ht="15">
      <c r="F37083" s="183"/>
    </row>
    <row r="37084" ht="15">
      <c r="F37084" s="183"/>
    </row>
    <row r="37085" ht="15">
      <c r="F37085" s="183"/>
    </row>
    <row r="37086" ht="15">
      <c r="F37086" s="183"/>
    </row>
    <row r="37097" ht="15">
      <c r="F37097" s="183"/>
    </row>
    <row r="37098" ht="15">
      <c r="F37098" s="183"/>
    </row>
    <row r="37099" ht="15">
      <c r="F37099" s="183"/>
    </row>
    <row r="37100" ht="15">
      <c r="F37100" s="183"/>
    </row>
    <row r="37101" ht="15">
      <c r="F37101" s="183"/>
    </row>
    <row r="37112" ht="15">
      <c r="F37112" s="183"/>
    </row>
    <row r="37113" ht="15">
      <c r="F37113" s="183"/>
    </row>
    <row r="37114" ht="15">
      <c r="F37114" s="183"/>
    </row>
    <row r="37115" ht="15">
      <c r="F37115" s="183"/>
    </row>
    <row r="37127" ht="15">
      <c r="F37127" s="183"/>
    </row>
    <row r="37128" ht="15">
      <c r="F37128" s="183"/>
    </row>
    <row r="37129" ht="15">
      <c r="F37129" s="183"/>
    </row>
    <row r="37130" ht="15">
      <c r="F37130" s="183"/>
    </row>
    <row r="37131" ht="15">
      <c r="F37131" s="183"/>
    </row>
    <row r="37143" ht="15">
      <c r="F37143" s="183"/>
    </row>
    <row r="37144" ht="15">
      <c r="F37144" s="183"/>
    </row>
    <row r="37172" ht="15">
      <c r="F37172" s="183"/>
    </row>
    <row r="37173" ht="15">
      <c r="F37173" s="183"/>
    </row>
    <row r="37174" ht="15">
      <c r="F37174" s="183"/>
    </row>
    <row r="37175" ht="15">
      <c r="F37175" s="183"/>
    </row>
    <row r="37176" ht="15">
      <c r="F37176" s="183"/>
    </row>
    <row r="37187" ht="15">
      <c r="F37187" s="183"/>
    </row>
    <row r="37188" ht="15">
      <c r="F37188" s="183"/>
    </row>
    <row r="37189" ht="15">
      <c r="F37189" s="183"/>
    </row>
    <row r="37190" ht="15">
      <c r="F37190" s="183"/>
    </row>
    <row r="37191" ht="15">
      <c r="F37191" s="183"/>
    </row>
    <row r="37202" ht="15">
      <c r="F37202" s="184"/>
    </row>
    <row r="37203" ht="15">
      <c r="F37203" s="183"/>
    </row>
    <row r="37204" ht="15">
      <c r="F37204" s="183"/>
    </row>
    <row r="37205" ht="15">
      <c r="F37205" s="183"/>
    </row>
    <row r="37206" ht="15">
      <c r="F37206" s="183"/>
    </row>
    <row r="37217" ht="15">
      <c r="F37217" s="183"/>
    </row>
    <row r="37218" ht="15">
      <c r="F37218" s="183"/>
    </row>
    <row r="37219" ht="15">
      <c r="F37219" s="183"/>
    </row>
    <row r="37220" ht="15">
      <c r="F37220" s="183"/>
    </row>
    <row r="37221" ht="15">
      <c r="F37221" s="183"/>
    </row>
    <row r="37232" ht="15">
      <c r="F37232" s="183"/>
    </row>
    <row r="37233" ht="15">
      <c r="F37233" s="183"/>
    </row>
    <row r="37234" ht="15">
      <c r="F37234" s="183"/>
    </row>
    <row r="37235" ht="15">
      <c r="F37235" s="183"/>
    </row>
    <row r="37236" ht="15">
      <c r="F37236" s="183"/>
    </row>
    <row r="37248" ht="15">
      <c r="F37248" s="183"/>
    </row>
    <row r="37249" ht="15">
      <c r="F37249" s="183"/>
    </row>
    <row r="37250" ht="15">
      <c r="F37250" s="183"/>
    </row>
    <row r="37251" ht="15">
      <c r="F37251" s="183"/>
    </row>
    <row r="37277" ht="15">
      <c r="F37277" s="183"/>
    </row>
    <row r="37278" ht="15">
      <c r="F37278" s="183"/>
    </row>
    <row r="37279" ht="15">
      <c r="F37279" s="183"/>
    </row>
    <row r="37280" ht="15">
      <c r="F37280" s="183"/>
    </row>
    <row r="37281" ht="15">
      <c r="F37281" s="183"/>
    </row>
    <row r="37292" ht="15">
      <c r="F37292" s="183"/>
    </row>
    <row r="37293" ht="15">
      <c r="F37293" s="183"/>
    </row>
    <row r="37294" ht="15">
      <c r="F37294" s="183"/>
    </row>
    <row r="37295" ht="15">
      <c r="F37295" s="183"/>
    </row>
    <row r="37296" ht="15">
      <c r="F37296" s="183"/>
    </row>
    <row r="37307" ht="15">
      <c r="F37307" s="183"/>
    </row>
    <row r="37308" ht="15">
      <c r="F37308" s="183"/>
    </row>
    <row r="37309" ht="15">
      <c r="F37309" s="183"/>
    </row>
    <row r="37310" ht="15">
      <c r="F37310" s="183"/>
    </row>
    <row r="37311" ht="15">
      <c r="F37311" s="183"/>
    </row>
    <row r="37322" ht="15">
      <c r="F37322" s="183"/>
    </row>
    <row r="37323" ht="15">
      <c r="F37323" s="183"/>
    </row>
    <row r="37324" ht="15">
      <c r="F37324" s="183"/>
    </row>
    <row r="37325" ht="15">
      <c r="F37325" s="183"/>
    </row>
    <row r="37326" ht="15">
      <c r="F37326" s="183"/>
    </row>
    <row r="37338" ht="15">
      <c r="F37338" s="183"/>
    </row>
    <row r="37339" ht="15">
      <c r="F37339" s="183"/>
    </row>
    <row r="37340" ht="15">
      <c r="F37340" s="183"/>
    </row>
    <row r="37341" ht="15">
      <c r="F37341" s="183"/>
    </row>
    <row r="37353" ht="15">
      <c r="F37353" s="183"/>
    </row>
    <row r="37354" ht="15">
      <c r="F37354" s="183"/>
    </row>
    <row r="37355" ht="15">
      <c r="F37355" s="183"/>
    </row>
    <row r="37356" ht="15">
      <c r="F37356" s="183"/>
    </row>
    <row r="37382" ht="15">
      <c r="F37382" s="183"/>
    </row>
    <row r="37383" ht="15">
      <c r="F37383" s="183"/>
    </row>
    <row r="37384" ht="15">
      <c r="F37384" s="183"/>
    </row>
    <row r="37385" ht="15">
      <c r="F37385" s="183"/>
    </row>
    <row r="37386" ht="15">
      <c r="F37386" s="183"/>
    </row>
    <row r="37397" ht="15">
      <c r="F37397" s="183"/>
    </row>
    <row r="37398" ht="15">
      <c r="F37398" s="183"/>
    </row>
    <row r="37399" ht="15">
      <c r="F37399" s="183"/>
    </row>
    <row r="37400" ht="15">
      <c r="F37400" s="183"/>
    </row>
    <row r="37401" ht="15">
      <c r="F37401" s="183"/>
    </row>
    <row r="37413" ht="15">
      <c r="F37413" s="183"/>
    </row>
    <row r="37414" ht="15">
      <c r="F37414" s="183"/>
    </row>
    <row r="37427" ht="15">
      <c r="F37427" s="183"/>
    </row>
    <row r="37428" ht="15">
      <c r="F37428" s="183"/>
    </row>
    <row r="37429" ht="15">
      <c r="F37429" s="183"/>
    </row>
    <row r="37430" ht="15">
      <c r="F37430" s="183"/>
    </row>
    <row r="37431" ht="15">
      <c r="F37431" s="183"/>
    </row>
    <row r="37442" ht="15">
      <c r="F37442" s="183"/>
    </row>
    <row r="37443" ht="15">
      <c r="F37443" s="183"/>
    </row>
    <row r="37444" ht="15">
      <c r="F37444" s="183"/>
    </row>
    <row r="37445" ht="15">
      <c r="F37445" s="183"/>
    </row>
    <row r="37446" ht="15">
      <c r="F37446" s="183"/>
    </row>
    <row r="37458" ht="15">
      <c r="F37458" s="183"/>
    </row>
    <row r="37459" ht="15">
      <c r="F37459" s="183"/>
    </row>
    <row r="37487" ht="15">
      <c r="F37487" s="183"/>
    </row>
    <row r="37488" ht="15">
      <c r="F37488" s="183"/>
    </row>
    <row r="37489" ht="15">
      <c r="F37489" s="183"/>
    </row>
    <row r="37490" ht="15">
      <c r="F37490" s="183"/>
    </row>
    <row r="37491" ht="15">
      <c r="F37491" s="183"/>
    </row>
    <row r="37502" ht="15">
      <c r="F37502" s="183"/>
    </row>
    <row r="37503" ht="15">
      <c r="F37503" s="183"/>
    </row>
    <row r="37504" ht="15">
      <c r="F37504" s="183"/>
    </row>
    <row r="37505" ht="15">
      <c r="F37505" s="183"/>
    </row>
    <row r="37506" ht="15">
      <c r="F37506" s="183"/>
    </row>
    <row r="37518" ht="15">
      <c r="F37518" s="183"/>
    </row>
    <row r="37519" ht="15">
      <c r="F37519" s="183"/>
    </row>
    <row r="37532" ht="15">
      <c r="F37532" s="183"/>
    </row>
    <row r="37533" ht="15">
      <c r="F37533" s="183"/>
    </row>
    <row r="37534" ht="15">
      <c r="F37534" s="183"/>
    </row>
    <row r="37535" ht="15">
      <c r="F37535" s="183"/>
    </row>
    <row r="37536" ht="15">
      <c r="F37536" s="183"/>
    </row>
    <row r="37547" ht="15">
      <c r="F37547" s="183"/>
    </row>
    <row r="37548" ht="15">
      <c r="F37548" s="183"/>
    </row>
    <row r="37549" ht="15">
      <c r="F37549" s="183"/>
    </row>
    <row r="37550" ht="15">
      <c r="F37550" s="183"/>
    </row>
    <row r="37551" ht="15">
      <c r="F37551" s="183"/>
    </row>
    <row r="37564" ht="15">
      <c r="F37564" s="183"/>
    </row>
    <row r="37592" ht="15">
      <c r="F37592" s="183"/>
    </row>
    <row r="37593" ht="15">
      <c r="F37593" s="183"/>
    </row>
    <row r="37594" ht="15">
      <c r="F37594" s="183"/>
    </row>
    <row r="37595" ht="15">
      <c r="F37595" s="183"/>
    </row>
    <row r="37596" ht="15">
      <c r="F37596" s="183"/>
    </row>
    <row r="37607" ht="15">
      <c r="F37607" s="183"/>
    </row>
    <row r="37608" ht="15">
      <c r="F37608" s="183"/>
    </row>
    <row r="37609" ht="15">
      <c r="F37609" s="183"/>
    </row>
    <row r="37610" ht="15">
      <c r="F37610" s="183"/>
    </row>
    <row r="37611" ht="15">
      <c r="F37611" s="183"/>
    </row>
    <row r="37623" ht="15">
      <c r="F37623" s="183"/>
    </row>
    <row r="37624" ht="15">
      <c r="F37624" s="183"/>
    </row>
    <row r="37625" ht="15">
      <c r="F37625" s="183"/>
    </row>
    <row r="37626" ht="15">
      <c r="F37626" s="183"/>
    </row>
    <row r="37637" ht="15">
      <c r="F37637" s="183"/>
    </row>
    <row r="37638" ht="15">
      <c r="F37638" s="183"/>
    </row>
    <row r="37639" ht="15">
      <c r="F37639" s="183"/>
    </row>
    <row r="37640" ht="15">
      <c r="F37640" s="183"/>
    </row>
    <row r="37641" ht="15">
      <c r="F37641" s="183"/>
    </row>
    <row r="37652" ht="15">
      <c r="F37652" s="184"/>
    </row>
    <row r="37653" ht="15">
      <c r="F37653" s="183"/>
    </row>
    <row r="37654" ht="15">
      <c r="F37654" s="183"/>
    </row>
    <row r="37655" ht="15">
      <c r="F37655" s="183"/>
    </row>
    <row r="37656" ht="15">
      <c r="F37656" s="183"/>
    </row>
    <row r="37668" ht="15">
      <c r="F37668" s="183"/>
    </row>
    <row r="37669" ht="15">
      <c r="F37669" s="183"/>
    </row>
    <row r="37697" ht="15">
      <c r="F37697" s="183"/>
    </row>
    <row r="37698" ht="15">
      <c r="F37698" s="183"/>
    </row>
    <row r="37699" ht="15">
      <c r="F37699" s="183"/>
    </row>
    <row r="37700" ht="15">
      <c r="F37700" s="183"/>
    </row>
    <row r="37701" ht="15">
      <c r="F37701" s="183"/>
    </row>
    <row r="37712" ht="15">
      <c r="F37712" s="184"/>
    </row>
    <row r="37713" ht="15">
      <c r="F37713" s="183"/>
    </row>
    <row r="37714" ht="15">
      <c r="F37714" s="183"/>
    </row>
    <row r="37715" ht="15">
      <c r="F37715" s="183"/>
    </row>
    <row r="37716" ht="15">
      <c r="F37716" s="183"/>
    </row>
    <row r="37727" ht="15">
      <c r="F37727" s="184"/>
    </row>
    <row r="37728" ht="15">
      <c r="F37728" s="183"/>
    </row>
    <row r="37729" ht="15">
      <c r="F37729" s="183"/>
    </row>
    <row r="37730" ht="15">
      <c r="F37730" s="183"/>
    </row>
    <row r="37731" ht="15">
      <c r="F37731" s="183"/>
    </row>
    <row r="37742" ht="15">
      <c r="F37742" s="183"/>
    </row>
    <row r="37743" ht="15">
      <c r="F37743" s="183"/>
    </row>
    <row r="37744" ht="15">
      <c r="F37744" s="183"/>
    </row>
    <row r="37745" ht="15">
      <c r="F37745" s="183"/>
    </row>
    <row r="37746" ht="15">
      <c r="F37746" s="183"/>
    </row>
    <row r="37757" ht="15">
      <c r="F37757" s="184"/>
    </row>
    <row r="37758" ht="15">
      <c r="F37758" s="183"/>
    </row>
    <row r="37759" ht="15">
      <c r="F37759" s="183"/>
    </row>
    <row r="37760" ht="15">
      <c r="F37760" s="183"/>
    </row>
    <row r="37761" ht="15">
      <c r="F37761" s="183"/>
    </row>
    <row r="37773" ht="15">
      <c r="F37773" s="183"/>
    </row>
    <row r="37774" ht="15">
      <c r="F37774" s="183"/>
    </row>
    <row r="37802" ht="15">
      <c r="F37802" s="183"/>
    </row>
    <row r="37803" ht="15">
      <c r="F37803" s="183"/>
    </row>
    <row r="37804" ht="15">
      <c r="F37804" s="183"/>
    </row>
    <row r="37805" ht="15">
      <c r="F37805" s="183"/>
    </row>
    <row r="37806" ht="15">
      <c r="F37806" s="183"/>
    </row>
    <row r="37816" ht="15">
      <c r="F37816" s="183"/>
    </row>
    <row r="37817" ht="15">
      <c r="F37817" s="183"/>
    </row>
    <row r="37818" ht="15">
      <c r="F37818" s="183"/>
    </row>
    <row r="37819" ht="15">
      <c r="F37819" s="183"/>
    </row>
    <row r="37820" ht="15">
      <c r="F37820" s="183"/>
    </row>
    <row r="37821" ht="15">
      <c r="F37821" s="183"/>
    </row>
    <row r="37832" ht="15">
      <c r="F37832" s="184"/>
    </row>
    <row r="37833" ht="15">
      <c r="F37833" s="183"/>
    </row>
    <row r="37834" ht="15">
      <c r="F37834" s="183"/>
    </row>
    <row r="37835" ht="15">
      <c r="F37835" s="183"/>
    </row>
    <row r="37836" ht="15">
      <c r="F37836" s="183"/>
    </row>
    <row r="37847" ht="15">
      <c r="F37847" s="183"/>
    </row>
    <row r="37848" ht="15">
      <c r="F37848" s="183"/>
    </row>
    <row r="37849" ht="15">
      <c r="F37849" s="183"/>
    </row>
    <row r="37850" ht="15">
      <c r="F37850" s="183"/>
    </row>
    <row r="37862" ht="15">
      <c r="F37862" s="183"/>
    </row>
    <row r="37863" ht="15">
      <c r="F37863" s="183"/>
    </row>
    <row r="37864" ht="15">
      <c r="F37864" s="183"/>
    </row>
    <row r="37865" ht="15">
      <c r="F37865" s="183"/>
    </row>
    <row r="37866" ht="15">
      <c r="F37866" s="183"/>
    </row>
    <row r="37878" ht="15">
      <c r="F37878" s="183"/>
    </row>
    <row r="37879" ht="15">
      <c r="F37879" s="183"/>
    </row>
    <row r="37880" ht="15">
      <c r="F37880" s="183"/>
    </row>
    <row r="37881" ht="15">
      <c r="F37881" s="183"/>
    </row>
    <row r="37907" ht="15">
      <c r="F37907" s="183"/>
    </row>
    <row r="37908" ht="15">
      <c r="F37908" s="183"/>
    </row>
    <row r="37909" ht="15">
      <c r="F37909" s="183"/>
    </row>
    <row r="37910" ht="15">
      <c r="F37910" s="183"/>
    </row>
    <row r="37911" ht="15">
      <c r="F37911" s="183"/>
    </row>
    <row r="37922" ht="15">
      <c r="F37922" s="183"/>
    </row>
    <row r="37923" ht="15">
      <c r="F37923" s="183"/>
    </row>
    <row r="37924" ht="15">
      <c r="F37924" s="183"/>
    </row>
    <row r="37925" ht="15">
      <c r="F37925" s="183"/>
    </row>
    <row r="37926" ht="15">
      <c r="F37926" s="183"/>
    </row>
    <row r="37938" ht="15">
      <c r="F37938" s="183"/>
    </row>
    <row r="37939" ht="15">
      <c r="F37939" s="183"/>
    </row>
    <row r="37940" ht="15">
      <c r="F37940" s="183"/>
    </row>
    <row r="37941" ht="15">
      <c r="F37941" s="183"/>
    </row>
    <row r="37952" ht="15">
      <c r="F37952" s="183"/>
    </row>
    <row r="37953" ht="15">
      <c r="F37953" s="183"/>
    </row>
    <row r="37954" ht="15">
      <c r="F37954" s="183"/>
    </row>
    <row r="37955" ht="15">
      <c r="F37955" s="183"/>
    </row>
    <row r="37956" ht="15">
      <c r="F37956" s="183"/>
    </row>
    <row r="37967" ht="15">
      <c r="F37967" s="183"/>
    </row>
    <row r="37968" ht="15">
      <c r="F37968" s="183"/>
    </row>
    <row r="37969" ht="15">
      <c r="F37969" s="183"/>
    </row>
    <row r="37970" ht="15">
      <c r="F37970" s="183"/>
    </row>
    <row r="37971" ht="15">
      <c r="F37971" s="183"/>
    </row>
    <row r="37983" ht="15">
      <c r="F37983" s="183"/>
    </row>
    <row r="37984" ht="15">
      <c r="F37984" s="183"/>
    </row>
    <row r="37985" ht="15">
      <c r="F37985" s="183"/>
    </row>
    <row r="37986" ht="15">
      <c r="F37986" s="183"/>
    </row>
    <row r="38013" ht="15">
      <c r="F38013" s="183"/>
    </row>
    <row r="38014" ht="15">
      <c r="F38014" s="183"/>
    </row>
    <row r="38016" ht="15">
      <c r="F38016" s="183"/>
    </row>
    <row r="38043" ht="15">
      <c r="F38043" s="183"/>
    </row>
    <row r="38057" ht="15">
      <c r="F38057" s="183"/>
    </row>
    <row r="38060" ht="15">
      <c r="F38060" s="183"/>
    </row>
    <row r="38073" ht="15">
      <c r="F38073" s="183"/>
    </row>
    <row r="38117" ht="15">
      <c r="F38117" s="183"/>
    </row>
    <row r="38118" ht="15">
      <c r="F38118" s="184"/>
    </row>
    <row r="38119" ht="15">
      <c r="F38119" s="184"/>
    </row>
    <row r="38120" ht="15">
      <c r="F38120" s="183"/>
    </row>
    <row r="38121" ht="15">
      <c r="F38121" s="184"/>
    </row>
    <row r="38132" ht="15">
      <c r="F38132" s="183"/>
    </row>
    <row r="38133" ht="15">
      <c r="F38133" s="184"/>
    </row>
    <row r="38134" ht="15">
      <c r="F38134" s="184"/>
    </row>
    <row r="38135" ht="15">
      <c r="F38135" s="183"/>
    </row>
    <row r="38147" ht="15">
      <c r="F38147" s="183"/>
    </row>
    <row r="38148" ht="15">
      <c r="F38148" s="184"/>
    </row>
    <row r="38149" ht="15">
      <c r="F38149" s="184"/>
    </row>
    <row r="38150" ht="15">
      <c r="F38150" s="183"/>
    </row>
    <row r="38151" ht="15">
      <c r="F38151" s="184"/>
    </row>
    <row r="38162" ht="15">
      <c r="F38162" s="183"/>
    </row>
    <row r="38163" ht="15">
      <c r="F38163" s="184"/>
    </row>
    <row r="38164" ht="15">
      <c r="F38164" s="184"/>
    </row>
    <row r="38165" ht="15">
      <c r="F38165" s="183"/>
    </row>
    <row r="38166" ht="15">
      <c r="F38166" s="184"/>
    </row>
    <row r="38177" ht="15">
      <c r="F38177" s="183"/>
    </row>
    <row r="38178" ht="15">
      <c r="F38178" s="184"/>
    </row>
    <row r="38179" ht="15">
      <c r="F38179" s="184"/>
    </row>
    <row r="38180" ht="15">
      <c r="F38180" s="183"/>
    </row>
    <row r="38181" ht="15">
      <c r="F38181" s="184"/>
    </row>
    <row r="38193" ht="15">
      <c r="F38193" s="184"/>
    </row>
    <row r="38194" ht="15">
      <c r="F38194" s="184"/>
    </row>
    <row r="38195" ht="15">
      <c r="F38195" s="184"/>
    </row>
    <row r="38196" ht="15">
      <c r="F38196" s="184"/>
    </row>
    <row r="38222" ht="15">
      <c r="F38222" s="183"/>
    </row>
    <row r="38223" ht="15">
      <c r="F38223" s="183"/>
    </row>
    <row r="38224" ht="15">
      <c r="F38224" s="183"/>
    </row>
    <row r="38225" ht="15">
      <c r="F38225" s="183"/>
    </row>
    <row r="38226" ht="15">
      <c r="F38226" s="183"/>
    </row>
    <row r="38237" ht="15">
      <c r="F38237" s="183"/>
    </row>
    <row r="38238" ht="15">
      <c r="F38238" s="183"/>
    </row>
    <row r="38239" ht="15">
      <c r="F38239" s="183"/>
    </row>
    <row r="38240" ht="15">
      <c r="F38240" s="183"/>
    </row>
    <row r="38241" ht="15">
      <c r="F38241" s="183"/>
    </row>
    <row r="38253" ht="15">
      <c r="F38253" s="183"/>
    </row>
    <row r="38254" ht="15">
      <c r="F38254" s="183"/>
    </row>
    <row r="38255" ht="15">
      <c r="F38255" s="183"/>
    </row>
    <row r="38256" ht="15">
      <c r="F38256" s="183"/>
    </row>
    <row r="38267" ht="15">
      <c r="F38267" s="183"/>
    </row>
    <row r="38268" ht="15">
      <c r="F38268" s="183"/>
    </row>
    <row r="38270" ht="15">
      <c r="F38270" s="183"/>
    </row>
    <row r="38271" ht="15">
      <c r="F38271" s="183"/>
    </row>
    <row r="38283" ht="15">
      <c r="F38283" s="183"/>
    </row>
    <row r="38284" ht="15">
      <c r="F38284" s="183"/>
    </row>
    <row r="38285" ht="15">
      <c r="F38285" s="183"/>
    </row>
    <row r="38286" ht="15">
      <c r="F38286" s="183"/>
    </row>
    <row r="38298" ht="15">
      <c r="F38298" s="183"/>
    </row>
    <row r="38299" ht="15">
      <c r="F38299" s="183"/>
    </row>
    <row r="38300" ht="15">
      <c r="F38300" s="183"/>
    </row>
    <row r="38301" ht="15">
      <c r="F38301" s="183"/>
    </row>
    <row r="38327" ht="15">
      <c r="F38327" s="183"/>
    </row>
    <row r="38342" ht="15">
      <c r="F38342" s="183"/>
    </row>
    <row r="38357" ht="15">
      <c r="F38357" s="183"/>
    </row>
    <row r="38372" ht="15">
      <c r="F38372" s="183"/>
    </row>
    <row r="38387" ht="15">
      <c r="F38387" s="184"/>
    </row>
    <row r="38537" ht="15">
      <c r="F38537" s="183"/>
    </row>
    <row r="38538" ht="15">
      <c r="F38538" s="183"/>
    </row>
    <row r="38539" ht="15">
      <c r="F38539" s="183"/>
    </row>
    <row r="38540" ht="15">
      <c r="F38540" s="183"/>
    </row>
    <row r="38541" ht="15">
      <c r="F38541" s="183"/>
    </row>
    <row r="38552" ht="15">
      <c r="F38552" s="183"/>
    </row>
    <row r="38553" ht="15">
      <c r="F38553" s="183"/>
    </row>
    <row r="38554" ht="15">
      <c r="F38554" s="183"/>
    </row>
    <row r="38555" ht="15">
      <c r="F38555" s="183"/>
    </row>
    <row r="38556" ht="15">
      <c r="F38556" s="183"/>
    </row>
    <row r="38567" ht="15">
      <c r="F38567" s="183"/>
    </row>
    <row r="38568" ht="15">
      <c r="F38568" s="183"/>
    </row>
    <row r="38569" ht="15">
      <c r="F38569" s="183"/>
    </row>
    <row r="38570" ht="15">
      <c r="F38570" s="183"/>
    </row>
    <row r="38582" ht="15">
      <c r="F38582" s="183"/>
    </row>
    <row r="38583" ht="15">
      <c r="F38583" s="183"/>
    </row>
    <row r="38584" ht="15">
      <c r="F38584" s="183"/>
    </row>
    <row r="38585" ht="15">
      <c r="F38585" s="183"/>
    </row>
    <row r="38597" ht="15">
      <c r="F38597" s="183"/>
    </row>
    <row r="38598" ht="15">
      <c r="F38598" s="183"/>
    </row>
    <row r="38600" ht="15">
      <c r="F38600" s="183"/>
    </row>
    <row r="38601" ht="15">
      <c r="F38601" s="183"/>
    </row>
    <row r="38642" ht="15">
      <c r="F38642" s="183"/>
    </row>
    <row r="38643" ht="15">
      <c r="F38643" s="183"/>
    </row>
    <row r="38644" ht="15">
      <c r="F38644" s="183"/>
    </row>
    <row r="38645" ht="15">
      <c r="F38645" s="183"/>
    </row>
    <row r="38646" ht="15">
      <c r="F38646" s="183"/>
    </row>
    <row r="38657" ht="15">
      <c r="F38657" s="183"/>
    </row>
    <row r="38658" ht="15">
      <c r="F38658" s="183"/>
    </row>
    <row r="38659" ht="15">
      <c r="F38659" s="183"/>
    </row>
    <row r="38660" ht="15">
      <c r="F38660" s="183"/>
    </row>
    <row r="38661" ht="15">
      <c r="F38661" s="183"/>
    </row>
    <row r="38672" ht="15">
      <c r="F38672" s="183"/>
    </row>
    <row r="38673" ht="15">
      <c r="F38673" s="183"/>
    </row>
    <row r="38674" ht="15">
      <c r="F38674" s="183"/>
    </row>
    <row r="38675" ht="15">
      <c r="F38675" s="183"/>
    </row>
    <row r="38676" ht="15">
      <c r="F38676" s="183"/>
    </row>
    <row r="38687" ht="15">
      <c r="F38687" s="183"/>
    </row>
    <row r="38688" ht="15">
      <c r="F38688" s="183"/>
    </row>
    <row r="38689" ht="15">
      <c r="F38689" s="183"/>
    </row>
    <row r="38690" ht="15">
      <c r="F38690" s="183"/>
    </row>
    <row r="38691" ht="15">
      <c r="F38691" s="183"/>
    </row>
    <row r="38702" ht="15">
      <c r="F38702" s="183"/>
    </row>
    <row r="38703" ht="15">
      <c r="F38703" s="183"/>
    </row>
    <row r="38704" ht="15">
      <c r="F38704" s="183"/>
    </row>
    <row r="38705" ht="15">
      <c r="F38705" s="183"/>
    </row>
    <row r="38706" ht="15">
      <c r="F38706" s="183"/>
    </row>
    <row r="38718" ht="15">
      <c r="F38718" s="183"/>
    </row>
    <row r="38719" ht="15">
      <c r="F38719" s="183"/>
    </row>
    <row r="38852" ht="15">
      <c r="F38852" s="183"/>
    </row>
    <row r="38853" ht="15">
      <c r="F38853" s="183"/>
    </row>
    <row r="38854" ht="15">
      <c r="F38854" s="183"/>
    </row>
    <row r="38855" ht="15">
      <c r="F38855" s="183"/>
    </row>
    <row r="38856" ht="15">
      <c r="F38856" s="183"/>
    </row>
    <row r="38867" ht="15">
      <c r="F38867" s="183"/>
    </row>
    <row r="38868" ht="15">
      <c r="F38868" s="183"/>
    </row>
    <row r="38869" ht="15">
      <c r="F38869" s="183"/>
    </row>
    <row r="38870" ht="15">
      <c r="F38870" s="183"/>
    </row>
    <row r="38882" ht="15">
      <c r="F38882" s="183"/>
    </row>
    <row r="38883" ht="15">
      <c r="F38883" s="183"/>
    </row>
    <row r="38884" ht="15">
      <c r="F38884" s="183"/>
    </row>
    <row r="38885" ht="15">
      <c r="F38885" s="183"/>
    </row>
    <row r="38886" ht="15">
      <c r="F38886" s="183"/>
    </row>
    <row r="38897" ht="15">
      <c r="F38897" s="183"/>
    </row>
    <row r="38898" ht="15">
      <c r="F38898" s="183"/>
    </row>
    <row r="38899" ht="15">
      <c r="F38899" s="183"/>
    </row>
    <row r="38900" ht="15">
      <c r="F38900" s="183"/>
    </row>
    <row r="38901" ht="15">
      <c r="F38901" s="183"/>
    </row>
    <row r="38912" ht="15">
      <c r="F38912" s="183"/>
    </row>
    <row r="38913" ht="15">
      <c r="F38913" s="183"/>
    </row>
    <row r="38914" ht="15">
      <c r="F38914" s="183"/>
    </row>
    <row r="38915" ht="15">
      <c r="F38915" s="183"/>
    </row>
    <row r="38916" ht="15">
      <c r="F38916" s="183"/>
    </row>
    <row r="38928" ht="15">
      <c r="F38928" s="183"/>
    </row>
    <row r="38929" ht="15">
      <c r="F38929" s="183"/>
    </row>
    <row r="38957" ht="15">
      <c r="F38957" s="183"/>
    </row>
    <row r="38958" ht="15">
      <c r="F38958" s="183"/>
    </row>
    <row r="38959" ht="15">
      <c r="F38959" s="183"/>
    </row>
    <row r="38960" ht="15">
      <c r="F38960" s="183"/>
    </row>
    <row r="38961" ht="15">
      <c r="F38961" s="183"/>
    </row>
    <row r="38972" ht="15">
      <c r="F38972" s="183"/>
    </row>
    <row r="38973" ht="15">
      <c r="F38973" s="183"/>
    </row>
    <row r="38974" ht="15">
      <c r="F38974" s="183"/>
    </row>
    <row r="38975" ht="15">
      <c r="F38975" s="183"/>
    </row>
    <row r="38976" ht="15">
      <c r="F38976" s="183"/>
    </row>
    <row r="38988" ht="15">
      <c r="F38988" s="183"/>
    </row>
    <row r="38989" ht="15">
      <c r="F38989" s="183"/>
    </row>
    <row r="38990" ht="15">
      <c r="F38990" s="183"/>
    </row>
    <row r="38991" ht="15">
      <c r="F38991" s="183"/>
    </row>
    <row r="39002" ht="15">
      <c r="F39002" s="183"/>
    </row>
    <row r="39003" ht="15">
      <c r="F39003" s="183"/>
    </row>
    <row r="39004" ht="15">
      <c r="F39004" s="183"/>
    </row>
    <row r="39005" ht="15">
      <c r="F39005" s="183"/>
    </row>
    <row r="39006" ht="15">
      <c r="F39006" s="183"/>
    </row>
    <row r="39018" ht="15">
      <c r="F39018" s="183"/>
    </row>
    <row r="39019" ht="15">
      <c r="F39019" s="183"/>
    </row>
    <row r="39020" ht="15">
      <c r="F39020" s="183"/>
    </row>
    <row r="39021" ht="15">
      <c r="F39021" s="183"/>
    </row>
    <row r="39033" ht="15">
      <c r="F39033" s="183"/>
    </row>
    <row r="39034" ht="15">
      <c r="F39034" s="183"/>
    </row>
    <row r="39035" ht="15">
      <c r="F39035" s="183"/>
    </row>
    <row r="39036" ht="15">
      <c r="F39036" s="183"/>
    </row>
    <row r="39062" ht="15">
      <c r="F39062" s="183"/>
    </row>
    <row r="39063" ht="15">
      <c r="F39063" s="183"/>
    </row>
    <row r="39064" ht="15">
      <c r="F39064" s="183"/>
    </row>
    <row r="39065" ht="15">
      <c r="F39065" s="183"/>
    </row>
    <row r="39066" ht="15">
      <c r="F39066" s="183"/>
    </row>
    <row r="39077" ht="15">
      <c r="F39077" s="183"/>
    </row>
    <row r="39078" ht="15">
      <c r="F39078" s="183"/>
    </row>
    <row r="39079" ht="15">
      <c r="F39079" s="183"/>
    </row>
    <row r="39080" ht="15">
      <c r="F39080" s="183"/>
    </row>
    <row r="39081" ht="15">
      <c r="F39081" s="183"/>
    </row>
    <row r="39092" ht="15">
      <c r="F39092" s="183"/>
    </row>
    <row r="39093" ht="15">
      <c r="F39093" s="183"/>
    </row>
    <row r="39094" ht="15">
      <c r="F39094" s="183"/>
    </row>
    <row r="39095" ht="15">
      <c r="F39095" s="183"/>
    </row>
    <row r="39107" ht="15">
      <c r="F39107" s="184"/>
    </row>
    <row r="39108" ht="15">
      <c r="F39108" s="183"/>
    </row>
    <row r="39109" ht="15">
      <c r="F39109" s="183"/>
    </row>
    <row r="39110" ht="15">
      <c r="F39110" s="183"/>
    </row>
    <row r="39122" ht="15">
      <c r="F39122" s="184"/>
    </row>
    <row r="39123" ht="15">
      <c r="F39123" s="183"/>
    </row>
    <row r="39124" ht="15">
      <c r="F39124" s="183"/>
    </row>
    <row r="39125" ht="15">
      <c r="F39125" s="183"/>
    </row>
    <row r="39126" ht="15">
      <c r="F39126" s="183"/>
    </row>
    <row r="39139" ht="15">
      <c r="F39139" s="183"/>
    </row>
    <row r="39140" ht="15">
      <c r="F39140" s="183"/>
    </row>
    <row r="39141" ht="15">
      <c r="F39141" s="183"/>
    </row>
    <row r="39167" ht="15">
      <c r="F39167" s="183"/>
    </row>
    <row r="39168" ht="15">
      <c r="F39168" s="183"/>
    </row>
    <row r="39169" ht="15">
      <c r="F39169" s="183"/>
    </row>
    <row r="39170" ht="15">
      <c r="F39170" s="183"/>
    </row>
    <row r="39171" ht="15">
      <c r="F39171" s="183"/>
    </row>
    <row r="39182" ht="15">
      <c r="F39182" s="183"/>
    </row>
    <row r="39183" ht="15">
      <c r="F39183" s="183"/>
    </row>
    <row r="39184" ht="15">
      <c r="F39184" s="183"/>
    </row>
    <row r="39185" ht="15">
      <c r="F39185" s="183"/>
    </row>
    <row r="39186" ht="15">
      <c r="F39186" s="183"/>
    </row>
    <row r="39198" ht="15">
      <c r="F39198" s="183"/>
    </row>
    <row r="39199" ht="15">
      <c r="F39199" s="183"/>
    </row>
    <row r="39200" ht="15">
      <c r="F39200" s="183"/>
    </row>
    <row r="39201" ht="15">
      <c r="F39201" s="183"/>
    </row>
    <row r="39212" ht="15">
      <c r="F39212" s="183"/>
    </row>
    <row r="39213" ht="15">
      <c r="F39213" s="183"/>
    </row>
    <row r="39214" ht="15">
      <c r="F39214" s="183"/>
    </row>
    <row r="39215" ht="15">
      <c r="F39215" s="183"/>
    </row>
    <row r="39227" ht="15">
      <c r="F39227" s="183"/>
    </row>
    <row r="39228" ht="15">
      <c r="F39228" s="183"/>
    </row>
    <row r="39229" ht="15">
      <c r="F39229" s="183"/>
    </row>
    <row r="39230" ht="15">
      <c r="F39230" s="183"/>
    </row>
    <row r="39231" ht="15">
      <c r="F39231" s="183"/>
    </row>
    <row r="39243" ht="15">
      <c r="F39243" s="183"/>
    </row>
    <row r="39244" ht="15">
      <c r="F39244" s="183"/>
    </row>
    <row r="39272" ht="15">
      <c r="F39272" s="183"/>
    </row>
    <row r="39273" ht="15">
      <c r="F39273" s="183"/>
    </row>
    <row r="39274" ht="15">
      <c r="F39274" s="183"/>
    </row>
    <row r="39275" ht="15">
      <c r="F39275" s="183"/>
    </row>
    <row r="39276" ht="15">
      <c r="F39276" s="183"/>
    </row>
    <row r="39287" ht="15">
      <c r="F39287" s="183"/>
    </row>
    <row r="39288" ht="15">
      <c r="F39288" s="183"/>
    </row>
    <row r="39289" ht="15">
      <c r="F39289" s="183"/>
    </row>
    <row r="39290" ht="15">
      <c r="F39290" s="183"/>
    </row>
    <row r="39291" ht="15">
      <c r="F39291" s="183"/>
    </row>
    <row r="39303" ht="15">
      <c r="F39303" s="183"/>
    </row>
    <row r="39304" ht="15">
      <c r="F39304" s="183"/>
    </row>
    <row r="39317" ht="15">
      <c r="F39317" s="183"/>
    </row>
    <row r="39318" ht="15">
      <c r="F39318" s="183"/>
    </row>
    <row r="39319" ht="15">
      <c r="F39319" s="183"/>
    </row>
    <row r="39320" ht="15">
      <c r="F39320" s="183"/>
    </row>
    <row r="39321" ht="15">
      <c r="F39321" s="183"/>
    </row>
    <row r="39332" ht="15">
      <c r="F39332" s="183"/>
    </row>
    <row r="39333" ht="15">
      <c r="F39333" s="183"/>
    </row>
    <row r="39334" ht="15">
      <c r="F39334" s="183"/>
    </row>
    <row r="39335" ht="15">
      <c r="F39335" s="183"/>
    </row>
    <row r="39336" ht="15">
      <c r="F39336" s="183"/>
    </row>
    <row r="39348" ht="15">
      <c r="F39348" s="183"/>
    </row>
    <row r="39349" ht="15">
      <c r="F39349" s="183"/>
    </row>
    <row r="39377" ht="15">
      <c r="F39377" s="183"/>
    </row>
    <row r="39378" ht="15">
      <c r="F39378" s="183"/>
    </row>
    <row r="39379" ht="15">
      <c r="F39379" s="183"/>
    </row>
    <row r="39380" ht="15">
      <c r="F39380" s="183"/>
    </row>
    <row r="39381" ht="15">
      <c r="F39381" s="183"/>
    </row>
    <row r="39392" ht="15">
      <c r="F39392" s="183"/>
    </row>
    <row r="39393" ht="15">
      <c r="F39393" s="183"/>
    </row>
    <row r="39394" ht="15">
      <c r="F39394" s="183"/>
    </row>
    <row r="39395" ht="15">
      <c r="F39395" s="183"/>
    </row>
    <row r="39396" ht="15">
      <c r="F39396" s="183"/>
    </row>
    <row r="39408" ht="15">
      <c r="F39408" s="183"/>
    </row>
    <row r="39409" ht="15">
      <c r="F39409" s="183"/>
    </row>
    <row r="39410" ht="15">
      <c r="F39410" s="183"/>
    </row>
    <row r="39411" ht="15">
      <c r="F39411" s="183"/>
    </row>
    <row r="39422" ht="15">
      <c r="F39422" s="183"/>
    </row>
    <row r="39423" ht="15">
      <c r="F39423" s="184"/>
    </row>
    <row r="39424" ht="15">
      <c r="F39424" s="183"/>
    </row>
    <row r="39425" ht="15">
      <c r="F39425" s="183"/>
    </row>
    <row r="39426" ht="15">
      <c r="F39426" s="183"/>
    </row>
    <row r="39437" ht="15">
      <c r="F39437" s="183"/>
    </row>
    <row r="39438" ht="15">
      <c r="F39438" s="183"/>
    </row>
    <row r="39439" ht="15">
      <c r="F39439" s="183"/>
    </row>
    <row r="39440" ht="15">
      <c r="F39440" s="183"/>
    </row>
    <row r="39441" ht="15">
      <c r="F39441" s="183"/>
    </row>
    <row r="39453" ht="15">
      <c r="F39453" s="183"/>
    </row>
    <row r="39454" ht="15">
      <c r="F39454" s="183"/>
    </row>
    <row r="39468" ht="15">
      <c r="F39468" s="183"/>
    </row>
    <row r="39470" ht="15">
      <c r="F39470" s="183"/>
    </row>
    <row r="39471" ht="15">
      <c r="F39471" s="183"/>
    </row>
    <row r="39482" ht="15">
      <c r="F39482" s="183"/>
    </row>
    <row r="39483" ht="15">
      <c r="F39483" s="183"/>
    </row>
    <row r="39484" ht="15">
      <c r="F39484" s="183"/>
    </row>
    <row r="39485" ht="15">
      <c r="F39485" s="183"/>
    </row>
    <row r="39486" ht="15">
      <c r="F39486" s="183"/>
    </row>
    <row r="39497" ht="15">
      <c r="F39497" s="183"/>
    </row>
    <row r="39498" ht="15">
      <c r="F39498" s="183"/>
    </row>
    <row r="39499" ht="15">
      <c r="F39499" s="183"/>
    </row>
    <row r="39500" ht="15">
      <c r="F39500" s="183"/>
    </row>
    <row r="39501" ht="15">
      <c r="F39501" s="183"/>
    </row>
    <row r="39514" ht="15">
      <c r="F39514" s="183"/>
    </row>
    <row r="39527" ht="15">
      <c r="F39527" s="183"/>
    </row>
    <row r="39528" ht="15">
      <c r="F39528" s="183"/>
    </row>
    <row r="39529" ht="15">
      <c r="F39529" s="183"/>
    </row>
    <row r="39530" ht="15">
      <c r="F39530" s="183"/>
    </row>
    <row r="39542" ht="15">
      <c r="F39542" s="183"/>
    </row>
    <row r="39543" ht="15">
      <c r="F39543" s="183"/>
    </row>
    <row r="39544" ht="15">
      <c r="F39544" s="183"/>
    </row>
    <row r="39545" ht="15">
      <c r="F39545" s="183"/>
    </row>
    <row r="39587" ht="15">
      <c r="F39587" s="183"/>
    </row>
    <row r="39588" ht="15">
      <c r="F39588" s="183"/>
    </row>
    <row r="39589" ht="15">
      <c r="F39589" s="183"/>
    </row>
    <row r="39590" ht="15">
      <c r="F39590" s="183"/>
    </row>
    <row r="39591" ht="15">
      <c r="F39591" s="183"/>
    </row>
    <row r="39602" ht="15">
      <c r="F39602" s="183"/>
    </row>
    <row r="39603" ht="15">
      <c r="F39603" s="183"/>
    </row>
    <row r="39604" ht="15">
      <c r="F39604" s="183"/>
    </row>
    <row r="39605" ht="15">
      <c r="F39605" s="183"/>
    </row>
    <row r="39606" ht="15">
      <c r="F39606" s="183"/>
    </row>
    <row r="39617" ht="15">
      <c r="F39617" s="183"/>
    </row>
    <row r="39618" ht="15">
      <c r="F39618" s="183"/>
    </row>
    <row r="39619" ht="15">
      <c r="F39619" s="183"/>
    </row>
    <row r="39620" ht="15">
      <c r="F39620" s="183"/>
    </row>
    <row r="39621" ht="15">
      <c r="F39621" s="183"/>
    </row>
    <row r="39632" ht="15">
      <c r="F39632" s="183"/>
    </row>
    <row r="39633" ht="15">
      <c r="F39633" s="183"/>
    </row>
    <row r="39634" ht="15">
      <c r="F39634" s="183"/>
    </row>
    <row r="39635" ht="15">
      <c r="F39635" s="183"/>
    </row>
    <row r="39636" ht="15">
      <c r="F39636" s="183"/>
    </row>
    <row r="39647" ht="15">
      <c r="F39647" s="183"/>
    </row>
    <row r="39648" ht="15">
      <c r="F39648" s="183"/>
    </row>
    <row r="39649" ht="15">
      <c r="F39649" s="183"/>
    </row>
    <row r="39650" ht="15">
      <c r="F39650" s="183"/>
    </row>
    <row r="39651" ht="15">
      <c r="F39651" s="183"/>
    </row>
    <row r="39663" ht="15">
      <c r="F39663" s="183"/>
    </row>
    <row r="39664" ht="15">
      <c r="F39664" s="183"/>
    </row>
    <row r="39692" ht="15">
      <c r="F39692" s="183"/>
    </row>
    <row r="39693" ht="15">
      <c r="F39693" s="183"/>
    </row>
    <row r="39694" ht="15">
      <c r="F39694" s="183"/>
    </row>
    <row r="39695" ht="15">
      <c r="F39695" s="183"/>
    </row>
    <row r="39696" ht="15">
      <c r="F39696" s="183"/>
    </row>
    <row r="39707" ht="15">
      <c r="F39707" s="183"/>
    </row>
    <row r="39708" ht="15">
      <c r="F39708" s="183"/>
    </row>
    <row r="39709" ht="15">
      <c r="F39709" s="183"/>
    </row>
    <row r="39710" ht="15">
      <c r="F39710" s="183"/>
    </row>
    <row r="39711" ht="15">
      <c r="F39711" s="183"/>
    </row>
    <row r="39722" ht="15">
      <c r="F39722" s="183"/>
    </row>
    <row r="39723" ht="15">
      <c r="F39723" s="183"/>
    </row>
    <row r="39724" ht="15">
      <c r="F39724" s="183"/>
    </row>
    <row r="39725" ht="15">
      <c r="F39725" s="183"/>
    </row>
    <row r="39726" ht="15">
      <c r="F39726" s="183"/>
    </row>
    <row r="39737" ht="15">
      <c r="F39737" s="183"/>
    </row>
    <row r="39738" ht="15">
      <c r="F39738" s="183"/>
    </row>
    <row r="39739" ht="15">
      <c r="F39739" s="183"/>
    </row>
    <row r="39740" ht="15">
      <c r="F39740" s="183"/>
    </row>
    <row r="39741" ht="15">
      <c r="F39741" s="183"/>
    </row>
    <row r="39752" ht="15">
      <c r="F39752" s="183"/>
    </row>
    <row r="39753" ht="15">
      <c r="F39753" s="183"/>
    </row>
    <row r="39754" ht="15">
      <c r="F39754" s="183"/>
    </row>
    <row r="39755" ht="15">
      <c r="F39755" s="183"/>
    </row>
    <row r="39756" ht="15">
      <c r="F39756" s="183"/>
    </row>
    <row r="39768" ht="15">
      <c r="F39768" s="183"/>
    </row>
    <row r="39769" ht="15">
      <c r="F39769" s="183"/>
    </row>
    <row r="39797" ht="15">
      <c r="F39797" s="183"/>
    </row>
    <row r="39798" ht="15">
      <c r="F39798" s="183"/>
    </row>
    <row r="39799" ht="15">
      <c r="F39799" s="183"/>
    </row>
    <row r="39800" ht="15">
      <c r="F39800" s="183"/>
    </row>
    <row r="39801" ht="15">
      <c r="F39801" s="183"/>
    </row>
    <row r="39812" ht="15">
      <c r="F39812" s="183"/>
    </row>
    <row r="39813" ht="15">
      <c r="F39813" s="183"/>
    </row>
    <row r="39814" ht="15">
      <c r="F39814" s="183"/>
    </row>
    <row r="39815" ht="15">
      <c r="F39815" s="183"/>
    </row>
    <row r="39816" ht="15">
      <c r="F39816" s="183"/>
    </row>
    <row r="39827" ht="15">
      <c r="F39827" s="183"/>
    </row>
    <row r="39828" ht="15">
      <c r="F39828" s="183"/>
    </row>
    <row r="39829" ht="15">
      <c r="F39829" s="183"/>
    </row>
    <row r="39830" ht="15">
      <c r="F39830" s="183"/>
    </row>
    <row r="39831" ht="15">
      <c r="F39831" s="183"/>
    </row>
    <row r="39842" ht="15">
      <c r="F39842" s="183"/>
    </row>
    <row r="39843" ht="15">
      <c r="F39843" s="183"/>
    </row>
    <row r="39844" ht="15">
      <c r="F39844" s="183"/>
    </row>
    <row r="39845" ht="15">
      <c r="F39845" s="183"/>
    </row>
    <row r="39846" ht="15">
      <c r="F39846" s="183"/>
    </row>
    <row r="39857" ht="15">
      <c r="F39857" s="183"/>
    </row>
    <row r="39858" ht="15">
      <c r="F39858" s="183"/>
    </row>
    <row r="39859" ht="15">
      <c r="F39859" s="183"/>
    </row>
    <row r="39860" ht="15">
      <c r="F39860" s="183"/>
    </row>
    <row r="39861" ht="15">
      <c r="F39861" s="183"/>
    </row>
    <row r="39873" ht="15">
      <c r="F39873" s="183"/>
    </row>
    <row r="39874" ht="15">
      <c r="F39874" s="183"/>
    </row>
    <row r="39875" ht="15">
      <c r="F39875" s="183"/>
    </row>
    <row r="39876" ht="15">
      <c r="F39876" s="183"/>
    </row>
    <row r="39902" ht="15">
      <c r="F39902" s="183"/>
    </row>
    <row r="39903" ht="15">
      <c r="F39903" s="183"/>
    </row>
    <row r="39904" ht="15">
      <c r="F39904" s="183"/>
    </row>
    <row r="39905" ht="15">
      <c r="F39905" s="183"/>
    </row>
    <row r="39906" ht="15">
      <c r="F39906" s="183"/>
    </row>
    <row r="39917" ht="15">
      <c r="F39917" s="183"/>
    </row>
    <row r="39918" ht="15">
      <c r="F39918" s="183"/>
    </row>
    <row r="39919" ht="15">
      <c r="F39919" s="183"/>
    </row>
    <row r="39920" ht="15">
      <c r="F39920" s="183"/>
    </row>
    <row r="39921" ht="15">
      <c r="F39921" s="183"/>
    </row>
    <row r="39933" ht="15">
      <c r="F39933" s="183"/>
    </row>
    <row r="39934" ht="15">
      <c r="F39934" s="183"/>
    </row>
    <row r="39935" ht="15">
      <c r="F39935" s="183"/>
    </row>
    <row r="39936" ht="15">
      <c r="F39936" s="183"/>
    </row>
    <row r="39947" ht="15">
      <c r="F39947" s="183"/>
    </row>
    <row r="39948" ht="15">
      <c r="F39948" s="183"/>
    </row>
    <row r="39949" ht="15">
      <c r="F39949" s="183"/>
    </row>
    <row r="39950" ht="15">
      <c r="F39950" s="183"/>
    </row>
    <row r="39951" ht="15">
      <c r="F39951" s="183"/>
    </row>
    <row r="39962" ht="15">
      <c r="F39962" s="183"/>
    </row>
    <row r="39963" ht="15">
      <c r="F39963" s="183"/>
    </row>
    <row r="39964" ht="15">
      <c r="F39964" s="183"/>
    </row>
    <row r="39965" ht="15">
      <c r="F39965" s="183"/>
    </row>
    <row r="39966" ht="15">
      <c r="F39966" s="183"/>
    </row>
    <row r="39978" ht="15">
      <c r="F39978" s="183"/>
    </row>
    <row r="39979" ht="15">
      <c r="F39979" s="183"/>
    </row>
    <row r="39980" ht="15">
      <c r="F39980" s="183"/>
    </row>
    <row r="39981" ht="15">
      <c r="F39981" s="183"/>
    </row>
    <row r="40007" ht="15">
      <c r="F40007" s="183"/>
    </row>
    <row r="40008" ht="15">
      <c r="F40008" s="183"/>
    </row>
    <row r="40009" ht="15">
      <c r="F40009" s="183"/>
    </row>
    <row r="40010" ht="15">
      <c r="F40010" s="183"/>
    </row>
    <row r="40011" ht="15">
      <c r="F40011" s="183"/>
    </row>
    <row r="40021" ht="15">
      <c r="F40021" s="183"/>
    </row>
    <row r="40022" ht="15">
      <c r="F40022" s="184"/>
    </row>
    <row r="40023" ht="15">
      <c r="F40023" s="183"/>
    </row>
    <row r="40024" ht="15">
      <c r="F40024" s="183"/>
    </row>
    <row r="40025" ht="15">
      <c r="F40025" s="183"/>
    </row>
    <row r="40026" ht="15">
      <c r="F40026" s="183"/>
    </row>
    <row r="40038" ht="15">
      <c r="F40038" s="183"/>
    </row>
    <row r="40039" ht="15">
      <c r="F40039" s="183"/>
    </row>
    <row r="40052" ht="15">
      <c r="F40052" s="184"/>
    </row>
    <row r="40053" ht="15">
      <c r="F40053" s="183"/>
    </row>
    <row r="40054" ht="15">
      <c r="F40054" s="183"/>
    </row>
    <row r="40055" ht="15">
      <c r="F40055" s="183"/>
    </row>
    <row r="40056" ht="15">
      <c r="F40056" s="183"/>
    </row>
    <row r="40067" ht="15">
      <c r="F40067" s="183"/>
    </row>
    <row r="40068" ht="15">
      <c r="F40068" s="183"/>
    </row>
    <row r="40069" ht="15">
      <c r="F40069" s="183"/>
    </row>
    <row r="40070" ht="15">
      <c r="F40070" s="183"/>
    </row>
    <row r="40071" ht="15">
      <c r="F40071" s="183"/>
    </row>
    <row r="40112" ht="15">
      <c r="F40112" s="183"/>
    </row>
    <row r="40113" ht="15">
      <c r="F40113" s="183"/>
    </row>
    <row r="40114" ht="15">
      <c r="F40114" s="183"/>
    </row>
    <row r="40115" ht="15">
      <c r="F40115" s="183"/>
    </row>
    <row r="40116" ht="15">
      <c r="F40116" s="183"/>
    </row>
    <row r="40127" ht="15">
      <c r="F40127" s="183"/>
    </row>
    <row r="40128" ht="15">
      <c r="F40128" s="183"/>
    </row>
    <row r="40129" ht="15">
      <c r="F40129" s="183"/>
    </row>
    <row r="40130" ht="15">
      <c r="F40130" s="183"/>
    </row>
    <row r="40131" ht="15">
      <c r="F40131" s="183"/>
    </row>
    <row r="40143" ht="15">
      <c r="F40143" s="183"/>
    </row>
    <row r="40144" ht="15">
      <c r="F40144" s="183"/>
    </row>
    <row r="40145" ht="15">
      <c r="F40145" s="183"/>
    </row>
    <row r="40146" ht="15">
      <c r="F40146" s="183"/>
    </row>
    <row r="40157" ht="15">
      <c r="F40157" s="183"/>
    </row>
    <row r="40158" ht="15">
      <c r="F40158" s="183"/>
    </row>
    <row r="40159" ht="15">
      <c r="F40159" s="183"/>
    </row>
    <row r="40160" ht="15">
      <c r="F40160" s="183"/>
    </row>
    <row r="40161" ht="15">
      <c r="F40161" s="183"/>
    </row>
    <row r="40172" ht="15">
      <c r="F40172" s="184"/>
    </row>
    <row r="40173" ht="15">
      <c r="F40173" s="183"/>
    </row>
    <row r="40174" ht="15">
      <c r="F40174" s="183"/>
    </row>
    <row r="40175" ht="15">
      <c r="F40175" s="183"/>
    </row>
    <row r="40176" ht="15">
      <c r="F40176" s="183"/>
    </row>
    <row r="40188" ht="15">
      <c r="F40188" s="183"/>
    </row>
    <row r="40189" ht="15">
      <c r="F40189" s="183"/>
    </row>
    <row r="40190" ht="15">
      <c r="F40190" s="183"/>
    </row>
    <row r="40191" ht="15">
      <c r="F40191" s="183"/>
    </row>
    <row r="40217" ht="15">
      <c r="F40217" s="183"/>
    </row>
    <row r="40218" ht="15">
      <c r="F40218" s="183"/>
    </row>
    <row r="40219" ht="15">
      <c r="F40219" s="183"/>
    </row>
    <row r="40220" ht="15">
      <c r="F40220" s="183"/>
    </row>
    <row r="40221" ht="15">
      <c r="F40221" s="183"/>
    </row>
    <row r="40233" ht="15">
      <c r="F40233" s="183"/>
    </row>
    <row r="40235" ht="15">
      <c r="F40235" s="183"/>
    </row>
    <row r="40236" ht="15">
      <c r="F40236" s="183"/>
    </row>
    <row r="40247" ht="15">
      <c r="F40247" s="184"/>
    </row>
    <row r="40250" ht="15">
      <c r="F40250" s="183"/>
    </row>
    <row r="40262" ht="15">
      <c r="F40262" s="183"/>
    </row>
    <row r="40265" ht="15">
      <c r="F40265" s="183"/>
    </row>
    <row r="40278" ht="15">
      <c r="F40278" s="183"/>
    </row>
    <row r="40280" ht="15">
      <c r="F40280" s="183"/>
    </row>
    <row r="40281" ht="15">
      <c r="F40281" s="183"/>
    </row>
    <row r="40322" ht="15">
      <c r="F40322" s="183"/>
    </row>
    <row r="40323" ht="15">
      <c r="F40323" s="183"/>
    </row>
    <row r="40324" ht="15">
      <c r="F40324" s="183"/>
    </row>
    <row r="40325" ht="15">
      <c r="F40325" s="183"/>
    </row>
    <row r="40326" ht="15">
      <c r="F40326" s="183"/>
    </row>
    <row r="40337" ht="15">
      <c r="F40337" s="183"/>
    </row>
    <row r="40338" ht="15">
      <c r="F40338" s="183"/>
    </row>
    <row r="40339" ht="15">
      <c r="F40339" s="183"/>
    </row>
    <row r="40340" ht="15">
      <c r="F40340" s="183"/>
    </row>
    <row r="40341" ht="15">
      <c r="F40341" s="183"/>
    </row>
    <row r="40353" ht="15">
      <c r="F40353" s="183"/>
    </row>
    <row r="40354" ht="15">
      <c r="F40354" s="183"/>
    </row>
    <row r="40367" ht="15">
      <c r="F40367" s="183"/>
    </row>
    <row r="40368" ht="15">
      <c r="F40368" s="183"/>
    </row>
    <row r="40369" ht="15">
      <c r="F40369" s="183"/>
    </row>
    <row r="40370" ht="15">
      <c r="F40370" s="183"/>
    </row>
    <row r="40383" ht="15">
      <c r="F40383" s="183"/>
    </row>
    <row r="40384" ht="15">
      <c r="F40384" s="183"/>
    </row>
    <row r="40385" ht="15">
      <c r="F40385" s="183"/>
    </row>
    <row r="40386" ht="15">
      <c r="F40386" s="183"/>
    </row>
    <row r="40427" ht="15">
      <c r="F40427" s="183"/>
    </row>
    <row r="40428" ht="15">
      <c r="F40428" s="183"/>
    </row>
    <row r="40429" ht="15">
      <c r="F40429" s="183"/>
    </row>
    <row r="40430" ht="15">
      <c r="F40430" s="183"/>
    </row>
    <row r="40431" ht="15">
      <c r="F40431" s="183"/>
    </row>
    <row r="40442" ht="15">
      <c r="F40442" s="183"/>
    </row>
    <row r="40443" ht="15">
      <c r="F40443" s="183"/>
    </row>
    <row r="40444" ht="15">
      <c r="F40444" s="183"/>
    </row>
    <row r="40445" ht="15">
      <c r="F40445" s="183"/>
    </row>
    <row r="40446" ht="15">
      <c r="F40446" s="183"/>
    </row>
    <row r="40458" ht="15">
      <c r="F40458" s="183"/>
    </row>
    <row r="40459" ht="15">
      <c r="F40459" s="183"/>
    </row>
    <row r="40472" ht="15">
      <c r="F40472" s="184"/>
    </row>
    <row r="40473" ht="15">
      <c r="F40473" s="183"/>
    </row>
    <row r="40474" ht="15">
      <c r="F40474" s="183"/>
    </row>
    <row r="40475" ht="15">
      <c r="F40475" s="183"/>
    </row>
    <row r="40476" ht="15">
      <c r="F40476" s="183"/>
    </row>
    <row r="40488" ht="15">
      <c r="F40488" s="183"/>
    </row>
    <row r="40489" ht="15">
      <c r="F40489" s="183"/>
    </row>
    <row r="40490" ht="15">
      <c r="F40490" s="183"/>
    </row>
    <row r="40491" ht="15">
      <c r="F40491" s="183"/>
    </row>
    <row r="40503" ht="15">
      <c r="F40503" s="183"/>
    </row>
    <row r="40504" ht="15">
      <c r="F40504" s="183"/>
    </row>
    <row r="40532" ht="15">
      <c r="F40532" s="183"/>
    </row>
    <row r="40533" ht="15">
      <c r="F40533" s="183"/>
    </row>
    <row r="40534" ht="15">
      <c r="F40534" s="183"/>
    </row>
    <row r="40535" ht="15">
      <c r="F40535" s="183"/>
    </row>
    <row r="40536" ht="15">
      <c r="F40536" s="183"/>
    </row>
    <row r="40547" ht="15">
      <c r="F40547" s="183"/>
    </row>
    <row r="40548" ht="15">
      <c r="F40548" s="183"/>
    </row>
    <row r="40549" ht="15">
      <c r="F40549" s="183"/>
    </row>
    <row r="40550" ht="15">
      <c r="F40550" s="183"/>
    </row>
    <row r="40563" ht="15">
      <c r="F40563" s="183"/>
    </row>
    <row r="40564" ht="15">
      <c r="F40564" s="183"/>
    </row>
    <row r="40578" ht="15">
      <c r="F40578" s="183"/>
    </row>
    <row r="40579" ht="15">
      <c r="F40579" s="183"/>
    </row>
    <row r="40580" ht="15">
      <c r="F40580" s="183"/>
    </row>
    <row r="40581" ht="15">
      <c r="F40581" s="183"/>
    </row>
    <row r="40593" ht="15">
      <c r="F40593" s="183"/>
    </row>
    <row r="40594" ht="15">
      <c r="F40594" s="183"/>
    </row>
    <row r="40595" ht="15">
      <c r="F40595" s="183"/>
    </row>
    <row r="40596" ht="15">
      <c r="F40596" s="183"/>
    </row>
    <row r="40637" ht="15">
      <c r="F40637" s="183"/>
    </row>
    <row r="40638" ht="15">
      <c r="F40638" s="183"/>
    </row>
    <row r="40639" ht="15">
      <c r="F40639" s="183"/>
    </row>
    <row r="40640" ht="15">
      <c r="F40640" s="183"/>
    </row>
    <row r="40641" ht="15">
      <c r="F40641" s="183"/>
    </row>
    <row r="40652" ht="15">
      <c r="F40652" s="183"/>
    </row>
    <row r="40653" ht="15">
      <c r="F40653" s="183"/>
    </row>
    <row r="40654" ht="15">
      <c r="F40654" s="183"/>
    </row>
    <row r="40655" ht="15">
      <c r="F40655" s="183"/>
    </row>
    <row r="40656" ht="15">
      <c r="F40656" s="183"/>
    </row>
    <row r="40668" ht="15">
      <c r="F40668" s="183"/>
    </row>
    <row r="40669" ht="15">
      <c r="F40669" s="183"/>
    </row>
    <row r="40670" ht="15">
      <c r="F40670" s="183"/>
    </row>
    <row r="40682" ht="15">
      <c r="F40682" s="183"/>
    </row>
    <row r="40683" ht="15">
      <c r="F40683" s="183"/>
    </row>
    <row r="40684" ht="15">
      <c r="F40684" s="183"/>
    </row>
    <row r="40685" ht="15">
      <c r="F40685" s="183"/>
    </row>
    <row r="40697" ht="15">
      <c r="F40697" s="184"/>
    </row>
    <row r="40698" ht="15">
      <c r="F40698" s="183"/>
    </row>
    <row r="40699" ht="15">
      <c r="F40699" s="183"/>
    </row>
    <row r="40700" ht="15">
      <c r="F40700" s="183"/>
    </row>
    <row r="40701" ht="15">
      <c r="F40701" s="183"/>
    </row>
    <row r="40713" ht="15">
      <c r="F40713" s="183"/>
    </row>
    <row r="40714" ht="15">
      <c r="F40714" s="183"/>
    </row>
    <row r="40742" ht="15">
      <c r="F40742" s="183"/>
    </row>
    <row r="40743" ht="15">
      <c r="F40743" s="183"/>
    </row>
    <row r="40744" ht="15">
      <c r="F40744" s="183"/>
    </row>
    <row r="40745" ht="15">
      <c r="F40745" s="183"/>
    </row>
    <row r="40787" ht="15">
      <c r="F40787" s="183"/>
    </row>
    <row r="40790" ht="15">
      <c r="F40790" s="183"/>
    </row>
    <row r="40803" ht="15">
      <c r="F40803" s="183"/>
    </row>
    <row r="40804" ht="15">
      <c r="F40804" s="183"/>
    </row>
    <row r="40847" ht="15">
      <c r="F40847" s="183"/>
    </row>
    <row r="40848" ht="15">
      <c r="F40848" s="183"/>
    </row>
    <row r="40849" ht="15">
      <c r="F40849" s="183"/>
    </row>
    <row r="40850" ht="15">
      <c r="F40850" s="183"/>
    </row>
    <row r="40851" ht="15">
      <c r="F40851" s="183"/>
    </row>
    <row r="40862" ht="15">
      <c r="F40862" s="183"/>
    </row>
    <row r="40863" ht="15">
      <c r="F40863" s="183"/>
    </row>
    <row r="40864" ht="15">
      <c r="F40864" s="183"/>
    </row>
    <row r="40865" ht="15">
      <c r="F40865" s="183"/>
    </row>
    <row r="40866" ht="15">
      <c r="F40866" s="183"/>
    </row>
    <row r="40878" ht="15">
      <c r="F40878" s="183"/>
    </row>
    <row r="40879" ht="15">
      <c r="F40879" s="183"/>
    </row>
    <row r="40880" ht="15">
      <c r="F40880" s="183"/>
    </row>
    <row r="40881" ht="15">
      <c r="F40881" s="183"/>
    </row>
    <row r="40892" ht="15">
      <c r="F40892" s="183"/>
    </row>
    <row r="40893" ht="15">
      <c r="F40893" s="183"/>
    </row>
    <row r="40894" ht="15">
      <c r="F40894" s="183"/>
    </row>
    <row r="40895" ht="15">
      <c r="F40895" s="183"/>
    </row>
    <row r="40896" ht="15">
      <c r="F40896" s="183"/>
    </row>
    <row r="40907" ht="15">
      <c r="F40907" s="183"/>
    </row>
    <row r="40908" ht="15">
      <c r="F40908" s="183"/>
    </row>
    <row r="40909" ht="15">
      <c r="F40909" s="183"/>
    </row>
    <row r="40910" ht="15">
      <c r="F40910" s="183"/>
    </row>
    <row r="40911" ht="15">
      <c r="F40911" s="183"/>
    </row>
    <row r="40923" ht="15">
      <c r="F40923" s="183"/>
    </row>
    <row r="40924" ht="15">
      <c r="F40924" s="183"/>
    </row>
    <row r="40939" ht="15">
      <c r="F40939" s="183"/>
    </row>
    <row r="40940" ht="15">
      <c r="F40940" s="183"/>
    </row>
    <row r="40941" ht="15">
      <c r="F40941" s="183"/>
    </row>
    <row r="40952" ht="15">
      <c r="F40952" s="183"/>
    </row>
    <row r="40953" ht="15">
      <c r="F40953" s="183"/>
    </row>
    <row r="40954" ht="15">
      <c r="F40954" s="183"/>
    </row>
    <row r="40955" ht="15">
      <c r="F40955" s="183"/>
    </row>
    <row r="40956" ht="15">
      <c r="F40956" s="183"/>
    </row>
    <row r="40967" ht="15">
      <c r="F40967" s="183"/>
    </row>
    <row r="40968" ht="15">
      <c r="F40968" s="183"/>
    </row>
    <row r="40969" ht="15">
      <c r="F40969" s="183"/>
    </row>
    <row r="40970" ht="15">
      <c r="F40970" s="183"/>
    </row>
    <row r="40971" ht="15">
      <c r="F40971" s="183"/>
    </row>
    <row r="40982" ht="15">
      <c r="F40982" s="183"/>
    </row>
    <row r="40983" ht="15">
      <c r="F40983" s="183"/>
    </row>
    <row r="40984" ht="15">
      <c r="F40984" s="183"/>
    </row>
    <row r="40985" ht="15">
      <c r="F40985" s="183"/>
    </row>
    <row r="40986" ht="15">
      <c r="F40986" s="183"/>
    </row>
    <row r="40997" ht="15">
      <c r="F40997" s="183"/>
    </row>
    <row r="40998" ht="15">
      <c r="F40998" s="183"/>
    </row>
    <row r="40999" ht="15">
      <c r="F40999" s="183"/>
    </row>
    <row r="41000" ht="15">
      <c r="F41000" s="183"/>
    </row>
    <row r="41012" ht="15">
      <c r="F41012" s="183"/>
    </row>
    <row r="41013" ht="15">
      <c r="F41013" s="183"/>
    </row>
    <row r="41014" ht="15">
      <c r="F41014" s="183"/>
    </row>
    <row r="41015" ht="15">
      <c r="F41015" s="183"/>
    </row>
    <row r="41016" ht="15">
      <c r="F41016" s="183"/>
    </row>
    <row r="41028" ht="15">
      <c r="F41028" s="183"/>
    </row>
    <row r="41029" ht="15">
      <c r="F41029" s="183"/>
    </row>
    <row r="41030" ht="15">
      <c r="F41030" s="183"/>
    </row>
    <row r="41031" ht="15">
      <c r="F41031" s="183"/>
    </row>
    <row r="41057" ht="15">
      <c r="F41057" s="183"/>
    </row>
    <row r="41058" ht="15">
      <c r="F41058" s="183"/>
    </row>
    <row r="41059" ht="15">
      <c r="F41059" s="183"/>
    </row>
    <row r="41060" ht="15">
      <c r="F41060" s="183"/>
    </row>
    <row r="41061" ht="15">
      <c r="F41061" s="183"/>
    </row>
    <row r="41072" ht="15">
      <c r="F41072" s="183"/>
    </row>
    <row r="41073" ht="15">
      <c r="F41073" s="183"/>
    </row>
    <row r="41074" ht="15">
      <c r="F41074" s="183"/>
    </row>
    <row r="41075" ht="15">
      <c r="F41075" s="183"/>
    </row>
    <row r="41076" ht="15">
      <c r="F41076" s="183"/>
    </row>
    <row r="41087" ht="15">
      <c r="F41087" s="184"/>
    </row>
    <row r="41088" ht="15">
      <c r="F41088" s="183"/>
    </row>
    <row r="41089" ht="15">
      <c r="F41089" s="183"/>
    </row>
    <row r="41090" ht="15">
      <c r="F41090" s="183"/>
    </row>
    <row r="41091" ht="15">
      <c r="F41091" s="183"/>
    </row>
    <row r="41102" ht="15">
      <c r="F41102" s="184"/>
    </row>
    <row r="41103" ht="15">
      <c r="F41103" s="183"/>
    </row>
    <row r="41104" ht="15">
      <c r="F41104" s="183"/>
    </row>
    <row r="41105" ht="15">
      <c r="F41105" s="183"/>
    </row>
    <row r="41106" ht="15">
      <c r="F41106" s="183"/>
    </row>
    <row r="41117" ht="15">
      <c r="F41117" s="183"/>
    </row>
    <row r="41118" ht="15">
      <c r="F41118" s="183"/>
    </row>
    <row r="41119" ht="15">
      <c r="F41119" s="183"/>
    </row>
    <row r="41120" ht="15">
      <c r="F41120" s="183"/>
    </row>
    <row r="41121" ht="15">
      <c r="F41121" s="183"/>
    </row>
    <row r="41133" ht="15">
      <c r="F41133" s="183"/>
    </row>
    <row r="41134" ht="15">
      <c r="F41134" s="183"/>
    </row>
    <row r="41135" ht="15">
      <c r="F41135" s="183"/>
    </row>
    <row r="41136" ht="15">
      <c r="F41136" s="183"/>
    </row>
    <row r="41162" ht="15">
      <c r="F41162" s="183"/>
    </row>
    <row r="41163" ht="15">
      <c r="F41163" s="183"/>
    </row>
    <row r="41164" ht="15">
      <c r="F41164" s="183"/>
    </row>
    <row r="41165" ht="15">
      <c r="F41165" s="183"/>
    </row>
    <row r="41166" ht="15">
      <c r="F41166" s="183"/>
    </row>
    <row r="41177" ht="15">
      <c r="F41177" s="183"/>
    </row>
    <row r="41178" ht="15">
      <c r="F41178" s="183"/>
    </row>
    <row r="41179" ht="15">
      <c r="F41179" s="183"/>
    </row>
    <row r="41180" ht="15">
      <c r="F41180" s="183"/>
    </row>
    <row r="41181" ht="15">
      <c r="F41181" s="183"/>
    </row>
    <row r="41192" ht="15">
      <c r="F41192" s="183"/>
    </row>
    <row r="41193" ht="15">
      <c r="F41193" s="183"/>
    </row>
    <row r="41194" ht="15">
      <c r="F41194" s="183"/>
    </row>
    <row r="41195" ht="15">
      <c r="F41195" s="183"/>
    </row>
    <row r="41196" ht="15">
      <c r="F41196" s="183"/>
    </row>
    <row r="41207" ht="15">
      <c r="F41207" s="183"/>
    </row>
    <row r="41208" ht="15">
      <c r="F41208" s="183"/>
    </row>
    <row r="41209" ht="15">
      <c r="F41209" s="183"/>
    </row>
    <row r="41210" ht="15">
      <c r="F41210" s="183"/>
    </row>
    <row r="41211" ht="15">
      <c r="F41211" s="183"/>
    </row>
    <row r="41223" ht="15">
      <c r="F41223" s="183"/>
    </row>
    <row r="41224" ht="15">
      <c r="F41224" s="183"/>
    </row>
    <row r="41225" ht="15">
      <c r="F41225" s="183"/>
    </row>
    <row r="41226" ht="15">
      <c r="F41226" s="183"/>
    </row>
    <row r="41238" ht="15">
      <c r="F41238" s="183"/>
    </row>
    <row r="41239" ht="15">
      <c r="F41239" s="183"/>
    </row>
    <row r="41240" ht="15">
      <c r="F41240" s="183"/>
    </row>
    <row r="41241" ht="15">
      <c r="F41241" s="183"/>
    </row>
    <row r="41267" ht="15">
      <c r="F41267" s="183"/>
    </row>
    <row r="41268" ht="15">
      <c r="F41268" s="183"/>
    </row>
    <row r="41269" ht="15">
      <c r="F41269" s="183"/>
    </row>
    <row r="41270" ht="15">
      <c r="F41270" s="183"/>
    </row>
    <row r="41271" ht="15">
      <c r="F41271" s="183"/>
    </row>
    <row r="41282" ht="15">
      <c r="F41282" s="183"/>
    </row>
    <row r="41283" ht="15">
      <c r="F41283" s="183"/>
    </row>
    <row r="41284" ht="15">
      <c r="F41284" s="183"/>
    </row>
    <row r="41285" ht="15">
      <c r="F41285" s="183"/>
    </row>
    <row r="41286" ht="15">
      <c r="F41286" s="183"/>
    </row>
    <row r="41297" ht="15">
      <c r="F41297" s="183"/>
    </row>
    <row r="41298" ht="15">
      <c r="F41298" s="183"/>
    </row>
    <row r="41299" ht="15">
      <c r="F41299" s="183"/>
    </row>
    <row r="41300" ht="15">
      <c r="F41300" s="183"/>
    </row>
    <row r="41301" ht="15">
      <c r="F41301" s="183"/>
    </row>
    <row r="41312" ht="15">
      <c r="F41312" s="183"/>
    </row>
    <row r="41313" ht="15">
      <c r="F41313" s="183"/>
    </row>
    <row r="41314" ht="15">
      <c r="F41314" s="183"/>
    </row>
    <row r="41315" ht="15">
      <c r="F41315" s="183"/>
    </row>
    <row r="41327" ht="15">
      <c r="F41327" s="183"/>
    </row>
    <row r="41328" ht="15">
      <c r="F41328" s="183"/>
    </row>
    <row r="41329" ht="15">
      <c r="F41329" s="183"/>
    </row>
    <row r="41330" ht="15">
      <c r="F41330" s="183"/>
    </row>
    <row r="41331" ht="15">
      <c r="F41331" s="183"/>
    </row>
    <row r="41343" ht="15">
      <c r="F41343" s="183"/>
    </row>
    <row r="41344" ht="15">
      <c r="F41344" s="183"/>
    </row>
    <row r="41372" ht="15">
      <c r="F41372" s="183"/>
    </row>
    <row r="41373" ht="15">
      <c r="F41373" s="183"/>
    </row>
    <row r="41374" ht="15">
      <c r="F41374" s="183"/>
    </row>
    <row r="41375" ht="15">
      <c r="F41375" s="183"/>
    </row>
    <row r="41376" ht="15">
      <c r="F41376" s="183"/>
    </row>
    <row r="41387" ht="15">
      <c r="F41387" s="183"/>
    </row>
    <row r="41388" ht="15">
      <c r="F41388" s="183"/>
    </row>
    <row r="41389" ht="15">
      <c r="F41389" s="183"/>
    </row>
    <row r="41390" ht="15">
      <c r="F41390" s="183"/>
    </row>
    <row r="41391" ht="15">
      <c r="F41391" s="183"/>
    </row>
    <row r="41403" ht="15">
      <c r="F41403" s="183"/>
    </row>
    <row r="41404" ht="15">
      <c r="F41404" s="183"/>
    </row>
    <row r="41417" ht="15">
      <c r="F41417" s="183"/>
    </row>
    <row r="41418" ht="15">
      <c r="F41418" s="183"/>
    </row>
    <row r="41419" ht="15">
      <c r="F41419" s="183"/>
    </row>
    <row r="41420" ht="15">
      <c r="F41420" s="183"/>
    </row>
    <row r="41421" ht="15">
      <c r="F41421" s="183"/>
    </row>
    <row r="41432" ht="15">
      <c r="F41432" s="183"/>
    </row>
    <row r="41433" ht="15">
      <c r="F41433" s="183"/>
    </row>
    <row r="41434" ht="15">
      <c r="F41434" s="183"/>
    </row>
    <row r="41435" ht="15">
      <c r="F41435" s="183"/>
    </row>
    <row r="41436" ht="15">
      <c r="F41436" s="183"/>
    </row>
    <row r="41448" ht="15">
      <c r="F41448" s="183"/>
    </row>
    <row r="41449" ht="15">
      <c r="F41449" s="183"/>
    </row>
    <row r="41477" ht="15">
      <c r="F41477" s="183"/>
    </row>
    <row r="41478" ht="15">
      <c r="F41478" s="183"/>
    </row>
    <row r="41479" ht="15">
      <c r="F41479" s="183"/>
    </row>
    <row r="41480" ht="15">
      <c r="F41480" s="183"/>
    </row>
    <row r="41481" ht="15">
      <c r="F41481" s="183"/>
    </row>
    <row r="41492" ht="15">
      <c r="F41492" s="183"/>
    </row>
    <row r="41493" ht="15">
      <c r="F41493" s="183"/>
    </row>
    <row r="41494" ht="15">
      <c r="F41494" s="183"/>
    </row>
    <row r="41495" ht="15">
      <c r="F41495" s="183"/>
    </row>
    <row r="41508" ht="15">
      <c r="F41508" s="183"/>
    </row>
    <row r="41509" ht="15">
      <c r="F41509" s="183"/>
    </row>
    <row r="41510" ht="15">
      <c r="F41510" s="183"/>
    </row>
    <row r="41511" ht="15">
      <c r="F41511" s="183"/>
    </row>
    <row r="41522" ht="15">
      <c r="F41522" s="184"/>
    </row>
    <row r="41523" ht="15">
      <c r="F41523" s="183"/>
    </row>
    <row r="41524" ht="15">
      <c r="F41524" s="183"/>
    </row>
    <row r="41525" ht="15">
      <c r="F41525" s="183"/>
    </row>
    <row r="41526" ht="15">
      <c r="F41526" s="183"/>
    </row>
    <row r="41537" ht="15">
      <c r="F41537" s="184"/>
    </row>
    <row r="41538" ht="15">
      <c r="F41538" s="183"/>
    </row>
    <row r="41539" ht="15">
      <c r="F41539" s="183"/>
    </row>
    <row r="41540" ht="15">
      <c r="F41540" s="183"/>
    </row>
    <row r="41541" ht="15">
      <c r="F41541" s="183"/>
    </row>
    <row r="41553" ht="15">
      <c r="F41553" s="183"/>
    </row>
    <row r="41554" ht="15">
      <c r="F41554" s="183"/>
    </row>
    <row r="41582" ht="15">
      <c r="F41582" s="184"/>
    </row>
    <row r="41583" ht="15">
      <c r="F41583" s="183"/>
    </row>
    <row r="41584" ht="15">
      <c r="F41584" s="183"/>
    </row>
    <row r="41585" ht="15">
      <c r="F41585" s="183"/>
    </row>
    <row r="41586" ht="15">
      <c r="F41586" s="183"/>
    </row>
    <row r="41597" ht="15">
      <c r="F41597" s="184"/>
    </row>
    <row r="41598" ht="15">
      <c r="F41598" s="183"/>
    </row>
    <row r="41599" ht="15">
      <c r="F41599" s="183"/>
    </row>
    <row r="41600" ht="15">
      <c r="F41600" s="183"/>
    </row>
    <row r="41601" ht="15">
      <c r="F41601" s="183"/>
    </row>
    <row r="41612" ht="15">
      <c r="F41612" s="184"/>
    </row>
    <row r="41613" ht="15">
      <c r="F41613" s="183"/>
    </row>
    <row r="41614" ht="15">
      <c r="F41614" s="183"/>
    </row>
    <row r="41615" ht="15">
      <c r="F41615" s="183"/>
    </row>
    <row r="41616" ht="15">
      <c r="F41616" s="183"/>
    </row>
    <row r="41627" ht="15">
      <c r="F41627" s="184"/>
    </row>
    <row r="41628" ht="15">
      <c r="F41628" s="183"/>
    </row>
    <row r="41629" ht="15">
      <c r="F41629" s="183"/>
    </row>
    <row r="41630" ht="15">
      <c r="F41630" s="183"/>
    </row>
    <row r="41631" ht="15">
      <c r="F41631" s="183"/>
    </row>
    <row r="41642" ht="15">
      <c r="F41642" s="184"/>
    </row>
    <row r="41643" ht="15">
      <c r="F41643" s="183"/>
    </row>
    <row r="41644" ht="15">
      <c r="F41644" s="183"/>
    </row>
    <row r="41645" ht="15">
      <c r="F41645" s="183"/>
    </row>
    <row r="41646" ht="15">
      <c r="F41646" s="183"/>
    </row>
    <row r="41658" ht="15">
      <c r="F41658" s="183"/>
    </row>
    <row r="41659" ht="15">
      <c r="F41659" s="183"/>
    </row>
    <row r="41660" ht="15">
      <c r="F41660" s="183"/>
    </row>
    <row r="41661" ht="15">
      <c r="F41661" s="183"/>
    </row>
    <row r="41687" ht="15">
      <c r="F41687" s="183"/>
    </row>
    <row r="41688" ht="15">
      <c r="F41688" s="183"/>
    </row>
    <row r="41689" ht="15">
      <c r="F41689" s="183"/>
    </row>
    <row r="41690" ht="15">
      <c r="F41690" s="183"/>
    </row>
    <row r="41691" ht="15">
      <c r="F41691" s="183"/>
    </row>
    <row r="41701" ht="15">
      <c r="F41701" s="183"/>
    </row>
    <row r="41702" ht="15">
      <c r="F41702" s="183"/>
    </row>
    <row r="41703" ht="15">
      <c r="F41703" s="183"/>
    </row>
    <row r="41704" ht="15">
      <c r="F41704" s="183"/>
    </row>
    <row r="41705" ht="15">
      <c r="F41705" s="183"/>
    </row>
    <row r="41706" ht="15">
      <c r="F41706" s="183"/>
    </row>
    <row r="41717" ht="15">
      <c r="F41717" s="184"/>
    </row>
    <row r="41718" ht="15">
      <c r="F41718" s="183"/>
    </row>
    <row r="41719" ht="15">
      <c r="F41719" s="183"/>
    </row>
    <row r="41720" ht="15">
      <c r="F41720" s="183"/>
    </row>
    <row r="41721" ht="15">
      <c r="F41721" s="183"/>
    </row>
    <row r="41732" ht="15">
      <c r="F41732" s="183"/>
    </row>
    <row r="41733" ht="15">
      <c r="F41733" s="183"/>
    </row>
    <row r="41734" ht="15">
      <c r="F41734" s="183"/>
    </row>
    <row r="41735" ht="15">
      <c r="F41735" s="183"/>
    </row>
    <row r="41747" ht="15">
      <c r="F41747" s="183"/>
    </row>
    <row r="41748" ht="15">
      <c r="F41748" s="183"/>
    </row>
    <row r="41749" ht="15">
      <c r="F41749" s="183"/>
    </row>
    <row r="41750" ht="15">
      <c r="F41750" s="183"/>
    </row>
    <row r="41751" ht="15">
      <c r="F41751" s="183"/>
    </row>
    <row r="41763" ht="15">
      <c r="F41763" s="183"/>
    </row>
    <row r="41764" ht="15">
      <c r="F41764" s="183"/>
    </row>
    <row r="41765" ht="15">
      <c r="F41765" s="183"/>
    </row>
    <row r="41766" ht="15">
      <c r="F41766" s="183"/>
    </row>
    <row r="41792" ht="15">
      <c r="F41792" s="183"/>
    </row>
    <row r="41793" ht="15">
      <c r="F41793" s="183"/>
    </row>
    <row r="41794" ht="15">
      <c r="F41794" s="183"/>
    </row>
    <row r="41795" ht="15">
      <c r="F41795" s="183"/>
    </row>
    <row r="41796" ht="15">
      <c r="F41796" s="183"/>
    </row>
    <row r="41807" ht="15">
      <c r="F41807" s="183"/>
    </row>
    <row r="41808" ht="15">
      <c r="F41808" s="183"/>
    </row>
    <row r="41809" ht="15">
      <c r="F41809" s="183"/>
    </row>
    <row r="41810" ht="15">
      <c r="F41810" s="183"/>
    </row>
    <row r="41811" ht="15">
      <c r="F41811" s="183"/>
    </row>
    <row r="41823" ht="15">
      <c r="F41823" s="183"/>
    </row>
    <row r="41824" ht="15">
      <c r="F41824" s="183"/>
    </row>
    <row r="41825" ht="15">
      <c r="F41825" s="183"/>
    </row>
    <row r="41826" ht="15">
      <c r="F41826" s="183"/>
    </row>
    <row r="41837" ht="15">
      <c r="F41837" s="184"/>
    </row>
    <row r="41838" ht="15">
      <c r="F41838" s="183"/>
    </row>
    <row r="41839" ht="15">
      <c r="F41839" s="183"/>
    </row>
    <row r="41840" ht="15">
      <c r="F41840" s="183"/>
    </row>
    <row r="41841" ht="15">
      <c r="F41841" s="183"/>
    </row>
    <row r="41852" ht="15">
      <c r="F41852" s="183"/>
    </row>
    <row r="41853" ht="15">
      <c r="F41853" s="183"/>
    </row>
    <row r="41854" ht="15">
      <c r="F41854" s="183"/>
    </row>
    <row r="41855" ht="15">
      <c r="F41855" s="183"/>
    </row>
    <row r="41856" ht="15">
      <c r="F41856" s="183"/>
    </row>
    <row r="41868" ht="15">
      <c r="F41868" s="183"/>
    </row>
    <row r="41869" ht="15">
      <c r="F41869" s="183"/>
    </row>
    <row r="41870" ht="15">
      <c r="F41870" s="183"/>
    </row>
    <row r="41871" ht="15">
      <c r="F41871" s="183"/>
    </row>
    <row r="41898" ht="15">
      <c r="F41898" s="183"/>
    </row>
    <row r="41899" ht="15">
      <c r="F41899" s="183"/>
    </row>
    <row r="41901" ht="15">
      <c r="F41901" s="183"/>
    </row>
    <row r="41928" ht="15">
      <c r="F41928" s="183"/>
    </row>
    <row r="41942" ht="15">
      <c r="F41942" s="183"/>
    </row>
    <row r="41945" ht="15">
      <c r="F41945" s="183"/>
    </row>
    <row r="41958" ht="15">
      <c r="F41958" s="183"/>
    </row>
    <row r="42002" ht="15">
      <c r="F42002" s="183"/>
    </row>
    <row r="42003" ht="15">
      <c r="F42003" s="184"/>
    </row>
    <row r="42004" ht="15">
      <c r="F42004" s="184"/>
    </row>
    <row r="42005" ht="15">
      <c r="F42005" s="183"/>
    </row>
    <row r="42006" ht="15">
      <c r="F42006" s="184"/>
    </row>
    <row r="42017" ht="15">
      <c r="F42017" s="183"/>
    </row>
    <row r="42018" ht="15">
      <c r="F42018" s="184"/>
    </row>
    <row r="42019" ht="15">
      <c r="F42019" s="184"/>
    </row>
    <row r="42020" ht="15">
      <c r="F42020" s="183"/>
    </row>
    <row r="42032" ht="15">
      <c r="F42032" s="183"/>
    </row>
    <row r="42033" ht="15">
      <c r="F42033" s="184"/>
    </row>
    <row r="42034" ht="15">
      <c r="F42034" s="184"/>
    </row>
    <row r="42035" ht="15">
      <c r="F42035" s="183"/>
    </row>
    <row r="42036" ht="15">
      <c r="F42036" s="184"/>
    </row>
    <row r="42047" ht="15">
      <c r="F42047" s="183"/>
    </row>
    <row r="42048" ht="15">
      <c r="F42048" s="184"/>
    </row>
    <row r="42049" ht="15">
      <c r="F42049" s="184"/>
    </row>
    <row r="42050" ht="15">
      <c r="F42050" s="183"/>
    </row>
    <row r="42051" ht="15">
      <c r="F42051" s="184"/>
    </row>
    <row r="42062" ht="15">
      <c r="F42062" s="183"/>
    </row>
    <row r="42063" ht="15">
      <c r="F42063" s="184"/>
    </row>
    <row r="42064" ht="15">
      <c r="F42064" s="184"/>
    </row>
    <row r="42065" ht="15">
      <c r="F42065" s="183"/>
    </row>
    <row r="42066" ht="15">
      <c r="F42066" s="184"/>
    </row>
    <row r="42078" ht="15">
      <c r="F42078" s="184"/>
    </row>
    <row r="42079" ht="15">
      <c r="F42079" s="184"/>
    </row>
    <row r="42080" ht="15">
      <c r="F42080" s="184"/>
    </row>
    <row r="42081" ht="15">
      <c r="F42081" s="184"/>
    </row>
    <row r="42094" ht="15">
      <c r="F42094" s="184"/>
    </row>
    <row r="42107" ht="15">
      <c r="F42107" s="183"/>
    </row>
    <row r="42108" ht="15">
      <c r="F42108" s="183"/>
    </row>
    <row r="42109" ht="15">
      <c r="F42109" s="183"/>
    </row>
    <row r="42110" ht="15">
      <c r="F42110" s="183"/>
    </row>
    <row r="42111" ht="15">
      <c r="F42111" s="183"/>
    </row>
    <row r="42122" ht="15">
      <c r="F42122" s="183"/>
    </row>
    <row r="42123" ht="15">
      <c r="F42123" s="183"/>
    </row>
    <row r="42124" ht="15">
      <c r="F42124" s="183"/>
    </row>
    <row r="42125" ht="15">
      <c r="F42125" s="183"/>
    </row>
    <row r="42126" ht="15">
      <c r="F42126" s="183"/>
    </row>
    <row r="42138" ht="15">
      <c r="F42138" s="183"/>
    </row>
    <row r="42139" ht="15">
      <c r="F42139" s="183"/>
    </row>
    <row r="42140" ht="15">
      <c r="F42140" s="183"/>
    </row>
    <row r="42141" ht="15">
      <c r="F42141" s="183"/>
    </row>
    <row r="42152" ht="15">
      <c r="F42152" s="183"/>
    </row>
    <row r="42153" ht="15">
      <c r="F42153" s="183"/>
    </row>
    <row r="42154" ht="15">
      <c r="F42154" s="183"/>
    </row>
    <row r="42155" ht="15">
      <c r="F42155" s="183"/>
    </row>
    <row r="42156" ht="15">
      <c r="F42156" s="183"/>
    </row>
    <row r="42168" ht="15">
      <c r="F42168" s="183"/>
    </row>
    <row r="42169" ht="15">
      <c r="F42169" s="183"/>
    </row>
    <row r="42170" ht="15">
      <c r="F42170" s="183"/>
    </row>
    <row r="42171" ht="15">
      <c r="F42171" s="183"/>
    </row>
    <row r="42183" ht="15">
      <c r="F42183" s="183"/>
    </row>
    <row r="42184" ht="15">
      <c r="F42184" s="183"/>
    </row>
    <row r="42185" ht="15">
      <c r="F42185" s="183"/>
    </row>
    <row r="42186" ht="15">
      <c r="F42186" s="183"/>
    </row>
    <row r="42212" ht="15">
      <c r="F42212" s="183"/>
    </row>
    <row r="42213" ht="15">
      <c r="F42213" s="183"/>
    </row>
    <row r="42214" ht="15">
      <c r="F42214" s="183"/>
    </row>
    <row r="42215" ht="15">
      <c r="F42215" s="183"/>
    </row>
    <row r="42216" ht="15">
      <c r="F42216" s="183"/>
    </row>
    <row r="42227" ht="15">
      <c r="F42227" s="183"/>
    </row>
    <row r="42230" ht="15">
      <c r="F42230" s="183"/>
    </row>
    <row r="42242" ht="15">
      <c r="F42242" s="183"/>
    </row>
    <row r="42243" ht="15">
      <c r="F42243" s="183"/>
    </row>
    <row r="42244" ht="15">
      <c r="F42244" s="183"/>
    </row>
    <row r="42245" ht="15">
      <c r="F42245" s="183"/>
    </row>
    <row r="42246" ht="15">
      <c r="F42246" s="183"/>
    </row>
    <row r="42257" ht="15">
      <c r="F42257" s="183"/>
    </row>
    <row r="42260" ht="15">
      <c r="F42260" s="183"/>
    </row>
    <row r="42272" ht="15">
      <c r="F42272" s="183"/>
    </row>
    <row r="42273" ht="15">
      <c r="F42273" s="183"/>
    </row>
    <row r="42275" ht="15">
      <c r="F42275" s="183"/>
    </row>
    <row r="42276" ht="15">
      <c r="F42276" s="183"/>
    </row>
    <row r="42317" ht="15">
      <c r="F42317" s="183"/>
    </row>
    <row r="42318" ht="15">
      <c r="F42318" s="183"/>
    </row>
    <row r="42319" ht="15">
      <c r="F42319" s="183"/>
    </row>
    <row r="42320" ht="15">
      <c r="F42320" s="183"/>
    </row>
    <row r="42321" ht="15">
      <c r="F42321" s="183"/>
    </row>
    <row r="42332" ht="15">
      <c r="F42332" s="183"/>
    </row>
    <row r="42333" ht="15">
      <c r="F42333" s="183"/>
    </row>
    <row r="42335" ht="15">
      <c r="F42335" s="183"/>
    </row>
    <row r="42336" ht="15">
      <c r="F42336" s="183"/>
    </row>
    <row r="42349" ht="15">
      <c r="F42349" s="183"/>
    </row>
    <row r="42362" ht="15">
      <c r="F42362" s="183"/>
    </row>
    <row r="42363" ht="15">
      <c r="F42363" s="183"/>
    </row>
    <row r="42365" ht="15">
      <c r="F42365" s="183"/>
    </row>
    <row r="42380" ht="15">
      <c r="F42380" s="183"/>
    </row>
    <row r="42422" ht="15">
      <c r="F42422" s="183"/>
    </row>
    <row r="42423" ht="15">
      <c r="F42423" s="183"/>
    </row>
    <row r="42424" ht="15">
      <c r="F42424" s="183"/>
    </row>
    <row r="42425" ht="15">
      <c r="F42425" s="183"/>
    </row>
    <row r="42426" ht="15">
      <c r="F42426" s="183"/>
    </row>
    <row r="42437" ht="15">
      <c r="F42437" s="183"/>
    </row>
    <row r="42438" ht="15">
      <c r="F42438" s="183"/>
    </row>
    <row r="42439" ht="15">
      <c r="F42439" s="183"/>
    </row>
    <row r="42440" ht="15">
      <c r="F42440" s="183"/>
    </row>
    <row r="42441" ht="15">
      <c r="F42441" s="183"/>
    </row>
    <row r="42452" ht="15">
      <c r="F42452" s="183"/>
    </row>
    <row r="42453" ht="15">
      <c r="F42453" s="183"/>
    </row>
    <row r="42454" ht="15">
      <c r="F42454" s="183"/>
    </row>
    <row r="42455" ht="15">
      <c r="F42455" s="183"/>
    </row>
    <row r="42456" ht="15">
      <c r="F42456" s="183"/>
    </row>
    <row r="42467" ht="15">
      <c r="F42467" s="183"/>
    </row>
    <row r="42468" ht="15">
      <c r="F42468" s="183"/>
    </row>
    <row r="42469" ht="15">
      <c r="F42469" s="183"/>
    </row>
    <row r="42470" ht="15">
      <c r="F42470" s="183"/>
    </row>
    <row r="42482" ht="15">
      <c r="F42482" s="183"/>
    </row>
    <row r="42483" ht="15">
      <c r="F42483" s="183"/>
    </row>
    <row r="42484" ht="15">
      <c r="F42484" s="183"/>
    </row>
    <row r="42485" ht="15">
      <c r="F42485" s="183"/>
    </row>
    <row r="42486" ht="15">
      <c r="F42486" s="183"/>
    </row>
    <row r="42527" ht="15">
      <c r="F42527" s="183"/>
    </row>
    <row r="42528" ht="15">
      <c r="F42528" s="183"/>
    </row>
    <row r="42529" ht="15">
      <c r="F42529" s="183"/>
    </row>
    <row r="42530" ht="15">
      <c r="F42530" s="183"/>
    </row>
    <row r="42531" ht="15">
      <c r="F42531" s="183"/>
    </row>
    <row r="42542" ht="15">
      <c r="F42542" s="183"/>
    </row>
    <row r="42543" ht="15">
      <c r="F42543" s="183"/>
    </row>
    <row r="42544" ht="15">
      <c r="F42544" s="183"/>
    </row>
    <row r="42545" ht="15">
      <c r="F42545" s="183"/>
    </row>
    <row r="42546" ht="15">
      <c r="F42546" s="183"/>
    </row>
    <row r="42557" ht="15">
      <c r="F42557" s="183"/>
    </row>
    <row r="42558" ht="15">
      <c r="F42558" s="183"/>
    </row>
    <row r="42559" ht="15">
      <c r="F42559" s="183"/>
    </row>
    <row r="42560" ht="15">
      <c r="F42560" s="183"/>
    </row>
    <row r="42561" ht="15">
      <c r="F42561" s="183"/>
    </row>
    <row r="42572" ht="15">
      <c r="F42572" s="183"/>
    </row>
    <row r="42573" ht="15">
      <c r="F42573" s="183"/>
    </row>
    <row r="42574" ht="15">
      <c r="F42574" s="183"/>
    </row>
    <row r="42575" ht="15">
      <c r="F42575" s="183"/>
    </row>
    <row r="42576" ht="15">
      <c r="F42576" s="183"/>
    </row>
    <row r="42587" ht="15">
      <c r="F42587" s="183"/>
    </row>
    <row r="42588" ht="15">
      <c r="F42588" s="183"/>
    </row>
    <row r="42589" ht="15">
      <c r="F42589" s="183"/>
    </row>
    <row r="42590" ht="15">
      <c r="F42590" s="183"/>
    </row>
    <row r="42591" ht="15">
      <c r="F42591" s="183"/>
    </row>
    <row r="42603" ht="15">
      <c r="F42603" s="183"/>
    </row>
    <row r="42604" ht="15">
      <c r="F42604" s="183"/>
    </row>
    <row r="42605" ht="15">
      <c r="F42605" s="183"/>
    </row>
    <row r="42606" ht="15">
      <c r="F42606" s="183"/>
    </row>
    <row r="42737" ht="15">
      <c r="F42737" s="183"/>
    </row>
    <row r="42738" ht="15">
      <c r="F42738" s="183"/>
    </row>
    <row r="42739" ht="15">
      <c r="F42739" s="183"/>
    </row>
    <row r="42740" ht="15">
      <c r="F42740" s="183"/>
    </row>
    <row r="42741" ht="15">
      <c r="F42741" s="183"/>
    </row>
    <row r="42752" ht="15">
      <c r="F42752" s="183"/>
    </row>
    <row r="42753" ht="15">
      <c r="F42753" s="183"/>
    </row>
    <row r="42754" ht="15">
      <c r="F42754" s="183"/>
    </row>
    <row r="42755" ht="15">
      <c r="F42755" s="183"/>
    </row>
    <row r="42756" ht="15">
      <c r="F42756" s="183"/>
    </row>
    <row r="42767" ht="15">
      <c r="F42767" s="183"/>
    </row>
    <row r="42768" ht="15">
      <c r="F42768" s="183"/>
    </row>
    <row r="42769" ht="15">
      <c r="F42769" s="183"/>
    </row>
    <row r="42770" ht="15">
      <c r="F42770" s="183"/>
    </row>
    <row r="42771" ht="15">
      <c r="F42771" s="183"/>
    </row>
    <row r="42782" ht="15">
      <c r="F42782" s="183"/>
    </row>
    <row r="42783" ht="15">
      <c r="F42783" s="183"/>
    </row>
    <row r="42784" ht="15">
      <c r="F42784" s="183"/>
    </row>
    <row r="42785" ht="15">
      <c r="F42785" s="183"/>
    </row>
    <row r="42786" ht="15">
      <c r="F42786" s="183"/>
    </row>
    <row r="42797" ht="15">
      <c r="F42797" s="183"/>
    </row>
    <row r="42798" ht="15">
      <c r="F42798" s="183"/>
    </row>
    <row r="42799" ht="15">
      <c r="F42799" s="183"/>
    </row>
    <row r="42800" ht="15">
      <c r="F42800" s="183"/>
    </row>
    <row r="42801" ht="15">
      <c r="F42801" s="183"/>
    </row>
    <row r="42813" ht="15">
      <c r="F42813" s="183"/>
    </row>
    <row r="42814" ht="15">
      <c r="F42814" s="183"/>
    </row>
    <row r="42842" ht="15">
      <c r="F42842" s="183"/>
    </row>
    <row r="42843" ht="15">
      <c r="F42843" s="183"/>
    </row>
    <row r="42844" ht="15">
      <c r="F42844" s="183"/>
    </row>
    <row r="42845" ht="15">
      <c r="F42845" s="183"/>
    </row>
    <row r="42846" ht="15">
      <c r="F42846" s="183"/>
    </row>
    <row r="42857" ht="15">
      <c r="F42857" s="183"/>
    </row>
    <row r="42858" ht="15">
      <c r="F42858" s="183"/>
    </row>
    <row r="42859" ht="15">
      <c r="F42859" s="183"/>
    </row>
    <row r="42860" ht="15">
      <c r="F42860" s="183"/>
    </row>
    <row r="42861" ht="15">
      <c r="F42861" s="183"/>
    </row>
    <row r="42873" ht="15">
      <c r="F42873" s="183"/>
    </row>
    <row r="42874" ht="15">
      <c r="F42874" s="183"/>
    </row>
    <row r="42875" ht="15">
      <c r="F42875" s="183"/>
    </row>
    <row r="42876" ht="15">
      <c r="F42876" s="183"/>
    </row>
    <row r="42887" ht="15">
      <c r="F42887" s="183"/>
    </row>
    <row r="42888" ht="15">
      <c r="F42888" s="183"/>
    </row>
    <row r="42889" ht="15">
      <c r="F42889" s="183"/>
    </row>
    <row r="42890" ht="15">
      <c r="F42890" s="183"/>
    </row>
    <row r="42891" ht="15">
      <c r="F42891" s="183"/>
    </row>
    <row r="42903" ht="15">
      <c r="F42903" s="183"/>
    </row>
    <row r="42904" ht="15">
      <c r="F42904" s="183"/>
    </row>
    <row r="42905" ht="15">
      <c r="F42905" s="183"/>
    </row>
    <row r="42906" ht="15">
      <c r="F42906" s="183"/>
    </row>
    <row r="42918" ht="15">
      <c r="F42918" s="183"/>
    </row>
    <row r="42919" ht="15">
      <c r="F42919" s="183"/>
    </row>
    <row r="42920" ht="15">
      <c r="F42920" s="183"/>
    </row>
    <row r="42921" ht="15">
      <c r="F42921" s="183"/>
    </row>
    <row r="42947" ht="15">
      <c r="F42947" s="183"/>
    </row>
    <row r="42948" ht="15">
      <c r="F42948" s="183"/>
    </row>
    <row r="42949" ht="15">
      <c r="F42949" s="183"/>
    </row>
    <row r="42950" ht="15">
      <c r="F42950" s="183"/>
    </row>
    <row r="42962" ht="15">
      <c r="F42962" s="183"/>
    </row>
    <row r="42963" ht="15">
      <c r="F42963" s="183"/>
    </row>
    <row r="42964" ht="15">
      <c r="F42964" s="183"/>
    </row>
    <row r="42965" ht="15">
      <c r="F42965" s="183"/>
    </row>
    <row r="42966" ht="15">
      <c r="F42966" s="183"/>
    </row>
    <row r="42977" ht="15">
      <c r="F42977" s="183"/>
    </row>
    <row r="42978" ht="15">
      <c r="F42978" s="183"/>
    </row>
    <row r="42979" ht="15">
      <c r="F42979" s="183"/>
    </row>
    <row r="42980" ht="15">
      <c r="F42980" s="183"/>
    </row>
    <row r="42992" ht="15">
      <c r="F42992" s="184"/>
    </row>
    <row r="42993" ht="15">
      <c r="F42993" s="183"/>
    </row>
    <row r="42994" ht="15">
      <c r="F42994" s="183"/>
    </row>
    <row r="42995" ht="15">
      <c r="F42995" s="183"/>
    </row>
    <row r="43007" ht="15">
      <c r="F43007" s="184"/>
    </row>
    <row r="43008" ht="15">
      <c r="F43008" s="183"/>
    </row>
    <row r="43009" ht="15">
      <c r="F43009" s="183"/>
    </row>
    <row r="43010" ht="15">
      <c r="F43010" s="183"/>
    </row>
    <row r="43011" ht="15">
      <c r="F43011" s="183"/>
    </row>
    <row r="43024" ht="15">
      <c r="F43024" s="183"/>
    </row>
    <row r="43025" ht="15">
      <c r="F43025" s="183"/>
    </row>
    <row r="43026" ht="15">
      <c r="F43026" s="183"/>
    </row>
    <row r="43052" ht="15">
      <c r="F43052" s="183"/>
    </row>
    <row r="43053" ht="15">
      <c r="F43053" s="183"/>
    </row>
    <row r="43054" ht="15">
      <c r="F43054" s="183"/>
    </row>
    <row r="43055" ht="15">
      <c r="F43055" s="183"/>
    </row>
    <row r="43056" ht="15">
      <c r="F43056" s="183"/>
    </row>
    <row r="43067" ht="15">
      <c r="F43067" s="183"/>
    </row>
    <row r="43068" ht="15">
      <c r="F43068" s="183"/>
    </row>
    <row r="43069" ht="15">
      <c r="F43069" s="183"/>
    </row>
    <row r="43070" ht="15">
      <c r="F43070" s="183"/>
    </row>
    <row r="43071" ht="15">
      <c r="F43071" s="183"/>
    </row>
    <row r="43083" ht="15">
      <c r="F43083" s="183"/>
    </row>
    <row r="43084" ht="15">
      <c r="F43084" s="183"/>
    </row>
    <row r="43085" ht="15">
      <c r="F43085" s="183"/>
    </row>
    <row r="43086" ht="15">
      <c r="F43086" s="183"/>
    </row>
    <row r="43097" ht="15">
      <c r="F43097" s="183"/>
    </row>
    <row r="43098" ht="15">
      <c r="F43098" s="183"/>
    </row>
    <row r="43099" ht="15">
      <c r="F43099" s="183"/>
    </row>
    <row r="43100" ht="15">
      <c r="F43100" s="183"/>
    </row>
    <row r="43101" ht="15">
      <c r="F43101" s="183"/>
    </row>
    <row r="43112" ht="15">
      <c r="F43112" s="183"/>
    </row>
    <row r="43113" ht="15">
      <c r="F43113" s="183"/>
    </row>
    <row r="43114" ht="15">
      <c r="F43114" s="183"/>
    </row>
    <row r="43115" ht="15">
      <c r="F43115" s="183"/>
    </row>
    <row r="43116" ht="15">
      <c r="F43116" s="183"/>
    </row>
    <row r="43128" ht="15">
      <c r="F43128" s="183"/>
    </row>
    <row r="43129" ht="15">
      <c r="F43129" s="183"/>
    </row>
    <row r="43157" ht="15">
      <c r="F43157" s="183"/>
    </row>
    <row r="43158" ht="15">
      <c r="F43158" s="183"/>
    </row>
    <row r="43159" ht="15">
      <c r="F43159" s="183"/>
    </row>
    <row r="43160" ht="15">
      <c r="F43160" s="183"/>
    </row>
    <row r="43161" ht="15">
      <c r="F43161" s="183"/>
    </row>
    <row r="43172" ht="15">
      <c r="F43172" s="183"/>
    </row>
    <row r="43173" ht="15">
      <c r="F43173" s="183"/>
    </row>
    <row r="43174" ht="15">
      <c r="F43174" s="183"/>
    </row>
    <row r="43175" ht="15">
      <c r="F43175" s="183"/>
    </row>
    <row r="43176" ht="15">
      <c r="F43176" s="183"/>
    </row>
    <row r="43188" ht="15">
      <c r="F43188" s="183"/>
    </row>
    <row r="43189" ht="15">
      <c r="F43189" s="183"/>
    </row>
    <row r="43202" ht="15">
      <c r="F43202" s="183"/>
    </row>
    <row r="43203" ht="15">
      <c r="F43203" s="183"/>
    </row>
    <row r="43204" ht="15">
      <c r="F43204" s="183"/>
    </row>
    <row r="43205" ht="15">
      <c r="F43205" s="183"/>
    </row>
    <row r="43206" ht="15">
      <c r="F43206" s="183"/>
    </row>
    <row r="43217" ht="15">
      <c r="F43217" s="183"/>
    </row>
    <row r="43218" ht="15">
      <c r="F43218" s="183"/>
    </row>
    <row r="43219" ht="15">
      <c r="F43219" s="183"/>
    </row>
    <row r="43220" ht="15">
      <c r="F43220" s="183"/>
    </row>
    <row r="43221" ht="15">
      <c r="F43221" s="183"/>
    </row>
    <row r="43233" ht="15">
      <c r="F43233" s="183"/>
    </row>
    <row r="43234" ht="15">
      <c r="F43234" s="183"/>
    </row>
    <row r="43249" ht="15">
      <c r="F43249" s="183"/>
    </row>
    <row r="43250" ht="15">
      <c r="F43250" s="183"/>
    </row>
    <row r="43251" ht="15">
      <c r="F43251" s="183"/>
    </row>
    <row r="43262" ht="15">
      <c r="F43262" s="183"/>
    </row>
    <row r="43263" ht="15">
      <c r="F43263" s="183"/>
    </row>
    <row r="43264" ht="15">
      <c r="F43264" s="183"/>
    </row>
    <row r="43265" ht="15">
      <c r="F43265" s="183"/>
    </row>
    <row r="43266" ht="15">
      <c r="F43266" s="183"/>
    </row>
    <row r="43277" ht="15">
      <c r="F43277" s="183"/>
    </row>
    <row r="43278" ht="15">
      <c r="F43278" s="183"/>
    </row>
    <row r="43279" ht="15">
      <c r="F43279" s="183"/>
    </row>
    <row r="43280" ht="15">
      <c r="F43280" s="183"/>
    </row>
    <row r="43281" ht="15">
      <c r="F43281" s="183"/>
    </row>
    <row r="43293" ht="15">
      <c r="F43293" s="183"/>
    </row>
    <row r="43294" ht="15">
      <c r="F43294" s="183"/>
    </row>
    <row r="43295" ht="15">
      <c r="F43295" s="183"/>
    </row>
    <row r="43296" ht="15">
      <c r="F43296" s="183"/>
    </row>
    <row r="43307" ht="15">
      <c r="F43307" s="183"/>
    </row>
    <row r="43308" ht="15">
      <c r="F43308" s="183"/>
    </row>
    <row r="43309" ht="15">
      <c r="F43309" s="183"/>
    </row>
    <row r="43310" ht="15">
      <c r="F43310" s="183"/>
    </row>
    <row r="43311" ht="15">
      <c r="F43311" s="183"/>
    </row>
    <row r="43322" ht="15">
      <c r="F43322" s="183"/>
    </row>
    <row r="43323" ht="15">
      <c r="F43323" s="183"/>
    </row>
    <row r="43324" ht="15">
      <c r="F43324" s="183"/>
    </row>
    <row r="43325" ht="15">
      <c r="F43325" s="183"/>
    </row>
    <row r="43326" ht="15">
      <c r="F43326" s="183"/>
    </row>
    <row r="43338" ht="15">
      <c r="F43338" s="183"/>
    </row>
    <row r="43339" ht="15">
      <c r="F43339" s="183"/>
    </row>
    <row r="43340" ht="15">
      <c r="F43340" s="183"/>
    </row>
    <row r="43341" ht="15">
      <c r="F43341" s="183"/>
    </row>
    <row r="43353" ht="15">
      <c r="F43353" s="183"/>
    </row>
    <row r="43355" ht="15">
      <c r="F43355" s="183"/>
    </row>
    <row r="43356" ht="15">
      <c r="F43356" s="183"/>
    </row>
    <row r="43367" ht="15">
      <c r="F43367" s="183"/>
    </row>
    <row r="43368" ht="15">
      <c r="F43368" s="183"/>
    </row>
    <row r="43369" ht="15">
      <c r="F43369" s="183"/>
    </row>
    <row r="43370" ht="15">
      <c r="F43370" s="183"/>
    </row>
    <row r="43371" ht="15">
      <c r="F43371" s="183"/>
    </row>
    <row r="43382" ht="15">
      <c r="F43382" s="183"/>
    </row>
    <row r="43383" ht="15">
      <c r="F43383" s="183"/>
    </row>
    <row r="43384" ht="15">
      <c r="F43384" s="183"/>
    </row>
    <row r="43385" ht="15">
      <c r="F43385" s="183"/>
    </row>
    <row r="43386" ht="15">
      <c r="F43386" s="183"/>
    </row>
    <row r="43398" ht="15">
      <c r="F43398" s="183"/>
    </row>
    <row r="43399" ht="15">
      <c r="F43399" s="183"/>
    </row>
    <row r="43412" ht="15">
      <c r="F43412" s="183"/>
    </row>
    <row r="43413" ht="15">
      <c r="F43413" s="183"/>
    </row>
    <row r="43414" ht="15">
      <c r="F43414" s="183"/>
    </row>
    <row r="43415" ht="15">
      <c r="F43415" s="183"/>
    </row>
    <row r="43427" ht="15">
      <c r="F43427" s="183"/>
    </row>
    <row r="43428" ht="15">
      <c r="F43428" s="183"/>
    </row>
    <row r="43429" ht="15">
      <c r="F43429" s="183"/>
    </row>
    <row r="43430" ht="15">
      <c r="F43430" s="183"/>
    </row>
    <row r="43472" ht="15">
      <c r="F43472" s="183"/>
    </row>
    <row r="43473" ht="15">
      <c r="F43473" s="183"/>
    </row>
    <row r="43474" ht="15">
      <c r="F43474" s="183"/>
    </row>
    <row r="43475" ht="15">
      <c r="F43475" s="183"/>
    </row>
    <row r="43476" ht="15">
      <c r="F43476" s="183"/>
    </row>
    <row r="43487" ht="15">
      <c r="F43487" s="183"/>
    </row>
    <row r="43488" ht="15">
      <c r="F43488" s="184"/>
    </row>
    <row r="43489" ht="15">
      <c r="F43489" s="183"/>
    </row>
    <row r="43490" ht="15">
      <c r="F43490" s="183"/>
    </row>
    <row r="43491" ht="15">
      <c r="F43491" s="183"/>
    </row>
    <row r="43502" ht="15">
      <c r="F43502" s="183"/>
    </row>
    <row r="43503" ht="15">
      <c r="F43503" s="183"/>
    </row>
    <row r="43504" ht="15">
      <c r="F43504" s="183"/>
    </row>
    <row r="43505" ht="15">
      <c r="F43505" s="183"/>
    </row>
    <row r="43506" ht="15">
      <c r="F43506" s="183"/>
    </row>
    <row r="43517" ht="15">
      <c r="F43517" s="183"/>
    </row>
    <row r="43518" ht="15">
      <c r="F43518" s="183"/>
    </row>
    <row r="43519" ht="15">
      <c r="F43519" s="183"/>
    </row>
    <row r="43520" ht="15">
      <c r="F43520" s="183"/>
    </row>
    <row r="43521" ht="15">
      <c r="F43521" s="183"/>
    </row>
    <row r="43532" ht="15">
      <c r="F43532" s="183"/>
    </row>
    <row r="43533" ht="15">
      <c r="F43533" s="184"/>
    </row>
    <row r="43534" ht="15">
      <c r="F43534" s="183"/>
    </row>
    <row r="43535" ht="15">
      <c r="F43535" s="183"/>
    </row>
    <row r="43536" ht="15">
      <c r="F43536" s="183"/>
    </row>
    <row r="43548" ht="15">
      <c r="F43548" s="183"/>
    </row>
    <row r="43549" ht="15">
      <c r="F43549" s="184"/>
    </row>
    <row r="43577" ht="15">
      <c r="F43577" s="183"/>
    </row>
    <row r="43578" ht="15">
      <c r="F43578" s="183"/>
    </row>
    <row r="43579" ht="15">
      <c r="F43579" s="183"/>
    </row>
    <row r="43580" ht="15">
      <c r="F43580" s="183"/>
    </row>
    <row r="43581" ht="15">
      <c r="F43581" s="183"/>
    </row>
    <row r="43592" ht="15">
      <c r="F43592" s="183"/>
    </row>
    <row r="43593" ht="15">
      <c r="F43593" s="183"/>
    </row>
    <row r="43594" ht="15">
      <c r="F43594" s="183"/>
    </row>
    <row r="43595" ht="15">
      <c r="F43595" s="183"/>
    </row>
    <row r="43596" ht="15">
      <c r="F43596" s="183"/>
    </row>
    <row r="43607" ht="15">
      <c r="F43607" s="183"/>
    </row>
    <row r="43608" ht="15">
      <c r="F43608" s="183"/>
    </row>
    <row r="43609" ht="15">
      <c r="F43609" s="183"/>
    </row>
    <row r="43610" ht="15">
      <c r="F43610" s="183"/>
    </row>
    <row r="43622" ht="15">
      <c r="F43622" s="183"/>
    </row>
    <row r="43623" ht="15">
      <c r="F43623" s="183"/>
    </row>
    <row r="43624" ht="15">
      <c r="F43624" s="183"/>
    </row>
    <row r="43625" ht="15">
      <c r="F43625" s="183"/>
    </row>
    <row r="43626" ht="15">
      <c r="F43626" s="183"/>
    </row>
    <row r="43637" ht="15">
      <c r="F43637" s="183"/>
    </row>
    <row r="43638" ht="15">
      <c r="F43638" s="183"/>
    </row>
    <row r="43639" ht="15">
      <c r="F43639" s="183"/>
    </row>
    <row r="43640" ht="15">
      <c r="F43640" s="183"/>
    </row>
    <row r="43641" ht="15">
      <c r="F43641" s="183"/>
    </row>
    <row r="43653" ht="15">
      <c r="F43653" s="183"/>
    </row>
    <row r="43654" ht="15">
      <c r="F43654" s="183"/>
    </row>
    <row r="43682" ht="15">
      <c r="F43682" s="183"/>
    </row>
    <row r="43683" ht="15">
      <c r="F43683" s="183"/>
    </row>
    <row r="43684" ht="15">
      <c r="F43684" s="183"/>
    </row>
    <row r="43685" ht="15">
      <c r="F43685" s="183"/>
    </row>
    <row r="43686" ht="15">
      <c r="F43686" s="183"/>
    </row>
    <row r="43697" ht="15">
      <c r="F43697" s="183"/>
    </row>
    <row r="43698" ht="15">
      <c r="F43698" s="183"/>
    </row>
    <row r="43699" ht="15">
      <c r="F43699" s="183"/>
    </row>
    <row r="43700" ht="15">
      <c r="F43700" s="183"/>
    </row>
    <row r="43701" ht="15">
      <c r="F43701" s="183"/>
    </row>
    <row r="43712" ht="15">
      <c r="F43712" s="183"/>
    </row>
    <row r="43713" ht="15">
      <c r="F43713" s="183"/>
    </row>
    <row r="43714" ht="15">
      <c r="F43714" s="183"/>
    </row>
    <row r="43715" ht="15">
      <c r="F43715" s="183"/>
    </row>
    <row r="43716" ht="15">
      <c r="F43716" s="183"/>
    </row>
    <row r="43727" ht="15">
      <c r="F43727" s="183"/>
    </row>
    <row r="43728" ht="15">
      <c r="F43728" s="183"/>
    </row>
    <row r="43729" ht="15">
      <c r="F43729" s="183"/>
    </row>
    <row r="43730" ht="15">
      <c r="F43730" s="183"/>
    </row>
    <row r="43731" ht="15">
      <c r="F43731" s="183"/>
    </row>
    <row r="43742" ht="15">
      <c r="F43742" s="183"/>
    </row>
    <row r="43743" ht="15">
      <c r="F43743" s="183"/>
    </row>
    <row r="43744" ht="15">
      <c r="F43744" s="183"/>
    </row>
    <row r="43745" ht="15">
      <c r="F43745" s="183"/>
    </row>
    <row r="43746" ht="15">
      <c r="F43746" s="183"/>
    </row>
    <row r="43758" ht="15">
      <c r="F43758" s="183"/>
    </row>
    <row r="43759" ht="15">
      <c r="F43759" s="183"/>
    </row>
    <row r="43787" ht="15">
      <c r="F43787" s="183"/>
    </row>
    <row r="43788" ht="15">
      <c r="F43788" s="183"/>
    </row>
    <row r="43789" ht="15">
      <c r="F43789" s="183"/>
    </row>
    <row r="43790" ht="15">
      <c r="F43790" s="183"/>
    </row>
    <row r="43791" ht="15">
      <c r="F43791" s="183"/>
    </row>
    <row r="43802" ht="15">
      <c r="F43802" s="183"/>
    </row>
    <row r="43803" ht="15">
      <c r="F43803" s="183"/>
    </row>
    <row r="43804" ht="15">
      <c r="F43804" s="183"/>
    </row>
    <row r="43805" ht="15">
      <c r="F43805" s="183"/>
    </row>
    <row r="43806" ht="15">
      <c r="F43806" s="183"/>
    </row>
    <row r="43818" ht="15">
      <c r="F43818" s="183"/>
    </row>
    <row r="43819" ht="15">
      <c r="F43819" s="183"/>
    </row>
    <row r="43820" ht="15">
      <c r="F43820" s="183"/>
    </row>
    <row r="43821" ht="15">
      <c r="F43821" s="183"/>
    </row>
    <row r="43832" ht="15">
      <c r="F43832" s="183"/>
    </row>
    <row r="43833" ht="15">
      <c r="F43833" s="183"/>
    </row>
    <row r="43834" ht="15">
      <c r="F43834" s="183"/>
    </row>
    <row r="43835" ht="15">
      <c r="F43835" s="183"/>
    </row>
    <row r="43836" ht="15">
      <c r="F43836" s="183"/>
    </row>
    <row r="43847" ht="15">
      <c r="F43847" s="183"/>
    </row>
    <row r="43848" ht="15">
      <c r="F43848" s="183"/>
    </row>
    <row r="43849" ht="15">
      <c r="F43849" s="183"/>
    </row>
    <row r="43850" ht="15">
      <c r="F43850" s="183"/>
    </row>
    <row r="43851" ht="15">
      <c r="F43851" s="183"/>
    </row>
    <row r="43863" ht="15">
      <c r="F43863" s="183"/>
    </row>
    <row r="43864" ht="15">
      <c r="F43864" s="183"/>
    </row>
    <row r="43865" ht="15">
      <c r="F43865" s="183"/>
    </row>
    <row r="43866" ht="15">
      <c r="F43866" s="183"/>
    </row>
    <row r="43892" ht="15">
      <c r="F43892" s="183"/>
    </row>
    <row r="43893" ht="15">
      <c r="F43893" s="183"/>
    </row>
    <row r="43894" ht="15">
      <c r="F43894" s="183"/>
    </row>
    <row r="43895" ht="15">
      <c r="F43895" s="183"/>
    </row>
    <row r="43896" ht="15">
      <c r="F43896" s="183"/>
    </row>
    <row r="43906" ht="15">
      <c r="F43906" s="183"/>
    </row>
    <row r="43907" ht="15">
      <c r="F43907" s="184"/>
    </row>
    <row r="43908" ht="15">
      <c r="F43908" s="183"/>
    </row>
    <row r="43909" ht="15">
      <c r="F43909" s="183"/>
    </row>
    <row r="43910" ht="15">
      <c r="F43910" s="183"/>
    </row>
    <row r="43911" ht="15">
      <c r="F43911" s="183"/>
    </row>
    <row r="43923" ht="15">
      <c r="F43923" s="183"/>
    </row>
    <row r="43924" ht="15">
      <c r="F43924" s="183"/>
    </row>
    <row r="43937" ht="15">
      <c r="F43937" s="184"/>
    </row>
    <row r="43938" ht="15">
      <c r="F43938" s="183"/>
    </row>
    <row r="43939" ht="15">
      <c r="F43939" s="183"/>
    </row>
    <row r="43940" ht="15">
      <c r="F43940" s="183"/>
    </row>
    <row r="43941" ht="15">
      <c r="F43941" s="183"/>
    </row>
    <row r="43952" ht="15">
      <c r="F43952" s="183"/>
    </row>
    <row r="43953" ht="15">
      <c r="F43953" s="183"/>
    </row>
    <row r="43954" ht="15">
      <c r="F43954" s="183"/>
    </row>
    <row r="43955" ht="15">
      <c r="F43955" s="183"/>
    </row>
    <row r="43956" ht="15">
      <c r="F43956" s="183"/>
    </row>
    <row r="43997" ht="15">
      <c r="F43997" s="183"/>
    </row>
    <row r="43998" ht="15">
      <c r="F43998" s="183"/>
    </row>
    <row r="43999" ht="15">
      <c r="F43999" s="183"/>
    </row>
    <row r="44000" ht="15">
      <c r="F44000" s="183"/>
    </row>
    <row r="44001" ht="15">
      <c r="F44001" s="183"/>
    </row>
    <row r="44012" ht="15">
      <c r="F44012" s="183"/>
    </row>
    <row r="44013" ht="15">
      <c r="F44013" s="183"/>
    </row>
    <row r="44014" ht="15">
      <c r="F44014" s="183"/>
    </row>
    <row r="44015" ht="15">
      <c r="F44015" s="183"/>
    </row>
    <row r="44016" ht="15">
      <c r="F44016" s="183"/>
    </row>
    <row r="44027" ht="15">
      <c r="F44027" s="183"/>
    </row>
    <row r="44028" ht="15">
      <c r="F44028" s="183"/>
    </row>
    <row r="44029" ht="15">
      <c r="F44029" s="183"/>
    </row>
    <row r="44030" ht="15">
      <c r="F44030" s="183"/>
    </row>
    <row r="44031" ht="15">
      <c r="F44031" s="183"/>
    </row>
    <row r="44042" ht="15">
      <c r="F44042" s="183"/>
    </row>
    <row r="44043" ht="15">
      <c r="F44043" s="183"/>
    </row>
    <row r="44044" ht="15">
      <c r="F44044" s="183"/>
    </row>
    <row r="44045" ht="15">
      <c r="F44045" s="183"/>
    </row>
    <row r="44046" ht="15">
      <c r="F44046" s="183"/>
    </row>
    <row r="44057" ht="15">
      <c r="F44057" s="184"/>
    </row>
    <row r="44058" ht="15">
      <c r="F44058" s="183"/>
    </row>
    <row r="44059" ht="15">
      <c r="F44059" s="183"/>
    </row>
    <row r="44060" ht="15">
      <c r="F44060" s="183"/>
    </row>
    <row r="44061" ht="15">
      <c r="F44061" s="183"/>
    </row>
    <row r="44073" ht="15">
      <c r="F44073" s="183"/>
    </row>
    <row r="44074" ht="15">
      <c r="F44074" s="183"/>
    </row>
    <row r="44075" ht="15">
      <c r="F44075" s="183"/>
    </row>
    <row r="44076" ht="15">
      <c r="F44076" s="183"/>
    </row>
    <row r="44102" ht="15">
      <c r="F44102" s="183"/>
    </row>
    <row r="44103" ht="15">
      <c r="F44103" s="183"/>
    </row>
    <row r="44104" ht="15">
      <c r="F44104" s="183"/>
    </row>
    <row r="44105" ht="15">
      <c r="F44105" s="183"/>
    </row>
    <row r="44106" ht="15">
      <c r="F44106" s="183"/>
    </row>
    <row r="44118" ht="15">
      <c r="F44118" s="183"/>
    </row>
    <row r="44120" ht="15">
      <c r="F44120" s="183"/>
    </row>
    <row r="44121" ht="15">
      <c r="F44121" s="183"/>
    </row>
    <row r="44132" ht="15">
      <c r="F44132" s="184"/>
    </row>
    <row r="44135" ht="15">
      <c r="F44135" s="183"/>
    </row>
    <row r="44147" ht="15">
      <c r="F44147" s="183"/>
    </row>
    <row r="44150" ht="15">
      <c r="F44150" s="183"/>
    </row>
    <row r="44163" ht="15">
      <c r="F44163" s="183"/>
    </row>
    <row r="44165" ht="15">
      <c r="F44165" s="183"/>
    </row>
    <row r="44166" ht="15">
      <c r="F44166" s="183"/>
    </row>
    <row r="44207" ht="15">
      <c r="F44207" s="183"/>
    </row>
    <row r="44208" ht="15">
      <c r="F44208" s="183"/>
    </row>
    <row r="44209" ht="15">
      <c r="F44209" s="183"/>
    </row>
    <row r="44210" ht="15">
      <c r="F44210" s="183"/>
    </row>
    <row r="44211" ht="15">
      <c r="F44211" s="183"/>
    </row>
    <row r="44222" ht="15">
      <c r="F44222" s="183"/>
    </row>
    <row r="44223" ht="15">
      <c r="F44223" s="183"/>
    </row>
    <row r="44224" ht="15">
      <c r="F44224" s="183"/>
    </row>
    <row r="44225" ht="15">
      <c r="F44225" s="183"/>
    </row>
    <row r="44226" ht="15">
      <c r="F44226" s="183"/>
    </row>
    <row r="44238" ht="15">
      <c r="F44238" s="183"/>
    </row>
    <row r="44239" ht="15">
      <c r="F44239" s="183"/>
    </row>
    <row r="44252" ht="15">
      <c r="F44252" s="183"/>
    </row>
    <row r="44253" ht="15">
      <c r="F44253" s="183"/>
    </row>
    <row r="44254" ht="15">
      <c r="F44254" s="183"/>
    </row>
    <row r="44255" ht="15">
      <c r="F44255" s="183"/>
    </row>
    <row r="44268" ht="15">
      <c r="F44268" s="183"/>
    </row>
    <row r="44269" ht="15">
      <c r="F44269" s="183"/>
    </row>
    <row r="44270" ht="15">
      <c r="F44270" s="183"/>
    </row>
    <row r="44271" ht="15">
      <c r="F44271" s="183"/>
    </row>
    <row r="44312" ht="15">
      <c r="F44312" s="183"/>
    </row>
    <row r="44313" ht="15">
      <c r="F44313" s="183"/>
    </row>
    <row r="44314" ht="15">
      <c r="F44314" s="183"/>
    </row>
    <row r="44315" ht="15">
      <c r="F44315" s="183"/>
    </row>
    <row r="44316" ht="15">
      <c r="F44316" s="183"/>
    </row>
    <row r="44327" ht="15">
      <c r="F44327" s="183"/>
    </row>
    <row r="44328" ht="15">
      <c r="F44328" s="183"/>
    </row>
    <row r="44329" ht="15">
      <c r="F44329" s="183"/>
    </row>
    <row r="44330" ht="15">
      <c r="F44330" s="183"/>
    </row>
    <row r="44331" ht="15">
      <c r="F44331" s="183"/>
    </row>
    <row r="44343" ht="15">
      <c r="F44343" s="183"/>
    </row>
    <row r="44344" ht="15">
      <c r="F44344" s="183"/>
    </row>
    <row r="44357" ht="15">
      <c r="F44357" s="184"/>
    </row>
    <row r="44358" ht="15">
      <c r="F44358" s="183"/>
    </row>
    <row r="44359" ht="15">
      <c r="F44359" s="183"/>
    </row>
    <row r="44360" ht="15">
      <c r="F44360" s="183"/>
    </row>
    <row r="44373" ht="15">
      <c r="F44373" s="183"/>
    </row>
    <row r="44374" ht="15">
      <c r="F44374" s="183"/>
    </row>
    <row r="44375" ht="15">
      <c r="F44375" s="183"/>
    </row>
    <row r="44376" ht="15">
      <c r="F44376" s="183"/>
    </row>
    <row r="44389" ht="15">
      <c r="F44389" s="183"/>
    </row>
    <row r="44417" ht="15">
      <c r="F44417" s="183"/>
    </row>
    <row r="44418" ht="15">
      <c r="F44418" s="183"/>
    </row>
    <row r="44419" ht="15">
      <c r="F44419" s="183"/>
    </row>
    <row r="44420" ht="15">
      <c r="F44420" s="183"/>
    </row>
    <row r="44421" ht="15">
      <c r="F44421" s="183"/>
    </row>
    <row r="44432" ht="15">
      <c r="F44432" s="183"/>
    </row>
    <row r="44433" ht="15">
      <c r="F44433" s="183"/>
    </row>
    <row r="44434" ht="15">
      <c r="F44434" s="183"/>
    </row>
    <row r="44435" ht="15">
      <c r="F44435" s="183"/>
    </row>
    <row r="44448" ht="15">
      <c r="F44448" s="183"/>
    </row>
    <row r="44449" ht="15">
      <c r="F44449" s="183"/>
    </row>
    <row r="44463" ht="15">
      <c r="F44463" s="183"/>
    </row>
    <row r="44464" ht="15">
      <c r="F44464" s="183"/>
    </row>
    <row r="44465" ht="15">
      <c r="F44465" s="183"/>
    </row>
    <row r="44466" ht="15">
      <c r="F44466" s="183"/>
    </row>
    <row r="44478" ht="15">
      <c r="F44478" s="183"/>
    </row>
    <row r="44479" ht="15">
      <c r="F44479" s="183"/>
    </row>
    <row r="44480" ht="15">
      <c r="F44480" s="183"/>
    </row>
    <row r="44481" ht="15">
      <c r="F44481" s="183"/>
    </row>
    <row r="44493" ht="15">
      <c r="F44493" s="183"/>
    </row>
    <row r="44522" ht="15">
      <c r="F44522" s="183"/>
    </row>
    <row r="44523" ht="15">
      <c r="F44523" s="183"/>
    </row>
    <row r="44524" ht="15">
      <c r="F44524" s="183"/>
    </row>
    <row r="44525" ht="15">
      <c r="F44525" s="183"/>
    </row>
    <row r="44526" ht="15">
      <c r="F44526" s="183"/>
    </row>
    <row r="44537" ht="15">
      <c r="F44537" s="183"/>
    </row>
    <row r="44538" ht="15">
      <c r="F44538" s="183"/>
    </row>
    <row r="44539" ht="15">
      <c r="F44539" s="183"/>
    </row>
    <row r="44540" ht="15">
      <c r="F44540" s="183"/>
    </row>
    <row r="44541" ht="15">
      <c r="F44541" s="183"/>
    </row>
    <row r="44553" ht="15">
      <c r="F44553" s="183"/>
    </row>
    <row r="44554" ht="15">
      <c r="F44554" s="183"/>
    </row>
    <row r="44555" ht="15">
      <c r="F44555" s="183"/>
    </row>
    <row r="44556" ht="15">
      <c r="F44556" s="183"/>
    </row>
    <row r="44567" ht="15">
      <c r="F44567" s="183"/>
    </row>
    <row r="44568" ht="15">
      <c r="F44568" s="183"/>
    </row>
    <row r="44569" ht="15">
      <c r="F44569" s="183"/>
    </row>
    <row r="44570" ht="15">
      <c r="F44570" s="183"/>
    </row>
    <row r="44582" ht="15">
      <c r="F44582" s="184"/>
    </row>
    <row r="44583" ht="15">
      <c r="F44583" s="183"/>
    </row>
    <row r="44584" ht="15">
      <c r="F44584" s="183"/>
    </row>
    <row r="44585" ht="15">
      <c r="F44585" s="183"/>
    </row>
    <row r="44586" ht="15">
      <c r="F44586" s="183"/>
    </row>
    <row r="44598" ht="15">
      <c r="F44598" s="183"/>
    </row>
    <row r="44599" ht="15">
      <c r="F44599" s="183"/>
    </row>
    <row r="44627" ht="15">
      <c r="F44627" s="183"/>
    </row>
    <row r="44628" ht="15">
      <c r="F44628" s="183"/>
    </row>
    <row r="44629" ht="15">
      <c r="F44629" s="183"/>
    </row>
    <row r="44630" ht="15">
      <c r="F44630" s="183"/>
    </row>
    <row r="44631" ht="15">
      <c r="F44631" s="183"/>
    </row>
    <row r="44672" ht="15">
      <c r="F44672" s="183"/>
    </row>
    <row r="44675" ht="15">
      <c r="F44675" s="183"/>
    </row>
    <row r="44688" ht="15">
      <c r="F44688" s="183"/>
    </row>
    <row r="44689" ht="15">
      <c r="F44689" s="183"/>
    </row>
    <row r="44732" ht="15">
      <c r="F44732" s="183"/>
    </row>
    <row r="44733" ht="15">
      <c r="F44733" s="183"/>
    </row>
    <row r="44734" ht="15">
      <c r="F44734" s="183"/>
    </row>
    <row r="44735" ht="15">
      <c r="F44735" s="183"/>
    </row>
    <row r="44736" ht="15">
      <c r="F44736" s="183"/>
    </row>
    <row r="44747" ht="15">
      <c r="F44747" s="183"/>
    </row>
    <row r="44748" ht="15">
      <c r="F44748" s="183"/>
    </row>
    <row r="44749" ht="15">
      <c r="F44749" s="183"/>
    </row>
    <row r="44750" ht="15">
      <c r="F44750" s="183"/>
    </row>
    <row r="44751" ht="15">
      <c r="F44751" s="183"/>
    </row>
    <row r="44763" ht="15">
      <c r="F44763" s="183"/>
    </row>
    <row r="44764" ht="15">
      <c r="F44764" s="183"/>
    </row>
    <row r="44765" ht="15">
      <c r="F44765" s="183"/>
    </row>
    <row r="44766" ht="15">
      <c r="F44766" s="183"/>
    </row>
    <row r="44777" ht="15">
      <c r="F44777" s="183"/>
    </row>
    <row r="44778" ht="15">
      <c r="F44778" s="183"/>
    </row>
    <row r="44779" ht="15">
      <c r="F44779" s="183"/>
    </row>
    <row r="44780" ht="15">
      <c r="F44780" s="183"/>
    </row>
    <row r="44781" ht="15">
      <c r="F44781" s="183"/>
    </row>
    <row r="44792" ht="15">
      <c r="F44792" s="183"/>
    </row>
    <row r="44793" ht="15">
      <c r="F44793" s="183"/>
    </row>
    <row r="44794" ht="15">
      <c r="F44794" s="183"/>
    </row>
    <row r="44795" ht="15">
      <c r="F44795" s="183"/>
    </row>
    <row r="44796" ht="15">
      <c r="F44796" s="183"/>
    </row>
    <row r="44808" ht="15">
      <c r="F44808" s="183"/>
    </row>
    <row r="44809" ht="15">
      <c r="F44809" s="183"/>
    </row>
    <row r="44823" ht="15">
      <c r="F44823" s="183"/>
    </row>
    <row r="44824" ht="15">
      <c r="F44824" s="183"/>
    </row>
    <row r="44837" ht="15">
      <c r="F44837" s="183"/>
    </row>
    <row r="44838" ht="15">
      <c r="F44838" s="183"/>
    </row>
    <row r="44839" ht="15">
      <c r="F44839" s="183"/>
    </row>
    <row r="44840" ht="15">
      <c r="F44840" s="183"/>
    </row>
    <row r="44841" ht="15">
      <c r="F44841" s="183"/>
    </row>
    <row r="44852" ht="15">
      <c r="F44852" s="183"/>
    </row>
    <row r="44853" ht="15">
      <c r="F44853" s="183"/>
    </row>
    <row r="44854" ht="15">
      <c r="F44854" s="183"/>
    </row>
    <row r="44855" ht="15">
      <c r="F44855" s="183"/>
    </row>
    <row r="44856" ht="15">
      <c r="F44856" s="183"/>
    </row>
    <row r="44867" ht="15">
      <c r="F44867" s="183"/>
    </row>
    <row r="44868" ht="15">
      <c r="F44868" s="183"/>
    </row>
    <row r="44869" ht="15">
      <c r="F44869" s="183"/>
    </row>
    <row r="44870" ht="15">
      <c r="F44870" s="183"/>
    </row>
    <row r="44871" ht="15">
      <c r="F44871" s="183"/>
    </row>
    <row r="44882" ht="15">
      <c r="F44882" s="183"/>
    </row>
    <row r="44883" ht="15">
      <c r="F44883" s="183"/>
    </row>
    <row r="44884" ht="15">
      <c r="F44884" s="183"/>
    </row>
    <row r="44885" ht="15">
      <c r="F44885" s="183"/>
    </row>
    <row r="44897" ht="15">
      <c r="F44897" s="183"/>
    </row>
    <row r="44898" ht="15">
      <c r="F44898" s="183"/>
    </row>
    <row r="44899" ht="15">
      <c r="F44899" s="183"/>
    </row>
    <row r="44900" ht="15">
      <c r="F44900" s="183"/>
    </row>
    <row r="44901" ht="15">
      <c r="F44901" s="183"/>
    </row>
    <row r="44913" ht="15">
      <c r="F44913" s="183"/>
    </row>
    <row r="44914" ht="15">
      <c r="F44914" s="183"/>
    </row>
    <row r="44915" ht="15">
      <c r="F44915" s="183"/>
    </row>
    <row r="44916" ht="15">
      <c r="F44916" s="183"/>
    </row>
    <row r="44942" ht="15">
      <c r="F44942" s="183"/>
    </row>
    <row r="44943" ht="15">
      <c r="F44943" s="183"/>
    </row>
    <row r="44944" ht="15">
      <c r="F44944" s="183"/>
    </row>
    <row r="44945" ht="15">
      <c r="F44945" s="183"/>
    </row>
    <row r="44946" ht="15">
      <c r="F44946" s="183"/>
    </row>
    <row r="44957" ht="15">
      <c r="F44957" s="183"/>
    </row>
    <row r="44958" ht="15">
      <c r="F44958" s="183"/>
    </row>
    <row r="44959" ht="15">
      <c r="F44959" s="183"/>
    </row>
    <row r="44960" ht="15">
      <c r="F44960" s="183"/>
    </row>
    <row r="44961" ht="15">
      <c r="F44961" s="183"/>
    </row>
    <row r="44972" ht="15">
      <c r="F44972" s="184"/>
    </row>
    <row r="44973" ht="15">
      <c r="F44973" s="183"/>
    </row>
    <row r="44974" ht="15">
      <c r="F44974" s="183"/>
    </row>
    <row r="44975" ht="15">
      <c r="F44975" s="183"/>
    </row>
    <row r="44976" ht="15">
      <c r="F44976" s="183"/>
    </row>
    <row r="44987" ht="15">
      <c r="F44987" s="183"/>
    </row>
    <row r="44988" ht="15">
      <c r="F44988" s="183"/>
    </row>
    <row r="44989" ht="15">
      <c r="F44989" s="183"/>
    </row>
    <row r="44990" ht="15">
      <c r="F44990" s="183"/>
    </row>
    <row r="44991" ht="15">
      <c r="F44991" s="183"/>
    </row>
    <row r="45002" ht="15">
      <c r="F45002" s="183"/>
    </row>
    <row r="45003" ht="15">
      <c r="F45003" s="183"/>
    </row>
    <row r="45004" ht="15">
      <c r="F45004" s="183"/>
    </row>
    <row r="45005" ht="15">
      <c r="F45005" s="183"/>
    </row>
    <row r="45006" ht="15">
      <c r="F45006" s="183"/>
    </row>
    <row r="45018" ht="15">
      <c r="F45018" s="183"/>
    </row>
    <row r="45019" ht="15">
      <c r="F45019" s="183"/>
    </row>
    <row r="45020" ht="15">
      <c r="F45020" s="183"/>
    </row>
    <row r="45021" ht="15">
      <c r="F45021" s="183"/>
    </row>
    <row r="45047" ht="15">
      <c r="F45047" s="183"/>
    </row>
    <row r="45048" ht="15">
      <c r="F45048" s="183"/>
    </row>
    <row r="45049" ht="15">
      <c r="F45049" s="183"/>
    </row>
    <row r="45050" ht="15">
      <c r="F45050" s="183"/>
    </row>
    <row r="45051" ht="15">
      <c r="F45051" s="183"/>
    </row>
    <row r="45062" ht="15">
      <c r="F45062" s="183"/>
    </row>
    <row r="45063" ht="15">
      <c r="F45063" s="183"/>
    </row>
    <row r="45064" ht="15">
      <c r="F45064" s="183"/>
    </row>
    <row r="45065" ht="15">
      <c r="F45065" s="183"/>
    </row>
    <row r="45066" ht="15">
      <c r="F45066" s="183"/>
    </row>
    <row r="45077" ht="15">
      <c r="F45077" s="183"/>
    </row>
    <row r="45078" ht="15">
      <c r="F45078" s="183"/>
    </row>
    <row r="45079" ht="15">
      <c r="F45079" s="183"/>
    </row>
    <row r="45080" ht="15">
      <c r="F45080" s="183"/>
    </row>
    <row r="45081" ht="15">
      <c r="F45081" s="183"/>
    </row>
    <row r="45092" ht="15">
      <c r="F45092" s="183"/>
    </row>
    <row r="45093" ht="15">
      <c r="F45093" s="183"/>
    </row>
    <row r="45094" ht="15">
      <c r="F45094" s="183"/>
    </row>
    <row r="45095" ht="15">
      <c r="F45095" s="183"/>
    </row>
    <row r="45096" ht="15">
      <c r="F45096" s="183"/>
    </row>
    <row r="45108" ht="15">
      <c r="F45108" s="183"/>
    </row>
    <row r="45109" ht="15">
      <c r="F45109" s="183"/>
    </row>
    <row r="45110" ht="15">
      <c r="F45110" s="183"/>
    </row>
    <row r="45111" ht="15">
      <c r="F45111" s="183"/>
    </row>
    <row r="45123" ht="15">
      <c r="F45123" s="183"/>
    </row>
    <row r="45124" ht="15">
      <c r="F45124" s="183"/>
    </row>
    <row r="45125" ht="15">
      <c r="F45125" s="183"/>
    </row>
    <row r="45126" ht="15">
      <c r="F45126" s="183"/>
    </row>
    <row r="45152" ht="15">
      <c r="F45152" s="183"/>
    </row>
    <row r="45153" ht="15">
      <c r="F45153" s="183"/>
    </row>
    <row r="45154" ht="15">
      <c r="F45154" s="183"/>
    </row>
    <row r="45155" ht="15">
      <c r="F45155" s="183"/>
    </row>
    <row r="45156" ht="15">
      <c r="F45156" s="183"/>
    </row>
    <row r="45167" ht="15">
      <c r="F45167" s="183"/>
    </row>
    <row r="45168" ht="15">
      <c r="F45168" s="183"/>
    </row>
    <row r="45169" ht="15">
      <c r="F45169" s="183"/>
    </row>
    <row r="45170" ht="15">
      <c r="F45170" s="183"/>
    </row>
    <row r="45171" ht="15">
      <c r="F45171" s="183"/>
    </row>
    <row r="45182" ht="15">
      <c r="F45182" s="183"/>
    </row>
    <row r="45183" ht="15">
      <c r="F45183" s="183"/>
    </row>
    <row r="45184" ht="15">
      <c r="F45184" s="183"/>
    </row>
    <row r="45185" ht="15">
      <c r="F45185" s="183"/>
    </row>
    <row r="45186" ht="15">
      <c r="F45186" s="183"/>
    </row>
    <row r="45197" ht="15">
      <c r="F45197" s="183"/>
    </row>
    <row r="45198" ht="15">
      <c r="F45198" s="183"/>
    </row>
    <row r="45199" ht="15">
      <c r="F45199" s="183"/>
    </row>
    <row r="45200" ht="15">
      <c r="F45200" s="183"/>
    </row>
    <row r="45212" ht="15">
      <c r="F45212" s="183"/>
    </row>
    <row r="45213" ht="15">
      <c r="F45213" s="183"/>
    </row>
    <row r="45214" ht="15">
      <c r="F45214" s="183"/>
    </row>
    <row r="45215" ht="15">
      <c r="F45215" s="183"/>
    </row>
    <row r="45216" ht="15">
      <c r="F45216" s="183"/>
    </row>
    <row r="45228" ht="15">
      <c r="F45228" s="183"/>
    </row>
    <row r="45229" ht="15">
      <c r="F45229" s="183"/>
    </row>
    <row r="45257" ht="15">
      <c r="F45257" s="183"/>
    </row>
    <row r="45258" ht="15">
      <c r="F45258" s="183"/>
    </row>
    <row r="45259" ht="15">
      <c r="F45259" s="183"/>
    </row>
    <row r="45260" ht="15">
      <c r="F45260" s="183"/>
    </row>
    <row r="45261" ht="15">
      <c r="F45261" s="183"/>
    </row>
    <row r="45272" ht="15">
      <c r="F45272" s="183"/>
    </row>
    <row r="45273" ht="15">
      <c r="F45273" s="183"/>
    </row>
    <row r="45274" ht="15">
      <c r="F45274" s="183"/>
    </row>
    <row r="45275" ht="15">
      <c r="F45275" s="183"/>
    </row>
    <row r="45276" ht="15">
      <c r="F45276" s="183"/>
    </row>
    <row r="45288" ht="15">
      <c r="F45288" s="183"/>
    </row>
    <row r="45289" ht="15">
      <c r="F45289" s="183"/>
    </row>
    <row r="45302" ht="15">
      <c r="F45302" s="183"/>
    </row>
    <row r="45303" ht="15">
      <c r="F45303" s="183"/>
    </row>
    <row r="45304" ht="15">
      <c r="F45304" s="183"/>
    </row>
    <row r="45305" ht="15">
      <c r="F45305" s="183"/>
    </row>
    <row r="45317" ht="15">
      <c r="F45317" s="183"/>
    </row>
    <row r="45318" ht="15">
      <c r="F45318" s="183"/>
    </row>
    <row r="45319" ht="15">
      <c r="F45319" s="183"/>
    </row>
    <row r="45320" ht="15">
      <c r="F45320" s="183"/>
    </row>
    <row r="45321" ht="15">
      <c r="F45321" s="183"/>
    </row>
    <row r="45333" ht="15">
      <c r="F45333" s="183"/>
    </row>
    <row r="45334" ht="15">
      <c r="F45334" s="183"/>
    </row>
    <row r="45362" ht="15">
      <c r="F45362" s="183"/>
    </row>
    <row r="45363" ht="15">
      <c r="F45363" s="183"/>
    </row>
    <row r="45364" ht="15">
      <c r="F45364" s="183"/>
    </row>
    <row r="45365" ht="15">
      <c r="F45365" s="183"/>
    </row>
    <row r="45366" ht="15">
      <c r="F45366" s="183"/>
    </row>
    <row r="45377" ht="15">
      <c r="F45377" s="183"/>
    </row>
    <row r="45378" ht="15">
      <c r="F45378" s="183"/>
    </row>
    <row r="45379" ht="15">
      <c r="F45379" s="183"/>
    </row>
    <row r="45380" ht="15">
      <c r="F45380" s="183"/>
    </row>
    <row r="45381" ht="15">
      <c r="F45381" s="183"/>
    </row>
    <row r="45393" ht="15">
      <c r="F45393" s="183"/>
    </row>
    <row r="45394" ht="15">
      <c r="F45394" s="183"/>
    </row>
    <row r="45395" ht="15">
      <c r="F45395" s="183"/>
    </row>
    <row r="45396" ht="15">
      <c r="F45396" s="183"/>
    </row>
    <row r="45407" ht="15">
      <c r="F45407" s="184"/>
    </row>
    <row r="45408" ht="15">
      <c r="F45408" s="183"/>
    </row>
    <row r="45409" ht="15">
      <c r="F45409" s="183"/>
    </row>
    <row r="45410" ht="15">
      <c r="F45410" s="183"/>
    </row>
    <row r="45411" ht="15">
      <c r="F45411" s="183"/>
    </row>
    <row r="45422" ht="15">
      <c r="F45422" s="184"/>
    </row>
    <row r="45423" ht="15">
      <c r="F45423" s="183"/>
    </row>
    <row r="45424" ht="15">
      <c r="F45424" s="183"/>
    </row>
    <row r="45425" ht="15">
      <c r="F45425" s="183"/>
    </row>
    <row r="45426" ht="15">
      <c r="F45426" s="183"/>
    </row>
    <row r="45438" ht="15">
      <c r="F45438" s="183"/>
    </row>
    <row r="45439" ht="15">
      <c r="F45439" s="183"/>
    </row>
    <row r="45467" ht="15">
      <c r="F45467" s="184"/>
    </row>
    <row r="45468" ht="15">
      <c r="F45468" s="183"/>
    </row>
    <row r="45469" ht="15">
      <c r="F45469" s="183"/>
    </row>
    <row r="45470" ht="15">
      <c r="F45470" s="183"/>
    </row>
    <row r="45471" ht="15">
      <c r="F45471" s="183"/>
    </row>
    <row r="45482" ht="15">
      <c r="F45482" s="184"/>
    </row>
    <row r="45483" ht="15">
      <c r="F45483" s="183"/>
    </row>
    <row r="45484" ht="15">
      <c r="F45484" s="183"/>
    </row>
    <row r="45485" ht="15">
      <c r="F45485" s="183"/>
    </row>
    <row r="45486" ht="15">
      <c r="F45486" s="183"/>
    </row>
    <row r="45497" ht="15">
      <c r="F45497" s="184"/>
    </row>
    <row r="45498" ht="15">
      <c r="F45498" s="183"/>
    </row>
    <row r="45499" ht="15">
      <c r="F45499" s="183"/>
    </row>
    <row r="45500" ht="15">
      <c r="F45500" s="183"/>
    </row>
    <row r="45501" ht="15">
      <c r="F45501" s="183"/>
    </row>
    <row r="45512" ht="15">
      <c r="F45512" s="184"/>
    </row>
    <row r="45513" ht="15">
      <c r="F45513" s="183"/>
    </row>
    <row r="45514" ht="15">
      <c r="F45514" s="183"/>
    </row>
    <row r="45515" ht="15">
      <c r="F45515" s="183"/>
    </row>
    <row r="45516" ht="15">
      <c r="F45516" s="183"/>
    </row>
    <row r="45527" ht="15">
      <c r="F45527" s="184"/>
    </row>
    <row r="45528" ht="15">
      <c r="F45528" s="183"/>
    </row>
    <row r="45529" ht="15">
      <c r="F45529" s="183"/>
    </row>
    <row r="45530" ht="15">
      <c r="F45530" s="183"/>
    </row>
    <row r="45531" ht="15">
      <c r="F45531" s="183"/>
    </row>
    <row r="45543" ht="15">
      <c r="F45543" s="183"/>
    </row>
    <row r="45544" ht="15">
      <c r="F45544" s="183"/>
    </row>
    <row r="45545" ht="15">
      <c r="F45545" s="183"/>
    </row>
    <row r="45546" ht="15">
      <c r="F45546" s="183"/>
    </row>
    <row r="45572" ht="15">
      <c r="F45572" s="183"/>
    </row>
    <row r="45573" ht="15">
      <c r="F45573" s="183"/>
    </row>
    <row r="45574" ht="15">
      <c r="F45574" s="183"/>
    </row>
    <row r="45575" ht="15">
      <c r="F45575" s="183"/>
    </row>
    <row r="45576" ht="15">
      <c r="F45576" s="183"/>
    </row>
    <row r="45587" ht="15">
      <c r="F45587" s="183"/>
    </row>
    <row r="45588" ht="15">
      <c r="F45588" s="183"/>
    </row>
    <row r="45589" ht="15">
      <c r="F45589" s="183"/>
    </row>
    <row r="45590" ht="15">
      <c r="F45590" s="183"/>
    </row>
    <row r="45591" ht="15">
      <c r="F45591" s="183"/>
    </row>
    <row r="45602" ht="15">
      <c r="F45602" s="184"/>
    </row>
    <row r="45603" ht="15">
      <c r="F45603" s="183"/>
    </row>
    <row r="45604" ht="15">
      <c r="F45604" s="183"/>
    </row>
    <row r="45605" ht="15">
      <c r="F45605" s="183"/>
    </row>
    <row r="45606" ht="15">
      <c r="F45606" s="183"/>
    </row>
    <row r="45617" ht="15">
      <c r="F45617" s="183"/>
    </row>
    <row r="45618" ht="15">
      <c r="F45618" s="183"/>
    </row>
    <row r="45619" ht="15">
      <c r="F45619" s="183"/>
    </row>
    <row r="45620" ht="15">
      <c r="F45620" s="183"/>
    </row>
    <row r="45632" ht="15">
      <c r="F45632" s="184"/>
    </row>
    <row r="45633" ht="15">
      <c r="F45633" s="183"/>
    </row>
    <row r="45634" ht="15">
      <c r="F45634" s="183"/>
    </row>
    <row r="45635" ht="15">
      <c r="F45635" s="183"/>
    </row>
    <row r="45636" ht="15">
      <c r="F45636" s="183"/>
    </row>
    <row r="45648" ht="15">
      <c r="F45648" s="183"/>
    </row>
    <row r="45649" ht="15">
      <c r="F45649" s="183"/>
    </row>
    <row r="45650" ht="15">
      <c r="F45650" s="183"/>
    </row>
    <row r="45651" ht="15">
      <c r="F45651" s="183"/>
    </row>
    <row r="45677" ht="15">
      <c r="F45677" s="183"/>
    </row>
    <row r="45678" ht="15">
      <c r="F45678" s="183"/>
    </row>
    <row r="45679" ht="15">
      <c r="F45679" s="183"/>
    </row>
    <row r="45680" ht="15">
      <c r="F45680" s="183"/>
    </row>
    <row r="45681" ht="15">
      <c r="F45681" s="183"/>
    </row>
    <row r="45692" ht="15">
      <c r="F45692" s="183"/>
    </row>
    <row r="45693" ht="15">
      <c r="F45693" s="183"/>
    </row>
    <row r="45694" ht="15">
      <c r="F45694" s="183"/>
    </row>
    <row r="45695" ht="15">
      <c r="F45695" s="183"/>
    </row>
    <row r="45696" ht="15">
      <c r="F45696" s="183"/>
    </row>
    <row r="45708" ht="15">
      <c r="F45708" s="183"/>
    </row>
    <row r="45709" ht="15">
      <c r="F45709" s="183"/>
    </row>
    <row r="45710" ht="15">
      <c r="F45710" s="183"/>
    </row>
    <row r="45711" ht="15">
      <c r="F45711" s="183"/>
    </row>
    <row r="45722" ht="15">
      <c r="F45722" s="184"/>
    </row>
    <row r="45723" ht="15">
      <c r="F45723" s="183"/>
    </row>
    <row r="45724" ht="15">
      <c r="F45724" s="183"/>
    </row>
    <row r="45725" ht="15">
      <c r="F45725" s="183"/>
    </row>
    <row r="45726" ht="15">
      <c r="F45726" s="183"/>
    </row>
    <row r="45737" ht="15">
      <c r="F45737" s="183"/>
    </row>
    <row r="45738" ht="15">
      <c r="F45738" s="183"/>
    </row>
    <row r="45739" ht="15">
      <c r="F45739" s="183"/>
    </row>
    <row r="45740" ht="15">
      <c r="F45740" s="183"/>
    </row>
    <row r="45741" ht="15">
      <c r="F45741" s="183"/>
    </row>
    <row r="45753" ht="15">
      <c r="F45753" s="183"/>
    </row>
    <row r="45754" ht="15">
      <c r="F45754" s="183"/>
    </row>
    <row r="45755" ht="15">
      <c r="F45755" s="183"/>
    </row>
    <row r="45756" ht="15">
      <c r="F45756" s="183"/>
    </row>
    <row r="45782" ht="15">
      <c r="F45782" s="183"/>
    </row>
    <row r="45783" ht="15">
      <c r="F45783" s="183"/>
    </row>
    <row r="45784" ht="15">
      <c r="F45784" s="183"/>
    </row>
    <row r="45785" ht="15">
      <c r="F45785" s="183"/>
    </row>
    <row r="45786" ht="15">
      <c r="F45786" s="183"/>
    </row>
    <row r="45797" ht="15">
      <c r="F45797" s="183"/>
    </row>
    <row r="45800" ht="15">
      <c r="F45800" s="183"/>
    </row>
    <row r="45813" ht="15">
      <c r="F45813" s="183"/>
    </row>
    <row r="45827" ht="15">
      <c r="F45827" s="183"/>
    </row>
    <row r="45830" ht="15">
      <c r="F45830" s="183"/>
    </row>
    <row r="45843" ht="15">
      <c r="F45843" s="183"/>
    </row>
    <row r="45887" ht="15">
      <c r="F45887" s="183"/>
    </row>
    <row r="45888" ht="15">
      <c r="F45888" s="184"/>
    </row>
    <row r="45889" ht="15">
      <c r="F45889" s="184"/>
    </row>
    <row r="45890" ht="15">
      <c r="F45890" s="183"/>
    </row>
    <row r="45891" ht="15">
      <c r="F45891" s="184"/>
    </row>
    <row r="45902" ht="15">
      <c r="F45902" s="183"/>
    </row>
    <row r="45903" ht="15">
      <c r="F45903" s="184"/>
    </row>
    <row r="45904" ht="15">
      <c r="F45904" s="184"/>
    </row>
    <row r="45905" ht="15">
      <c r="F45905" s="183"/>
    </row>
    <row r="45906" ht="15">
      <c r="F45906" s="184"/>
    </row>
    <row r="45917" ht="15">
      <c r="F45917" s="183"/>
    </row>
    <row r="45918" ht="15">
      <c r="F45918" s="184"/>
    </row>
    <row r="45919" ht="15">
      <c r="F45919" s="184"/>
    </row>
    <row r="45920" ht="15">
      <c r="F45920" s="183"/>
    </row>
    <row r="45932" ht="15">
      <c r="F45932" s="183"/>
    </row>
    <row r="45933" ht="15">
      <c r="F45933" s="184"/>
    </row>
    <row r="45934" ht="15">
      <c r="F45934" s="184"/>
    </row>
    <row r="45935" ht="15">
      <c r="F45935" s="183"/>
    </row>
    <row r="45936" ht="15">
      <c r="F45936" s="184"/>
    </row>
    <row r="45947" ht="15">
      <c r="F45947" s="183"/>
    </row>
    <row r="45948" ht="15">
      <c r="F45948" s="184"/>
    </row>
    <row r="45949" ht="15">
      <c r="F45949" s="184"/>
    </row>
    <row r="45950" ht="15">
      <c r="F45950" s="183"/>
    </row>
    <row r="45951" ht="15">
      <c r="F45951" s="184"/>
    </row>
    <row r="45963" ht="15">
      <c r="F45963" s="184"/>
    </row>
    <row r="45964" ht="15">
      <c r="F45964" s="184"/>
    </row>
    <row r="45965" ht="15">
      <c r="F45965" s="184"/>
    </row>
    <row r="45966" ht="15">
      <c r="F45966" s="184"/>
    </row>
    <row r="45979" ht="15">
      <c r="F45979" s="184"/>
    </row>
    <row r="45980" ht="15">
      <c r="F45980" s="184"/>
    </row>
    <row r="45981" ht="15">
      <c r="F45981" s="184"/>
    </row>
    <row r="45992" ht="15">
      <c r="F45992" s="183"/>
    </row>
    <row r="45993" ht="15">
      <c r="F45993" s="183"/>
    </row>
    <row r="45994" ht="15">
      <c r="F45994" s="183"/>
    </row>
    <row r="45995" ht="15">
      <c r="F45995" s="183"/>
    </row>
    <row r="45996" ht="15">
      <c r="F45996" s="183"/>
    </row>
    <row r="46007" ht="15">
      <c r="F46007" s="183"/>
    </row>
    <row r="46008" ht="15">
      <c r="F46008" s="183"/>
    </row>
    <row r="46009" ht="15">
      <c r="F46009" s="183"/>
    </row>
    <row r="46010" ht="15">
      <c r="F46010" s="183"/>
    </row>
    <row r="46011" ht="15">
      <c r="F46011" s="183"/>
    </row>
    <row r="46023" ht="15">
      <c r="F46023" s="183"/>
    </row>
    <row r="46024" ht="15">
      <c r="F46024" s="183"/>
    </row>
    <row r="46025" ht="15">
      <c r="F46025" s="183"/>
    </row>
    <row r="46026" ht="15">
      <c r="F46026" s="183"/>
    </row>
    <row r="46037" ht="15">
      <c r="F46037" s="183"/>
    </row>
    <row r="46038" ht="15">
      <c r="F46038" s="183"/>
    </row>
    <row r="46039" ht="15">
      <c r="F46039" s="183"/>
    </row>
    <row r="46040" ht="15">
      <c r="F46040" s="183"/>
    </row>
    <row r="46041" ht="15">
      <c r="F46041" s="183"/>
    </row>
    <row r="46053" ht="15">
      <c r="F46053" s="183"/>
    </row>
    <row r="46054" ht="15">
      <c r="F46054" s="183"/>
    </row>
    <row r="46055" ht="15">
      <c r="F46055" s="183"/>
    </row>
    <row r="46056" ht="15">
      <c r="F46056" s="183"/>
    </row>
    <row r="46068" ht="15">
      <c r="F46068" s="183"/>
    </row>
    <row r="46069" ht="15">
      <c r="F46069" s="183"/>
    </row>
    <row r="46070" ht="15">
      <c r="F46070" s="183"/>
    </row>
    <row r="46071" ht="15">
      <c r="F46071" s="183"/>
    </row>
    <row r="46097" ht="15">
      <c r="F46097" s="183"/>
    </row>
    <row r="46098" ht="15">
      <c r="F46098" s="183"/>
    </row>
    <row r="46099" ht="15">
      <c r="F46099" s="183"/>
    </row>
    <row r="46100" ht="15">
      <c r="F46100" s="183"/>
    </row>
    <row r="46101" ht="15">
      <c r="F46101" s="183"/>
    </row>
    <row r="46112" ht="15">
      <c r="F46112" s="183"/>
    </row>
    <row r="46115" ht="15">
      <c r="F46115" s="183"/>
    </row>
    <row r="46127" ht="15">
      <c r="F46127" s="183"/>
    </row>
    <row r="46128" ht="15">
      <c r="F46128" s="183"/>
    </row>
    <row r="46129" ht="15">
      <c r="F46129" s="183"/>
    </row>
    <row r="46130" ht="15">
      <c r="F46130" s="183"/>
    </row>
    <row r="46131" ht="15">
      <c r="F46131" s="183"/>
    </row>
    <row r="46142" ht="15">
      <c r="F46142" s="183"/>
    </row>
    <row r="46145" ht="15">
      <c r="F46145" s="183"/>
    </row>
    <row r="46157" ht="15">
      <c r="F46157" s="183"/>
    </row>
    <row r="46158" ht="15">
      <c r="F46158" s="183"/>
    </row>
    <row r="46160" ht="15">
      <c r="F46160" s="183"/>
    </row>
    <row r="46161" ht="15">
      <c r="F46161" s="183"/>
    </row>
    <row r="46202" ht="15">
      <c r="F46202" s="183"/>
    </row>
    <row r="46203" ht="15">
      <c r="F46203" s="183"/>
    </row>
    <row r="46204" ht="15">
      <c r="F46204" s="183"/>
    </row>
    <row r="46205" ht="15">
      <c r="F46205" s="183"/>
    </row>
    <row r="46206" ht="15">
      <c r="F46206" s="183"/>
    </row>
    <row r="46217" ht="15">
      <c r="F46217" s="183"/>
    </row>
    <row r="46218" ht="15">
      <c r="F46218" s="183"/>
    </row>
    <row r="46220" ht="15">
      <c r="F46220" s="183"/>
    </row>
    <row r="46232" ht="15">
      <c r="F46232" s="183"/>
    </row>
    <row r="46234" ht="15">
      <c r="F46234" s="183"/>
    </row>
    <row r="46247" ht="15">
      <c r="F46247" s="183"/>
    </row>
    <row r="46248" ht="15">
      <c r="F46248" s="183"/>
    </row>
    <row r="46250" ht="15">
      <c r="F46250" s="183"/>
    </row>
    <row r="46265" ht="15">
      <c r="F46265" s="183"/>
    </row>
    <row r="46307" ht="15">
      <c r="F46307" s="183"/>
    </row>
    <row r="46308" ht="15">
      <c r="F46308" s="183"/>
    </row>
    <row r="46309" ht="15">
      <c r="F46309" s="183"/>
    </row>
    <row r="46310" ht="15">
      <c r="F46310" s="183"/>
    </row>
    <row r="46311" ht="15">
      <c r="F46311" s="183"/>
    </row>
    <row r="46322" ht="15">
      <c r="F46322" s="183"/>
    </row>
    <row r="46323" ht="15">
      <c r="F46323" s="183"/>
    </row>
    <row r="46324" ht="15">
      <c r="F46324" s="183"/>
    </row>
    <row r="46325" ht="15">
      <c r="F46325" s="183"/>
    </row>
    <row r="46326" ht="15">
      <c r="F46326" s="183"/>
    </row>
    <row r="46337" ht="15">
      <c r="F46337" s="183"/>
    </row>
    <row r="46338" ht="15">
      <c r="F46338" s="183"/>
    </row>
    <row r="46339" ht="15">
      <c r="F46339" s="183"/>
    </row>
    <row r="46340" ht="15">
      <c r="F46340" s="183"/>
    </row>
    <row r="46341" ht="15">
      <c r="F46341" s="183"/>
    </row>
    <row r="46352" ht="15">
      <c r="F46352" s="183"/>
    </row>
    <row r="46353" ht="15">
      <c r="F46353" s="183"/>
    </row>
    <row r="46354" ht="15">
      <c r="F46354" s="183"/>
    </row>
    <row r="46355" ht="15">
      <c r="F46355" s="183"/>
    </row>
    <row r="46367" ht="15">
      <c r="F46367" s="183"/>
    </row>
    <row r="46368" ht="15">
      <c r="F46368" s="183"/>
    </row>
    <row r="46370" ht="15">
      <c r="F46370" s="183"/>
    </row>
    <row r="46371" ht="15">
      <c r="F46371" s="183"/>
    </row>
    <row r="46412" ht="15">
      <c r="F46412" s="183"/>
    </row>
    <row r="46413" ht="15">
      <c r="F46413" s="183"/>
    </row>
    <row r="46414" ht="15">
      <c r="F46414" s="183"/>
    </row>
    <row r="46415" ht="15">
      <c r="F46415" s="183"/>
    </row>
    <row r="46416" ht="15">
      <c r="F46416" s="183"/>
    </row>
    <row r="46427" ht="15">
      <c r="F46427" s="183"/>
    </row>
    <row r="46428" ht="15">
      <c r="F46428" s="183"/>
    </row>
    <row r="46429" ht="15">
      <c r="F46429" s="183"/>
    </row>
    <row r="46430" ht="15">
      <c r="F46430" s="183"/>
    </row>
    <row r="46431" ht="15">
      <c r="F46431" s="183"/>
    </row>
    <row r="46442" ht="15">
      <c r="F46442" s="183"/>
    </row>
    <row r="46443" ht="15">
      <c r="F46443" s="183"/>
    </row>
    <row r="46444" ht="15">
      <c r="F46444" s="183"/>
    </row>
    <row r="46445" ht="15">
      <c r="F46445" s="183"/>
    </row>
    <row r="46446" ht="15">
      <c r="F46446" s="183"/>
    </row>
    <row r="46457" ht="15">
      <c r="F46457" s="183"/>
    </row>
    <row r="46458" ht="15">
      <c r="F46458" s="183"/>
    </row>
    <row r="46459" ht="15">
      <c r="F46459" s="183"/>
    </row>
    <row r="46460" ht="15">
      <c r="F46460" s="183"/>
    </row>
    <row r="46461" ht="15">
      <c r="F46461" s="183"/>
    </row>
    <row r="46472" ht="15">
      <c r="F46472" s="183"/>
    </row>
    <row r="46473" ht="15">
      <c r="F46473" s="183"/>
    </row>
    <row r="46474" ht="15">
      <c r="F46474" s="183"/>
    </row>
    <row r="46475" ht="15">
      <c r="F46475" s="183"/>
    </row>
    <row r="46476" ht="15">
      <c r="F46476" s="183"/>
    </row>
    <row r="46488" ht="15">
      <c r="F46488" s="183"/>
    </row>
    <row r="46489" ht="15">
      <c r="F46489" s="183"/>
    </row>
    <row r="46490" ht="15">
      <c r="F46490" s="183"/>
    </row>
    <row r="46491" ht="15">
      <c r="F46491" s="183"/>
    </row>
    <row r="46622" ht="15">
      <c r="F46622" s="183"/>
    </row>
    <row r="46623" ht="15">
      <c r="F46623" s="183"/>
    </row>
    <row r="46624" ht="15">
      <c r="F46624" s="183"/>
    </row>
    <row r="46625" ht="15">
      <c r="F46625" s="183"/>
    </row>
    <row r="46626" ht="15">
      <c r="F46626" s="183"/>
    </row>
    <row r="46637" ht="15">
      <c r="F46637" s="183"/>
    </row>
    <row r="46638" ht="15">
      <c r="F46638" s="183"/>
    </row>
    <row r="46639" ht="15">
      <c r="F46639" s="183"/>
    </row>
    <row r="46640" ht="15">
      <c r="F46640" s="183"/>
    </row>
    <row r="46652" ht="15">
      <c r="F46652" s="183"/>
    </row>
    <row r="46653" ht="15">
      <c r="F46653" s="183"/>
    </row>
    <row r="46654" ht="15">
      <c r="F46654" s="183"/>
    </row>
    <row r="46655" ht="15">
      <c r="F46655" s="183"/>
    </row>
    <row r="46656" ht="15">
      <c r="F46656" s="183"/>
    </row>
    <row r="46667" ht="15">
      <c r="F46667" s="183"/>
    </row>
    <row r="46668" ht="15">
      <c r="F46668" s="183"/>
    </row>
    <row r="46669" ht="15">
      <c r="F46669" s="183"/>
    </row>
    <row r="46670" ht="15">
      <c r="F46670" s="183"/>
    </row>
    <row r="46671" ht="15">
      <c r="F46671" s="183"/>
    </row>
    <row r="46682" ht="15">
      <c r="F46682" s="183"/>
    </row>
    <row r="46683" ht="15">
      <c r="F46683" s="183"/>
    </row>
    <row r="46684" ht="15">
      <c r="F46684" s="183"/>
    </row>
    <row r="46685" ht="15">
      <c r="F46685" s="183"/>
    </row>
    <row r="46686" ht="15">
      <c r="F46686" s="183"/>
    </row>
    <row r="46698" ht="15">
      <c r="F46698" s="183"/>
    </row>
    <row r="46699" ht="15">
      <c r="F46699" s="183"/>
    </row>
    <row r="46700" ht="15">
      <c r="F46700" s="183"/>
    </row>
    <row r="46701" ht="15">
      <c r="F46701" s="183"/>
    </row>
    <row r="46727" ht="15">
      <c r="F46727" s="183"/>
    </row>
    <row r="46728" ht="15">
      <c r="F46728" s="183"/>
    </row>
    <row r="46729" ht="15">
      <c r="F46729" s="183"/>
    </row>
    <row r="46730" ht="15">
      <c r="F46730" s="183"/>
    </row>
    <row r="46731" ht="15">
      <c r="F46731" s="183"/>
    </row>
    <row r="46742" ht="15">
      <c r="F46742" s="183"/>
    </row>
    <row r="46743" ht="15">
      <c r="F46743" s="183"/>
    </row>
    <row r="46744" ht="15">
      <c r="F46744" s="183"/>
    </row>
    <row r="46745" ht="15">
      <c r="F46745" s="183"/>
    </row>
    <row r="46746" ht="15">
      <c r="F46746" s="183"/>
    </row>
    <row r="46758" ht="15">
      <c r="F46758" s="183"/>
    </row>
    <row r="46759" ht="15">
      <c r="F46759" s="183"/>
    </row>
    <row r="46760" ht="15">
      <c r="F46760" s="183"/>
    </row>
    <row r="46761" ht="15">
      <c r="F46761" s="183"/>
    </row>
    <row r="46772" ht="15">
      <c r="F46772" s="183"/>
    </row>
    <row r="46773" ht="15">
      <c r="F46773" s="183"/>
    </row>
    <row r="46774" ht="15">
      <c r="F46774" s="183"/>
    </row>
    <row r="46775" ht="15">
      <c r="F46775" s="183"/>
    </row>
    <row r="46776" ht="15">
      <c r="F46776" s="183"/>
    </row>
    <row r="46788" ht="15">
      <c r="F46788" s="183"/>
    </row>
    <row r="46789" ht="15">
      <c r="F46789" s="183"/>
    </row>
    <row r="46790" ht="15">
      <c r="F46790" s="183"/>
    </row>
    <row r="46791" ht="15">
      <c r="F46791" s="183"/>
    </row>
    <row r="46803" ht="15">
      <c r="F46803" s="183"/>
    </row>
    <row r="46804" ht="15">
      <c r="F46804" s="183"/>
    </row>
    <row r="46805" ht="15">
      <c r="F46805" s="183"/>
    </row>
    <row r="46806" ht="15">
      <c r="F46806" s="183"/>
    </row>
    <row r="46832" ht="15">
      <c r="F46832" s="183"/>
    </row>
    <row r="46833" ht="15">
      <c r="F46833" s="183"/>
    </row>
    <row r="46834" ht="15">
      <c r="F46834" s="183"/>
    </row>
    <row r="46835" ht="15">
      <c r="F46835" s="183"/>
    </row>
    <row r="46847" ht="15">
      <c r="F46847" s="183"/>
    </row>
    <row r="46848" ht="15">
      <c r="F46848" s="183"/>
    </row>
    <row r="46849" ht="15">
      <c r="F46849" s="183"/>
    </row>
    <row r="46850" ht="15">
      <c r="F46850" s="183"/>
    </row>
    <row r="46851" ht="15">
      <c r="F46851" s="183"/>
    </row>
    <row r="46862" ht="15">
      <c r="F46862" s="183"/>
    </row>
    <row r="46863" ht="15">
      <c r="F46863" s="183"/>
    </row>
    <row r="46864" ht="15">
      <c r="F46864" s="183"/>
    </row>
    <row r="46865" ht="15">
      <c r="F46865" s="183"/>
    </row>
    <row r="46877" ht="15">
      <c r="F46877" s="184"/>
    </row>
    <row r="46878" ht="15">
      <c r="F46878" s="183"/>
    </row>
    <row r="46879" ht="15">
      <c r="F46879" s="183"/>
    </row>
    <row r="46880" ht="15">
      <c r="F46880" s="183"/>
    </row>
    <row r="46892" ht="15">
      <c r="F46892" s="184"/>
    </row>
    <row r="46893" ht="15">
      <c r="F46893" s="183"/>
    </row>
    <row r="46894" ht="15">
      <c r="F46894" s="183"/>
    </row>
    <row r="46895" ht="15">
      <c r="F46895" s="183"/>
    </row>
    <row r="46896" ht="15">
      <c r="F46896" s="183"/>
    </row>
    <row r="46908" ht="15">
      <c r="F46908" s="183"/>
    </row>
    <row r="46909" ht="15">
      <c r="F46909" s="183"/>
    </row>
    <row r="46910" ht="15">
      <c r="F46910" s="183"/>
    </row>
    <row r="46911" ht="15">
      <c r="F46911" s="183"/>
    </row>
    <row r="46937" ht="15">
      <c r="F46937" s="183"/>
    </row>
    <row r="46938" ht="15">
      <c r="F46938" s="183"/>
    </row>
    <row r="46939" ht="15">
      <c r="F46939" s="183"/>
    </row>
    <row r="46940" ht="15">
      <c r="F46940" s="183"/>
    </row>
    <row r="46952" ht="15">
      <c r="F46952" s="183"/>
    </row>
    <row r="46953" ht="15">
      <c r="F46953" s="183"/>
    </row>
    <row r="46954" ht="15">
      <c r="F46954" s="183"/>
    </row>
    <row r="46955" ht="15">
      <c r="F46955" s="183"/>
    </row>
    <row r="46956" ht="15">
      <c r="F46956" s="183"/>
    </row>
    <row r="46968" ht="15">
      <c r="F46968" s="183"/>
    </row>
    <row r="46969" ht="15">
      <c r="F46969" s="183"/>
    </row>
    <row r="46970" ht="15">
      <c r="F46970" s="183"/>
    </row>
    <row r="46971" ht="15">
      <c r="F46971" s="183"/>
    </row>
    <row r="46982" ht="15">
      <c r="F46982" s="183"/>
    </row>
    <row r="46983" ht="15">
      <c r="F46983" s="183"/>
    </row>
    <row r="46984" ht="15">
      <c r="F46984" s="183"/>
    </row>
    <row r="46985" ht="15">
      <c r="F46985" s="183"/>
    </row>
    <row r="46986" ht="15">
      <c r="F46986" s="183"/>
    </row>
    <row r="46997" ht="15">
      <c r="F46997" s="183"/>
    </row>
    <row r="46998" ht="15">
      <c r="F46998" s="183"/>
    </row>
    <row r="46999" ht="15">
      <c r="F46999" s="183"/>
    </row>
    <row r="47000" ht="15">
      <c r="F47000" s="183"/>
    </row>
    <row r="47001" ht="15">
      <c r="F47001" s="183"/>
    </row>
    <row r="47013" ht="15">
      <c r="F47013" s="183"/>
    </row>
    <row r="47014" ht="15">
      <c r="F47014" s="183"/>
    </row>
    <row r="47042" ht="15">
      <c r="F47042" s="183"/>
    </row>
    <row r="47043" ht="15">
      <c r="F47043" s="183"/>
    </row>
    <row r="47044" ht="15">
      <c r="F47044" s="183"/>
    </row>
    <row r="47045" ht="15">
      <c r="F47045" s="183"/>
    </row>
    <row r="47046" ht="15">
      <c r="F47046" s="183"/>
    </row>
    <row r="47057" ht="15">
      <c r="F47057" s="183"/>
    </row>
    <row r="47058" ht="15">
      <c r="F47058" s="183"/>
    </row>
    <row r="47059" ht="15">
      <c r="F47059" s="183"/>
    </row>
    <row r="47060" ht="15">
      <c r="F47060" s="183"/>
    </row>
    <row r="47061" ht="15">
      <c r="F47061" s="183"/>
    </row>
    <row r="47073" ht="15">
      <c r="F47073" s="183"/>
    </row>
    <row r="47074" ht="15">
      <c r="F47074" s="183"/>
    </row>
    <row r="47087" ht="15">
      <c r="F47087" s="183"/>
    </row>
    <row r="47088" ht="15">
      <c r="F47088" s="183"/>
    </row>
    <row r="47089" ht="15">
      <c r="F47089" s="183"/>
    </row>
    <row r="47090" ht="15">
      <c r="F47090" s="183"/>
    </row>
    <row r="47091" ht="15">
      <c r="F47091" s="183"/>
    </row>
    <row r="47102" ht="15">
      <c r="F47102" s="183"/>
    </row>
    <row r="47103" ht="15">
      <c r="F47103" s="183"/>
    </row>
    <row r="47104" ht="15">
      <c r="F47104" s="183"/>
    </row>
    <row r="47105" ht="15">
      <c r="F47105" s="183"/>
    </row>
    <row r="47106" ht="15">
      <c r="F47106" s="183"/>
    </row>
    <row r="47118" ht="15">
      <c r="F47118" s="183"/>
    </row>
    <row r="47119" ht="15">
      <c r="F47119" s="183"/>
    </row>
    <row r="47134" ht="15">
      <c r="F47134" s="183"/>
    </row>
    <row r="47135" ht="15">
      <c r="F47135" s="183"/>
    </row>
    <row r="47136" ht="15">
      <c r="F47136" s="183"/>
    </row>
    <row r="47147" ht="15">
      <c r="F47147" s="183"/>
    </row>
    <row r="47148" ht="15">
      <c r="F47148" s="183"/>
    </row>
    <row r="47149" ht="15">
      <c r="F47149" s="183"/>
    </row>
    <row r="47150" ht="15">
      <c r="F47150" s="183"/>
    </row>
    <row r="47151" ht="15">
      <c r="F47151" s="183"/>
    </row>
    <row r="47162" ht="15">
      <c r="F47162" s="183"/>
    </row>
    <row r="47163" ht="15">
      <c r="F47163" s="183"/>
    </row>
    <row r="47164" ht="15">
      <c r="F47164" s="183"/>
    </row>
    <row r="47165" ht="15">
      <c r="F47165" s="183"/>
    </row>
    <row r="47166" ht="15">
      <c r="F47166" s="183"/>
    </row>
    <row r="47178" ht="15">
      <c r="F47178" s="183"/>
    </row>
    <row r="47179" ht="15">
      <c r="F47179" s="183"/>
    </row>
    <row r="47180" ht="15">
      <c r="F47180" s="183"/>
    </row>
    <row r="47181" ht="15">
      <c r="F47181" s="183"/>
    </row>
    <row r="47192" ht="15">
      <c r="F47192" s="183"/>
    </row>
    <row r="47193" ht="15">
      <c r="F47193" s="183"/>
    </row>
    <row r="47194" ht="15">
      <c r="F47194" s="183"/>
    </row>
    <row r="47195" ht="15">
      <c r="F47195" s="183"/>
    </row>
    <row r="47196" ht="15">
      <c r="F47196" s="183"/>
    </row>
    <row r="47207" ht="15">
      <c r="F47207" s="183"/>
    </row>
    <row r="47208" ht="15">
      <c r="F47208" s="183"/>
    </row>
    <row r="47209" ht="15">
      <c r="F47209" s="183"/>
    </row>
    <row r="47210" ht="15">
      <c r="F47210" s="183"/>
    </row>
    <row r="47211" ht="15">
      <c r="F47211" s="183"/>
    </row>
    <row r="47223" ht="15">
      <c r="F47223" s="183"/>
    </row>
    <row r="47224" ht="15">
      <c r="F47224" s="183"/>
    </row>
    <row r="47225" ht="15">
      <c r="F47225" s="183"/>
    </row>
    <row r="47226" ht="15">
      <c r="F47226" s="183"/>
    </row>
    <row r="47238" ht="15">
      <c r="F47238" s="183"/>
    </row>
    <row r="47240" ht="15">
      <c r="F47240" s="183"/>
    </row>
    <row r="47241" ht="15">
      <c r="F47241" s="183"/>
    </row>
    <row r="47252" ht="15">
      <c r="F47252" s="183"/>
    </row>
    <row r="47253" ht="15">
      <c r="F47253" s="183"/>
    </row>
    <row r="47254" ht="15">
      <c r="F47254" s="183"/>
    </row>
    <row r="47255" ht="15">
      <c r="F47255" s="183"/>
    </row>
    <row r="47256" ht="15">
      <c r="F47256" s="183"/>
    </row>
    <row r="47267" ht="15">
      <c r="F47267" s="183"/>
    </row>
    <row r="47268" ht="15">
      <c r="F47268" s="183"/>
    </row>
    <row r="47269" ht="15">
      <c r="F47269" s="183"/>
    </row>
    <row r="47270" ht="15">
      <c r="F47270" s="183"/>
    </row>
    <row r="47271" ht="15">
      <c r="F47271" s="183"/>
    </row>
    <row r="47283" ht="15">
      <c r="F47283" s="183"/>
    </row>
    <row r="47284" ht="15">
      <c r="F47284" s="183"/>
    </row>
    <row r="47297" ht="15">
      <c r="F47297" s="183"/>
    </row>
    <row r="47298" ht="15">
      <c r="F47298" s="183"/>
    </row>
    <row r="47299" ht="15">
      <c r="F47299" s="183"/>
    </row>
    <row r="47300" ht="15">
      <c r="F47300" s="183"/>
    </row>
    <row r="47312" ht="15">
      <c r="F47312" s="183"/>
    </row>
    <row r="47313" ht="15">
      <c r="F47313" s="183"/>
    </row>
    <row r="47314" ht="15">
      <c r="F47314" s="183"/>
    </row>
    <row r="47315" ht="15">
      <c r="F47315" s="183"/>
    </row>
    <row r="47357" ht="15">
      <c r="F47357" s="183"/>
    </row>
    <row r="47358" ht="15">
      <c r="F47358" s="183"/>
    </row>
    <row r="47359" ht="15">
      <c r="F47359" s="183"/>
    </row>
    <row r="47360" ht="15">
      <c r="F47360" s="183"/>
    </row>
    <row r="47361" ht="15">
      <c r="F47361" s="183"/>
    </row>
    <row r="47372" ht="15">
      <c r="F47372" s="183"/>
    </row>
    <row r="47373" ht="15">
      <c r="F47373" s="184"/>
    </row>
    <row r="47374" ht="15">
      <c r="F47374" s="183"/>
    </row>
    <row r="47375" ht="15">
      <c r="F47375" s="183"/>
    </row>
    <row r="47376" ht="15">
      <c r="F47376" s="183"/>
    </row>
    <row r="47387" ht="15">
      <c r="F47387" s="183"/>
    </row>
    <row r="47388" ht="15">
      <c r="F47388" s="183"/>
    </row>
    <row r="47389" ht="15">
      <c r="F47389" s="184"/>
    </row>
    <row r="47390" ht="15">
      <c r="F47390" s="183"/>
    </row>
    <row r="47391" ht="15">
      <c r="F47391" s="183"/>
    </row>
    <row r="47402" ht="15">
      <c r="F47402" s="183"/>
    </row>
    <row r="47403" ht="15">
      <c r="F47403" s="183"/>
    </row>
    <row r="47404" ht="15">
      <c r="F47404" s="184"/>
    </row>
    <row r="47405" ht="15">
      <c r="F47405" s="183"/>
    </row>
    <row r="47406" ht="15">
      <c r="F47406" s="183"/>
    </row>
    <row r="47417" ht="15">
      <c r="F47417" s="183"/>
    </row>
    <row r="47418" ht="15">
      <c r="F47418" s="183"/>
    </row>
    <row r="47419" ht="15">
      <c r="F47419" s="183"/>
    </row>
    <row r="47420" ht="15">
      <c r="F47420" s="183"/>
    </row>
    <row r="47421" ht="15">
      <c r="F47421" s="183"/>
    </row>
    <row r="47433" ht="15">
      <c r="F47433" s="183"/>
    </row>
    <row r="47434" ht="15">
      <c r="F47434" s="183"/>
    </row>
    <row r="47462" ht="15">
      <c r="F47462" s="183"/>
    </row>
    <row r="47463" ht="15">
      <c r="F47463" s="183"/>
    </row>
    <row r="47464" ht="15">
      <c r="F47464" s="183"/>
    </row>
    <row r="47465" ht="15">
      <c r="F47465" s="183"/>
    </row>
    <row r="47466" ht="15">
      <c r="F47466" s="183"/>
    </row>
    <row r="47477" ht="15">
      <c r="F47477" s="183"/>
    </row>
    <row r="47478" ht="15">
      <c r="F47478" s="183"/>
    </row>
    <row r="47479" ht="15">
      <c r="F47479" s="183"/>
    </row>
    <row r="47480" ht="15">
      <c r="F47480" s="183"/>
    </row>
    <row r="47481" ht="15">
      <c r="F47481" s="183"/>
    </row>
    <row r="47492" ht="15">
      <c r="F47492" s="183"/>
    </row>
    <row r="47493" ht="15">
      <c r="F47493" s="183"/>
    </row>
    <row r="47494" ht="15">
      <c r="F47494" s="183"/>
    </row>
    <row r="47495" ht="15">
      <c r="F47495" s="183"/>
    </row>
    <row r="47507" ht="15">
      <c r="F47507" s="183"/>
    </row>
    <row r="47508" ht="15">
      <c r="F47508" s="183"/>
    </row>
    <row r="47509" ht="15">
      <c r="F47509" s="183"/>
    </row>
    <row r="47510" ht="15">
      <c r="F47510" s="183"/>
    </row>
    <row r="47511" ht="15">
      <c r="F47511" s="183"/>
    </row>
    <row r="47522" ht="15">
      <c r="F47522" s="183"/>
    </row>
    <row r="47523" ht="15">
      <c r="F47523" s="183"/>
    </row>
    <row r="47524" ht="15">
      <c r="F47524" s="183"/>
    </row>
    <row r="47525" ht="15">
      <c r="F47525" s="183"/>
    </row>
    <row r="47526" ht="15">
      <c r="F47526" s="183"/>
    </row>
    <row r="47538" ht="15">
      <c r="F47538" s="183"/>
    </row>
    <row r="47539" ht="15">
      <c r="F47539" s="183"/>
    </row>
    <row r="47567" ht="15">
      <c r="F47567" s="183"/>
    </row>
    <row r="47568" ht="15">
      <c r="F47568" s="183"/>
    </row>
    <row r="47569" ht="15">
      <c r="F47569" s="183"/>
    </row>
    <row r="47570" ht="15">
      <c r="F47570" s="183"/>
    </row>
    <row r="47571" ht="15">
      <c r="F47571" s="183"/>
    </row>
    <row r="47582" ht="15">
      <c r="F47582" s="183"/>
    </row>
    <row r="47583" ht="15">
      <c r="F47583" s="183"/>
    </row>
    <row r="47584" ht="15">
      <c r="F47584" s="183"/>
    </row>
    <row r="47585" ht="15">
      <c r="F47585" s="183"/>
    </row>
    <row r="47586" ht="15">
      <c r="F47586" s="183"/>
    </row>
    <row r="47597" ht="15">
      <c r="F47597" s="183"/>
    </row>
    <row r="47598" ht="15">
      <c r="F47598" s="183"/>
    </row>
    <row r="47599" ht="15">
      <c r="F47599" s="183"/>
    </row>
    <row r="47600" ht="15">
      <c r="F47600" s="183"/>
    </row>
    <row r="47601" ht="15">
      <c r="F47601" s="183"/>
    </row>
    <row r="47612" ht="15">
      <c r="F47612" s="183"/>
    </row>
    <row r="47613" ht="15">
      <c r="F47613" s="183"/>
    </row>
    <row r="47614" ht="15">
      <c r="F47614" s="183"/>
    </row>
    <row r="47615" ht="15">
      <c r="F47615" s="183"/>
    </row>
    <row r="47616" ht="15">
      <c r="F47616" s="183"/>
    </row>
    <row r="47627" ht="15">
      <c r="F47627" s="183"/>
    </row>
    <row r="47628" ht="15">
      <c r="F47628" s="183"/>
    </row>
    <row r="47629" ht="15">
      <c r="F47629" s="183"/>
    </row>
    <row r="47630" ht="15">
      <c r="F47630" s="183"/>
    </row>
    <row r="47631" ht="15">
      <c r="F47631" s="183"/>
    </row>
    <row r="47643" ht="15">
      <c r="F47643" s="183"/>
    </row>
    <row r="47644" ht="15">
      <c r="F47644" s="183"/>
    </row>
    <row r="47645" ht="15">
      <c r="F47645" s="183"/>
    </row>
    <row r="47646" ht="15">
      <c r="F47646" s="183"/>
    </row>
    <row r="47672" ht="15">
      <c r="F47672" s="183"/>
    </row>
    <row r="47673" ht="15">
      <c r="F47673" s="183"/>
    </row>
    <row r="47674" ht="15">
      <c r="F47674" s="183"/>
    </row>
    <row r="47675" ht="15">
      <c r="F47675" s="183"/>
    </row>
    <row r="47676" ht="15">
      <c r="F47676" s="183"/>
    </row>
    <row r="47687" ht="15">
      <c r="F47687" s="183"/>
    </row>
    <row r="47688" ht="15">
      <c r="F47688" s="183"/>
    </row>
    <row r="47689" ht="15">
      <c r="F47689" s="183"/>
    </row>
    <row r="47690" ht="15">
      <c r="F47690" s="183"/>
    </row>
    <row r="47691" ht="15">
      <c r="F47691" s="183"/>
    </row>
    <row r="47703" ht="15">
      <c r="F47703" s="183"/>
    </row>
    <row r="47704" ht="15">
      <c r="F47704" s="183"/>
    </row>
    <row r="47705" ht="15">
      <c r="F47705" s="183"/>
    </row>
    <row r="47706" ht="15">
      <c r="F47706" s="183"/>
    </row>
    <row r="47717" ht="15">
      <c r="F47717" s="183"/>
    </row>
    <row r="47718" ht="15">
      <c r="F47718" s="183"/>
    </row>
    <row r="47719" ht="15">
      <c r="F47719" s="183"/>
    </row>
    <row r="47720" ht="15">
      <c r="F47720" s="183"/>
    </row>
    <row r="47721" ht="15">
      <c r="F47721" s="183"/>
    </row>
    <row r="47732" ht="15">
      <c r="F47732" s="183"/>
    </row>
    <row r="47733" ht="15">
      <c r="F47733" s="183"/>
    </row>
    <row r="47734" ht="15">
      <c r="F47734" s="183"/>
    </row>
    <row r="47735" ht="15">
      <c r="F47735" s="183"/>
    </row>
    <row r="47736" ht="15">
      <c r="F47736" s="183"/>
    </row>
    <row r="47748" ht="15">
      <c r="F47748" s="183"/>
    </row>
    <row r="47749" ht="15">
      <c r="F47749" s="183"/>
    </row>
    <row r="47750" ht="15">
      <c r="F47750" s="183"/>
    </row>
    <row r="47751" ht="15">
      <c r="F47751" s="183"/>
    </row>
    <row r="47777" ht="15">
      <c r="F47777" s="183"/>
    </row>
    <row r="47778" ht="15">
      <c r="F47778" s="183"/>
    </row>
    <row r="47779" ht="15">
      <c r="F47779" s="183"/>
    </row>
    <row r="47780" ht="15">
      <c r="F47780" s="183"/>
    </row>
    <row r="47781" ht="15">
      <c r="F47781" s="183"/>
    </row>
    <row r="47791" ht="15">
      <c r="F47791" s="183"/>
    </row>
    <row r="47792" ht="15">
      <c r="F47792" s="184"/>
    </row>
    <row r="47793" ht="15">
      <c r="F47793" s="183"/>
    </row>
    <row r="47794" ht="15">
      <c r="F47794" s="183"/>
    </row>
    <row r="47795" ht="15">
      <c r="F47795" s="183"/>
    </row>
    <row r="47796" ht="15">
      <c r="F47796" s="183"/>
    </row>
    <row r="47808" ht="15">
      <c r="F47808" s="183"/>
    </row>
    <row r="47809" ht="15">
      <c r="F47809" s="183"/>
    </row>
    <row r="47822" ht="15">
      <c r="F47822" s="184"/>
    </row>
    <row r="47823" ht="15">
      <c r="F47823" s="183"/>
    </row>
    <row r="47824" ht="15">
      <c r="F47824" s="183"/>
    </row>
    <row r="47825" ht="15">
      <c r="F47825" s="183"/>
    </row>
    <row r="47837" ht="15">
      <c r="F47837" s="183"/>
    </row>
    <row r="47838" ht="15">
      <c r="F47838" s="183"/>
    </row>
    <row r="47839" ht="15">
      <c r="F47839" s="183"/>
    </row>
    <row r="47840" ht="15">
      <c r="F47840" s="183"/>
    </row>
    <row r="47841" ht="15">
      <c r="F47841" s="183"/>
    </row>
    <row r="47882" ht="15">
      <c r="F47882" s="183"/>
    </row>
    <row r="47883" ht="15">
      <c r="F47883" s="183"/>
    </row>
    <row r="47884" ht="15">
      <c r="F47884" s="183"/>
    </row>
    <row r="47885" ht="15">
      <c r="F47885" s="183"/>
    </row>
    <row r="47886" ht="15">
      <c r="F47886" s="183"/>
    </row>
    <row r="47897" ht="15">
      <c r="F47897" s="183"/>
    </row>
    <row r="47898" ht="15">
      <c r="F47898" s="183"/>
    </row>
    <row r="47899" ht="15">
      <c r="F47899" s="183"/>
    </row>
    <row r="47900" ht="15">
      <c r="F47900" s="183"/>
    </row>
    <row r="47901" ht="15">
      <c r="F47901" s="183"/>
    </row>
    <row r="47912" ht="15">
      <c r="F47912" s="183"/>
    </row>
    <row r="47913" ht="15">
      <c r="F47913" s="183"/>
    </row>
    <row r="47914" ht="15">
      <c r="F47914" s="183"/>
    </row>
    <row r="47915" ht="15">
      <c r="F47915" s="183"/>
    </row>
    <row r="47916" ht="15">
      <c r="F47916" s="183"/>
    </row>
    <row r="47927" ht="15">
      <c r="F47927" s="183"/>
    </row>
    <row r="47928" ht="15">
      <c r="F47928" s="183"/>
    </row>
    <row r="47929" ht="15">
      <c r="F47929" s="183"/>
    </row>
    <row r="47930" ht="15">
      <c r="F47930" s="183"/>
    </row>
    <row r="47931" ht="15">
      <c r="F47931" s="183"/>
    </row>
    <row r="47942" ht="15">
      <c r="F47942" s="184"/>
    </row>
    <row r="47943" ht="15">
      <c r="F47943" s="183"/>
    </row>
    <row r="47944" ht="15">
      <c r="F47944" s="183"/>
    </row>
    <row r="47945" ht="15">
      <c r="F47945" s="183"/>
    </row>
    <row r="47946" ht="15">
      <c r="F47946" s="183"/>
    </row>
    <row r="47958" ht="15">
      <c r="F47958" s="183"/>
    </row>
    <row r="47959" ht="15">
      <c r="F47959" s="183"/>
    </row>
    <row r="47960" ht="15">
      <c r="F47960" s="183"/>
    </row>
    <row r="47961" ht="15">
      <c r="F47961" s="183"/>
    </row>
    <row r="47987" ht="15">
      <c r="F47987" s="183"/>
    </row>
    <row r="47988" ht="15">
      <c r="F47988" s="183"/>
    </row>
    <row r="47989" ht="15">
      <c r="F47989" s="183"/>
    </row>
    <row r="47990" ht="15">
      <c r="F47990" s="183"/>
    </row>
    <row r="47991" ht="15">
      <c r="F47991" s="183"/>
    </row>
    <row r="48003" ht="15">
      <c r="F48003" s="183"/>
    </row>
    <row r="48005" ht="15">
      <c r="F48005" s="183"/>
    </row>
    <row r="48017" ht="15">
      <c r="F48017" s="184"/>
    </row>
    <row r="48020" ht="15">
      <c r="F48020" s="183"/>
    </row>
    <row r="48032" ht="15">
      <c r="F48032" s="183"/>
    </row>
    <row r="48035" ht="15">
      <c r="F48035" s="183"/>
    </row>
    <row r="48048" ht="15">
      <c r="F48048" s="183"/>
    </row>
    <row r="48050" ht="15">
      <c r="F48050" s="183"/>
    </row>
    <row r="48051" ht="15">
      <c r="F48051" s="183"/>
    </row>
    <row r="48092" ht="15">
      <c r="F48092" s="183"/>
    </row>
    <row r="48093" ht="15">
      <c r="F48093" s="183"/>
    </row>
    <row r="48094" ht="15">
      <c r="F48094" s="183"/>
    </row>
    <row r="48095" ht="15">
      <c r="F48095" s="183"/>
    </row>
    <row r="48096" ht="15">
      <c r="F48096" s="183"/>
    </row>
    <row r="48107" ht="15">
      <c r="F48107" s="183"/>
    </row>
    <row r="48108" ht="15">
      <c r="F48108" s="183"/>
    </row>
    <row r="48109" ht="15">
      <c r="F48109" s="183"/>
    </row>
    <row r="48110" ht="15">
      <c r="F48110" s="183"/>
    </row>
    <row r="48111" ht="15">
      <c r="F48111" s="183"/>
    </row>
    <row r="48123" ht="15">
      <c r="F48123" s="183"/>
    </row>
    <row r="48124" ht="15">
      <c r="F48124" s="183"/>
    </row>
    <row r="48137" ht="15">
      <c r="F48137" s="183"/>
    </row>
    <row r="48138" ht="15">
      <c r="F48138" s="183"/>
    </row>
    <row r="48139" ht="15">
      <c r="F48139" s="183"/>
    </row>
    <row r="48140" ht="15">
      <c r="F48140" s="183"/>
    </row>
    <row r="48141" ht="15">
      <c r="F48141" s="183"/>
    </row>
    <row r="48153" ht="15">
      <c r="F48153" s="183"/>
    </row>
    <row r="48154" ht="15">
      <c r="F48154" s="183"/>
    </row>
    <row r="48155" ht="15">
      <c r="F48155" s="183"/>
    </row>
    <row r="48156" ht="15">
      <c r="F48156" s="183"/>
    </row>
    <row r="48197" ht="15">
      <c r="F48197" s="183"/>
    </row>
    <row r="48198" ht="15">
      <c r="F48198" s="183"/>
    </row>
    <row r="48199" ht="15">
      <c r="F48199" s="183"/>
    </row>
    <row r="48200" ht="15">
      <c r="F48200" s="183"/>
    </row>
    <row r="48201" ht="15">
      <c r="F48201" s="183"/>
    </row>
    <row r="48212" ht="15">
      <c r="F48212" s="183"/>
    </row>
    <row r="48213" ht="15">
      <c r="F48213" s="183"/>
    </row>
    <row r="48214" ht="15">
      <c r="F48214" s="183"/>
    </row>
    <row r="48215" ht="15">
      <c r="F48215" s="183"/>
    </row>
    <row r="48216" ht="15">
      <c r="F48216" s="183"/>
    </row>
    <row r="48228" ht="15">
      <c r="F48228" s="183"/>
    </row>
    <row r="48229" ht="15">
      <c r="F48229" s="183"/>
    </row>
    <row r="48242" ht="15">
      <c r="F48242" s="184"/>
    </row>
    <row r="48243" ht="15">
      <c r="F48243" s="183"/>
    </row>
    <row r="48244" ht="15">
      <c r="F48244" s="183"/>
    </row>
    <row r="48245" ht="15">
      <c r="F48245" s="183"/>
    </row>
    <row r="48258" ht="15">
      <c r="F48258" s="183"/>
    </row>
    <row r="48259" ht="15">
      <c r="F48259" s="183"/>
    </row>
    <row r="48260" ht="15">
      <c r="F48260" s="183"/>
    </row>
    <row r="48261" ht="15">
      <c r="F48261" s="183"/>
    </row>
    <row r="48274" ht="15">
      <c r="F48274" s="183"/>
    </row>
    <row r="48302" ht="15">
      <c r="F48302" s="183"/>
    </row>
    <row r="48303" ht="15">
      <c r="F48303" s="183"/>
    </row>
    <row r="48304" ht="15">
      <c r="F48304" s="183"/>
    </row>
    <row r="48305" ht="15">
      <c r="F48305" s="183"/>
    </row>
    <row r="48306" ht="15">
      <c r="F48306" s="183"/>
    </row>
    <row r="48317" ht="15">
      <c r="F48317" s="183"/>
    </row>
    <row r="48318" ht="15">
      <c r="F48318" s="183"/>
    </row>
    <row r="48319" ht="15">
      <c r="F48319" s="183"/>
    </row>
    <row r="48320" ht="15">
      <c r="F48320" s="183"/>
    </row>
    <row r="48333" ht="15">
      <c r="F48333" s="183"/>
    </row>
    <row r="48334" ht="15">
      <c r="F48334" s="183"/>
    </row>
    <row r="48348" ht="15">
      <c r="F48348" s="183"/>
    </row>
    <row r="48349" ht="15">
      <c r="F48349" s="183"/>
    </row>
    <row r="48350" ht="15">
      <c r="F48350" s="183"/>
    </row>
    <row r="48351" ht="15">
      <c r="F48351" s="183"/>
    </row>
    <row r="48363" ht="15">
      <c r="F48363" s="183"/>
    </row>
    <row r="48364" ht="15">
      <c r="F48364" s="183"/>
    </row>
    <row r="48365" ht="15">
      <c r="F48365" s="183"/>
    </row>
    <row r="48366" ht="15">
      <c r="F48366" s="183"/>
    </row>
    <row r="48407" ht="15">
      <c r="F48407" s="183"/>
    </row>
    <row r="48408" ht="15">
      <c r="F48408" s="183"/>
    </row>
    <row r="48409" ht="15">
      <c r="F48409" s="183"/>
    </row>
    <row r="48410" ht="15">
      <c r="F48410" s="183"/>
    </row>
    <row r="48411" ht="15">
      <c r="F48411" s="183"/>
    </row>
    <row r="48422" ht="15">
      <c r="F48422" s="183"/>
    </row>
    <row r="48423" ht="15">
      <c r="F48423" s="183"/>
    </row>
    <row r="48424" ht="15">
      <c r="F48424" s="183"/>
    </row>
    <row r="48425" ht="15">
      <c r="F48425" s="183"/>
    </row>
    <row r="48426" ht="15">
      <c r="F48426" s="183"/>
    </row>
    <row r="48438" ht="15">
      <c r="F48438" s="183"/>
    </row>
    <row r="48439" ht="15">
      <c r="F48439" s="183"/>
    </row>
    <row r="48440" ht="15">
      <c r="F48440" s="183"/>
    </row>
    <row r="48452" ht="15">
      <c r="F48452" s="183"/>
    </row>
    <row r="48453" ht="15">
      <c r="F48453" s="183"/>
    </row>
    <row r="48454" ht="15">
      <c r="F48454" s="183"/>
    </row>
    <row r="48455" ht="15">
      <c r="F48455" s="183"/>
    </row>
    <row r="48467" ht="15">
      <c r="F48467" s="184"/>
    </row>
    <row r="48468" ht="15">
      <c r="F48468" s="183"/>
    </row>
    <row r="48469" ht="15">
      <c r="F48469" s="183"/>
    </row>
    <row r="48470" ht="15">
      <c r="F48470" s="183"/>
    </row>
    <row r="48471" ht="15">
      <c r="F48471" s="183"/>
    </row>
    <row r="48483" ht="15">
      <c r="F48483" s="183"/>
    </row>
    <row r="48484" ht="15">
      <c r="F48484" s="183"/>
    </row>
    <row r="48512" ht="15">
      <c r="F48512" s="183"/>
    </row>
    <row r="48513" ht="15">
      <c r="F48513" s="183"/>
    </row>
    <row r="48514" ht="15">
      <c r="F48514" s="183"/>
    </row>
    <row r="48515" ht="15">
      <c r="F48515" s="183"/>
    </row>
    <row r="48516" ht="15">
      <c r="F48516" s="183"/>
    </row>
    <row r="48557" ht="15">
      <c r="F48557" s="183"/>
    </row>
    <row r="48560" ht="15">
      <c r="F48560" s="183"/>
    </row>
    <row r="48573" ht="15">
      <c r="F48573" s="183"/>
    </row>
    <row r="48574" ht="15">
      <c r="F48574" s="183"/>
    </row>
    <row r="48575" ht="15">
      <c r="F48575" s="183"/>
    </row>
    <row r="48576" ht="15">
      <c r="F48576" s="183"/>
    </row>
    <row r="48617" ht="15">
      <c r="F48617" s="183"/>
    </row>
    <row r="48618" ht="15">
      <c r="F48618" s="183"/>
    </row>
    <row r="48619" ht="15">
      <c r="F48619" s="183"/>
    </row>
    <row r="48620" ht="15">
      <c r="F48620" s="183"/>
    </row>
    <row r="48621" ht="15">
      <c r="F48621" s="183"/>
    </row>
    <row r="48632" ht="15">
      <c r="F48632" s="183"/>
    </row>
    <row r="48633" ht="15">
      <c r="F48633" s="183"/>
    </row>
    <row r="48634" ht="15">
      <c r="F48634" s="183"/>
    </row>
    <row r="48635" ht="15">
      <c r="F48635" s="183"/>
    </row>
    <row r="48636" ht="15">
      <c r="F48636" s="183"/>
    </row>
    <row r="48648" ht="15">
      <c r="F48648" s="183"/>
    </row>
    <row r="48649" ht="15">
      <c r="F48649" s="183"/>
    </row>
    <row r="48650" ht="15">
      <c r="F48650" s="183"/>
    </row>
    <row r="48651" ht="15">
      <c r="F48651" s="183"/>
    </row>
    <row r="48662" ht="15">
      <c r="F48662" s="184"/>
    </row>
    <row r="48663" ht="15">
      <c r="F48663" s="183"/>
    </row>
    <row r="48664" ht="15">
      <c r="F48664" s="183"/>
    </row>
    <row r="48665" ht="15">
      <c r="F48665" s="183"/>
    </row>
    <row r="48666" ht="15">
      <c r="F48666" s="183"/>
    </row>
    <row r="48677" ht="15">
      <c r="F48677" s="183"/>
    </row>
    <row r="48678" ht="15">
      <c r="F48678" s="183"/>
    </row>
    <row r="48679" ht="15">
      <c r="F48679" s="183"/>
    </row>
    <row r="48680" ht="15">
      <c r="F48680" s="183"/>
    </row>
    <row r="48681" ht="15">
      <c r="F48681" s="183"/>
    </row>
    <row r="48693" ht="15">
      <c r="F48693" s="183"/>
    </row>
    <row r="48694" ht="15">
      <c r="F48694" s="183"/>
    </row>
    <row r="48695" ht="15">
      <c r="F48695" s="183"/>
    </row>
    <row r="48696" ht="15">
      <c r="F48696" s="183"/>
    </row>
    <row r="48708" ht="15">
      <c r="F48708" s="183"/>
    </row>
    <row r="48709" ht="15">
      <c r="F48709" s="183"/>
    </row>
    <row r="48722" ht="15">
      <c r="F48722" s="183"/>
    </row>
    <row r="48723" ht="15">
      <c r="F48723" s="183"/>
    </row>
    <row r="48724" ht="15">
      <c r="F48724" s="183"/>
    </row>
    <row r="48725" ht="15">
      <c r="F48725" s="183"/>
    </row>
    <row r="48726" ht="15">
      <c r="F48726" s="183"/>
    </row>
    <row r="48737" ht="15">
      <c r="F48737" s="183"/>
    </row>
    <row r="48738" ht="15">
      <c r="F48738" s="183"/>
    </row>
    <row r="48739" ht="15">
      <c r="F48739" s="183"/>
    </row>
    <row r="48740" ht="15">
      <c r="F48740" s="183"/>
    </row>
    <row r="48741" ht="15">
      <c r="F48741" s="183"/>
    </row>
    <row r="48752" ht="15">
      <c r="F48752" s="183"/>
    </row>
    <row r="48753" ht="15">
      <c r="F48753" s="183"/>
    </row>
    <row r="48754" ht="15">
      <c r="F48754" s="183"/>
    </row>
    <row r="48755" ht="15">
      <c r="F48755" s="183"/>
    </row>
    <row r="48756" ht="15">
      <c r="F48756" s="183"/>
    </row>
    <row r="48767" ht="15">
      <c r="F48767" s="183"/>
    </row>
    <row r="48768" ht="15">
      <c r="F48768" s="183"/>
    </row>
    <row r="48769" ht="15">
      <c r="F48769" s="183"/>
    </row>
    <row r="48770" ht="15">
      <c r="F48770" s="183"/>
    </row>
    <row r="48782" ht="15">
      <c r="F48782" s="183"/>
    </row>
    <row r="48783" ht="15">
      <c r="F48783" s="183"/>
    </row>
    <row r="48784" ht="15">
      <c r="F48784" s="183"/>
    </row>
    <row r="48785" ht="15">
      <c r="F48785" s="183"/>
    </row>
    <row r="48786" ht="15">
      <c r="F48786" s="183"/>
    </row>
    <row r="48798" ht="15">
      <c r="F48798" s="183"/>
    </row>
    <row r="48799" ht="15">
      <c r="F48799" s="183"/>
    </row>
    <row r="48800" ht="15">
      <c r="F48800" s="183"/>
    </row>
    <row r="48801" ht="15">
      <c r="F48801" s="183"/>
    </row>
    <row r="48827" ht="15">
      <c r="F48827" s="183"/>
    </row>
    <row r="48828" ht="15">
      <c r="F48828" s="183"/>
    </row>
    <row r="48829" ht="15">
      <c r="F48829" s="183"/>
    </row>
    <row r="48830" ht="15">
      <c r="F48830" s="183"/>
    </row>
    <row r="48831" ht="15">
      <c r="F48831" s="183"/>
    </row>
    <row r="48842" ht="15">
      <c r="F48842" s="183"/>
    </row>
    <row r="48843" ht="15">
      <c r="F48843" s="183"/>
    </row>
    <row r="48844" ht="15">
      <c r="F48844" s="183"/>
    </row>
    <row r="48845" ht="15">
      <c r="F48845" s="183"/>
    </row>
    <row r="48846" ht="15">
      <c r="F48846" s="183"/>
    </row>
    <row r="48857" ht="15">
      <c r="F48857" s="183"/>
    </row>
    <row r="48858" ht="15">
      <c r="F48858" s="183"/>
    </row>
    <row r="48859" ht="15">
      <c r="F48859" s="183"/>
    </row>
    <row r="48860" ht="15">
      <c r="F48860" s="183"/>
    </row>
    <row r="48861" ht="15">
      <c r="F48861" s="183"/>
    </row>
    <row r="48872" ht="15">
      <c r="F48872" s="183"/>
    </row>
    <row r="48873" ht="15">
      <c r="F48873" s="183"/>
    </row>
    <row r="48874" ht="15">
      <c r="F48874" s="183"/>
    </row>
    <row r="48875" ht="15">
      <c r="F48875" s="183"/>
    </row>
    <row r="48876" ht="15">
      <c r="F48876" s="183"/>
    </row>
    <row r="48887" ht="15">
      <c r="F48887" s="183"/>
    </row>
    <row r="48888" ht="15">
      <c r="F48888" s="183"/>
    </row>
    <row r="48889" ht="15">
      <c r="F48889" s="183"/>
    </row>
    <row r="48890" ht="15">
      <c r="F48890" s="183"/>
    </row>
    <row r="48891" ht="15">
      <c r="F48891" s="183"/>
    </row>
    <row r="48903" ht="15">
      <c r="F48903" s="183"/>
    </row>
    <row r="48904" ht="15">
      <c r="F48904" s="183"/>
    </row>
    <row r="48905" ht="15">
      <c r="F48905" s="183"/>
    </row>
    <row r="48906" ht="15">
      <c r="F48906" s="183"/>
    </row>
    <row r="48932" ht="15">
      <c r="F48932" s="183"/>
    </row>
    <row r="48933" ht="15">
      <c r="F48933" s="183"/>
    </row>
    <row r="48934" ht="15">
      <c r="F48934" s="183"/>
    </row>
    <row r="48935" ht="15">
      <c r="F48935" s="183"/>
    </row>
    <row r="48936" ht="15">
      <c r="F48936" s="183"/>
    </row>
    <row r="48947" ht="15">
      <c r="F48947" s="183"/>
    </row>
    <row r="48948" ht="15">
      <c r="F48948" s="183"/>
    </row>
    <row r="48949" ht="15">
      <c r="F48949" s="183"/>
    </row>
    <row r="48950" ht="15">
      <c r="F48950" s="183"/>
    </row>
    <row r="48951" ht="15">
      <c r="F48951" s="183"/>
    </row>
    <row r="48962" ht="15">
      <c r="F48962" s="183"/>
    </row>
    <row r="48963" ht="15">
      <c r="F48963" s="183"/>
    </row>
    <row r="48964" ht="15">
      <c r="F48964" s="183"/>
    </row>
    <row r="48965" ht="15">
      <c r="F48965" s="183"/>
    </row>
    <row r="48977" ht="15">
      <c r="F48977" s="183"/>
    </row>
    <row r="48978" ht="15">
      <c r="F48978" s="183"/>
    </row>
    <row r="48979" ht="15">
      <c r="F48979" s="183"/>
    </row>
    <row r="48980" ht="15">
      <c r="F48980" s="183"/>
    </row>
    <row r="48981" ht="15">
      <c r="F48981" s="183"/>
    </row>
    <row r="48993" ht="15">
      <c r="F48993" s="183"/>
    </row>
    <row r="48994" ht="15">
      <c r="F48994" s="183"/>
    </row>
    <row r="48995" ht="15">
      <c r="F48995" s="183"/>
    </row>
    <row r="48996" ht="15">
      <c r="F48996" s="183"/>
    </row>
    <row r="49008" ht="15">
      <c r="F49008" s="183"/>
    </row>
    <row r="49009" ht="15">
      <c r="F49009" s="183"/>
    </row>
    <row r="49037" ht="15">
      <c r="F49037" s="183"/>
    </row>
    <row r="49038" ht="15">
      <c r="F49038" s="183"/>
    </row>
    <row r="49039" ht="15">
      <c r="F49039" s="183"/>
    </row>
    <row r="49040" ht="15">
      <c r="F49040" s="183"/>
    </row>
    <row r="49041" ht="15">
      <c r="F49041" s="183"/>
    </row>
    <row r="49052" ht="15">
      <c r="F49052" s="183"/>
    </row>
    <row r="49053" ht="15">
      <c r="F49053" s="183"/>
    </row>
    <row r="49054" ht="15">
      <c r="F49054" s="183"/>
    </row>
    <row r="49055" ht="15">
      <c r="F49055" s="183"/>
    </row>
    <row r="49056" ht="15">
      <c r="F49056" s="183"/>
    </row>
    <row r="49067" ht="15">
      <c r="F49067" s="183"/>
    </row>
    <row r="49068" ht="15">
      <c r="F49068" s="183"/>
    </row>
    <row r="49069" ht="15">
      <c r="F49069" s="183"/>
    </row>
    <row r="49070" ht="15">
      <c r="F49070" s="183"/>
    </row>
    <row r="49071" ht="15">
      <c r="F49071" s="183"/>
    </row>
    <row r="49082" ht="15">
      <c r="F49082" s="183"/>
    </row>
    <row r="49083" ht="15">
      <c r="F49083" s="183"/>
    </row>
    <row r="49084" ht="15">
      <c r="F49084" s="183"/>
    </row>
    <row r="49085" ht="15">
      <c r="F49085" s="183"/>
    </row>
    <row r="49097" ht="15">
      <c r="F49097" s="183"/>
    </row>
    <row r="49098" ht="15">
      <c r="F49098" s="183"/>
    </row>
    <row r="49099" ht="15">
      <c r="F49099" s="183"/>
    </row>
    <row r="49100" ht="15">
      <c r="F49100" s="183"/>
    </row>
    <row r="49101" ht="15">
      <c r="F49101" s="183"/>
    </row>
    <row r="49113" ht="15">
      <c r="F49113" s="183"/>
    </row>
    <row r="49114" ht="15">
      <c r="F49114" s="183"/>
    </row>
    <row r="49142" ht="15">
      <c r="F49142" s="183"/>
    </row>
    <row r="49143" ht="15">
      <c r="F49143" s="183"/>
    </row>
    <row r="49144" ht="15">
      <c r="F49144" s="183"/>
    </row>
    <row r="49145" ht="15">
      <c r="F49145" s="183"/>
    </row>
    <row r="49146" ht="15">
      <c r="F49146" s="183"/>
    </row>
    <row r="49157" ht="15">
      <c r="F49157" s="183"/>
    </row>
    <row r="49158" ht="15">
      <c r="F49158" s="183"/>
    </row>
    <row r="49159" ht="15">
      <c r="F49159" s="183"/>
    </row>
    <row r="49160" ht="15">
      <c r="F49160" s="183"/>
    </row>
    <row r="49161" ht="15">
      <c r="F49161" s="183"/>
    </row>
    <row r="49173" ht="15">
      <c r="F49173" s="183"/>
    </row>
    <row r="49174" ht="15">
      <c r="F49174" s="183"/>
    </row>
    <row r="49187" ht="15">
      <c r="F49187" s="183"/>
    </row>
    <row r="49188" ht="15">
      <c r="F49188" s="183"/>
    </row>
    <row r="49189" ht="15">
      <c r="F49189" s="183"/>
    </row>
    <row r="49190" ht="15">
      <c r="F49190" s="183"/>
    </row>
    <row r="49202" ht="15">
      <c r="F49202" s="183"/>
    </row>
    <row r="49203" ht="15">
      <c r="F49203" s="183"/>
    </row>
    <row r="49204" ht="15">
      <c r="F49204" s="183"/>
    </row>
    <row r="49205" ht="15">
      <c r="F49205" s="183"/>
    </row>
    <row r="49206" ht="15">
      <c r="F49206" s="183"/>
    </row>
    <row r="49218" ht="15">
      <c r="F49218" s="183"/>
    </row>
    <row r="49219" ht="15">
      <c r="F49219" s="183"/>
    </row>
    <row r="49247" ht="15">
      <c r="F49247" s="183"/>
    </row>
    <row r="49248" ht="15">
      <c r="F49248" s="183"/>
    </row>
    <row r="49249" ht="15">
      <c r="F49249" s="183"/>
    </row>
    <row r="49250" ht="15">
      <c r="F49250" s="183"/>
    </row>
    <row r="49251" ht="15">
      <c r="F49251" s="183"/>
    </row>
    <row r="49262" ht="15">
      <c r="F49262" s="183"/>
    </row>
    <row r="49263" ht="15">
      <c r="F49263" s="183"/>
    </row>
    <row r="49264" ht="15">
      <c r="F49264" s="183"/>
    </row>
    <row r="49265" ht="15">
      <c r="F49265" s="183"/>
    </row>
    <row r="49266" ht="15">
      <c r="F49266" s="183"/>
    </row>
    <row r="49278" ht="15">
      <c r="F49278" s="183"/>
    </row>
    <row r="49279" ht="15">
      <c r="F49279" s="183"/>
    </row>
    <row r="49280" ht="15">
      <c r="F49280" s="183"/>
    </row>
    <row r="49281" ht="15">
      <c r="F49281" s="183"/>
    </row>
    <row r="49292" ht="15">
      <c r="F49292" s="184"/>
    </row>
    <row r="49293" ht="15">
      <c r="F49293" s="183"/>
    </row>
    <row r="49294" ht="15">
      <c r="F49294" s="183"/>
    </row>
    <row r="49295" ht="15">
      <c r="F49295" s="183"/>
    </row>
    <row r="49296" ht="15">
      <c r="F49296" s="183"/>
    </row>
    <row r="49307" ht="15">
      <c r="F49307" s="184"/>
    </row>
    <row r="49308" ht="15">
      <c r="F49308" s="183"/>
    </row>
    <row r="49309" ht="15">
      <c r="F49309" s="183"/>
    </row>
    <row r="49310" ht="15">
      <c r="F49310" s="183"/>
    </row>
    <row r="49311" ht="15">
      <c r="F49311" s="183"/>
    </row>
    <row r="49323" ht="15">
      <c r="F49323" s="183"/>
    </row>
    <row r="49324" ht="15">
      <c r="F49324" s="183"/>
    </row>
    <row r="49352" ht="15">
      <c r="F49352" s="184"/>
    </row>
    <row r="49353" ht="15">
      <c r="F49353" s="183"/>
    </row>
    <row r="49354" ht="15">
      <c r="F49354" s="183"/>
    </row>
    <row r="49355" ht="15">
      <c r="F49355" s="183"/>
    </row>
    <row r="49356" ht="15">
      <c r="F49356" s="183"/>
    </row>
    <row r="49367" ht="15">
      <c r="F49367" s="184"/>
    </row>
    <row r="49368" ht="15">
      <c r="F49368" s="183"/>
    </row>
    <row r="49369" ht="15">
      <c r="F49369" s="183"/>
    </row>
    <row r="49370" ht="15">
      <c r="F49370" s="183"/>
    </row>
    <row r="49371" ht="15">
      <c r="F49371" s="183"/>
    </row>
    <row r="49382" ht="15">
      <c r="F49382" s="184"/>
    </row>
    <row r="49383" ht="15">
      <c r="F49383" s="183"/>
    </row>
    <row r="49384" ht="15">
      <c r="F49384" s="183"/>
    </row>
    <row r="49385" ht="15">
      <c r="F49385" s="183"/>
    </row>
    <row r="49386" ht="15">
      <c r="F49386" s="183"/>
    </row>
    <row r="49397" ht="15">
      <c r="F49397" s="184"/>
    </row>
    <row r="49398" ht="15">
      <c r="F49398" s="183"/>
    </row>
    <row r="49399" ht="15">
      <c r="F49399" s="183"/>
    </row>
    <row r="49400" ht="15">
      <c r="F49400" s="183"/>
    </row>
    <row r="49401" ht="15">
      <c r="F49401" s="183"/>
    </row>
    <row r="49412" ht="15">
      <c r="F49412" s="184"/>
    </row>
    <row r="49413" ht="15">
      <c r="F49413" s="183"/>
    </row>
    <row r="49414" ht="15">
      <c r="F49414" s="183"/>
    </row>
    <row r="49415" ht="15">
      <c r="F49415" s="183"/>
    </row>
    <row r="49416" ht="15">
      <c r="F49416" s="183"/>
    </row>
    <row r="49428" ht="15">
      <c r="F49428" s="183"/>
    </row>
    <row r="49429" ht="15">
      <c r="F49429" s="183"/>
    </row>
    <row r="49430" ht="15">
      <c r="F49430" s="183"/>
    </row>
    <row r="49431" ht="15">
      <c r="F49431" s="183"/>
    </row>
    <row r="49457" ht="15">
      <c r="F49457" s="183"/>
    </row>
    <row r="49458" ht="15">
      <c r="F49458" s="183"/>
    </row>
    <row r="49459" ht="15">
      <c r="F49459" s="183"/>
    </row>
    <row r="49460" ht="15">
      <c r="F49460" s="183"/>
    </row>
    <row r="49461" ht="15">
      <c r="F49461" s="183"/>
    </row>
    <row r="49471" ht="15">
      <c r="F49471" s="183"/>
    </row>
    <row r="49472" ht="15">
      <c r="F49472" s="183"/>
    </row>
    <row r="49473" ht="15">
      <c r="F49473" s="183"/>
    </row>
    <row r="49474" ht="15">
      <c r="F49474" s="183"/>
    </row>
    <row r="49475" ht="15">
      <c r="F49475" s="183"/>
    </row>
    <row r="49476" ht="15">
      <c r="F49476" s="183"/>
    </row>
    <row r="49487" ht="15">
      <c r="F49487" s="184"/>
    </row>
    <row r="49488" ht="15">
      <c r="F49488" s="183"/>
    </row>
    <row r="49489" ht="15">
      <c r="F49489" s="183"/>
    </row>
    <row r="49490" ht="15">
      <c r="F49490" s="183"/>
    </row>
    <row r="49491" ht="15">
      <c r="F49491" s="183"/>
    </row>
    <row r="49502" ht="15">
      <c r="F49502" s="183"/>
    </row>
    <row r="49503" ht="15">
      <c r="F49503" s="183"/>
    </row>
    <row r="49504" ht="15">
      <c r="F49504" s="183"/>
    </row>
    <row r="49505" ht="15">
      <c r="F49505" s="183"/>
    </row>
    <row r="49518" ht="15">
      <c r="F49518" s="183"/>
    </row>
    <row r="49519" ht="15">
      <c r="F49519" s="183"/>
    </row>
    <row r="49520" ht="15">
      <c r="F49520" s="183"/>
    </row>
    <row r="49521" ht="15">
      <c r="F49521" s="183"/>
    </row>
    <row r="49533" ht="15">
      <c r="F49533" s="183"/>
    </row>
    <row r="49534" ht="15">
      <c r="F49534" s="183"/>
    </row>
    <row r="49535" ht="15">
      <c r="F49535" s="183"/>
    </row>
    <row r="49536" ht="15">
      <c r="F49536" s="183"/>
    </row>
    <row r="49562" ht="15">
      <c r="F49562" s="183"/>
    </row>
    <row r="49563" ht="15">
      <c r="F49563" s="183"/>
    </row>
    <row r="49564" ht="15">
      <c r="F49564" s="183"/>
    </row>
    <row r="49565" ht="15">
      <c r="F49565" s="183"/>
    </row>
    <row r="49566" ht="15">
      <c r="F49566" s="183"/>
    </row>
    <row r="49577" ht="15">
      <c r="F49577" s="183"/>
    </row>
    <row r="49578" ht="15">
      <c r="F49578" s="183"/>
    </row>
    <row r="49579" ht="15">
      <c r="F49579" s="183"/>
    </row>
    <row r="49580" ht="15">
      <c r="F49580" s="183"/>
    </row>
    <row r="49581" ht="15">
      <c r="F49581" s="183"/>
    </row>
    <row r="49593" ht="15">
      <c r="F49593" s="183"/>
    </row>
    <row r="49594" ht="15">
      <c r="F49594" s="183"/>
    </row>
    <row r="49595" ht="15">
      <c r="F49595" s="183"/>
    </row>
    <row r="49596" ht="15">
      <c r="F49596" s="183"/>
    </row>
    <row r="49607" ht="15">
      <c r="F49607" s="184"/>
    </row>
    <row r="49608" ht="15">
      <c r="F49608" s="183"/>
    </row>
    <row r="49609" ht="15">
      <c r="F49609" s="183"/>
    </row>
    <row r="49610" ht="15">
      <c r="F49610" s="183"/>
    </row>
    <row r="49622" ht="15">
      <c r="F49622" s="183"/>
    </row>
    <row r="49623" ht="15">
      <c r="F49623" s="183"/>
    </row>
    <row r="49624" ht="15">
      <c r="F49624" s="183"/>
    </row>
    <row r="49625" ht="15">
      <c r="F49625" s="183"/>
    </row>
    <row r="49626" ht="15">
      <c r="F49626" s="183"/>
    </row>
    <row r="49638" ht="15">
      <c r="F49638" s="183"/>
    </row>
    <row r="49639" ht="15">
      <c r="F49639" s="183"/>
    </row>
    <row r="49640" ht="15">
      <c r="F49640" s="183"/>
    </row>
    <row r="49641" ht="15">
      <c r="F49641" s="183"/>
    </row>
    <row r="49667" ht="15">
      <c r="F49667" s="183"/>
    </row>
    <row r="49668" ht="15">
      <c r="F49668" s="183"/>
    </row>
    <row r="49669" ht="15">
      <c r="F49669" s="183"/>
    </row>
    <row r="49670" ht="15">
      <c r="F49670" s="183"/>
    </row>
    <row r="49671" ht="15">
      <c r="F49671" s="183"/>
    </row>
    <row r="49682" ht="15">
      <c r="F49682" s="183"/>
    </row>
    <row r="49685" ht="15">
      <c r="F49685" s="183"/>
    </row>
    <row r="49698" ht="15">
      <c r="F49698" s="183"/>
    </row>
    <row r="49712" ht="15">
      <c r="F49712" s="183"/>
    </row>
    <row r="49715" ht="15">
      <c r="F49715" s="183"/>
    </row>
    <row r="49728" ht="15">
      <c r="F49728" s="183"/>
    </row>
    <row r="49772" ht="15">
      <c r="F49772" s="183"/>
    </row>
    <row r="49773" ht="15">
      <c r="F49773" s="184"/>
    </row>
    <row r="49774" ht="15">
      <c r="F49774" s="184"/>
    </row>
    <row r="49775" ht="15">
      <c r="F49775" s="183"/>
    </row>
    <row r="49776" ht="15">
      <c r="F49776" s="184"/>
    </row>
    <row r="49787" ht="15">
      <c r="F49787" s="183"/>
    </row>
    <row r="49788" ht="15">
      <c r="F49788" s="184"/>
    </row>
    <row r="49789" ht="15">
      <c r="F49789" s="184"/>
    </row>
    <row r="49790" ht="15">
      <c r="F49790" s="183"/>
    </row>
    <row r="49802" ht="15">
      <c r="F49802" s="183"/>
    </row>
    <row r="49803" ht="15">
      <c r="F49803" s="184"/>
    </row>
    <row r="49804" ht="15">
      <c r="F49804" s="184"/>
    </row>
    <row r="49805" ht="15">
      <c r="F49805" s="183"/>
    </row>
    <row r="49817" ht="15">
      <c r="F49817" s="183"/>
    </row>
    <row r="49818" ht="15">
      <c r="F49818" s="184"/>
    </row>
    <row r="49819" ht="15">
      <c r="F49819" s="184"/>
    </row>
    <row r="49820" ht="15">
      <c r="F49820" s="183"/>
    </row>
    <row r="49821" ht="15">
      <c r="F49821" s="184"/>
    </row>
    <row r="49832" ht="15">
      <c r="F49832" s="183"/>
    </row>
    <row r="49833" ht="15">
      <c r="F49833" s="184"/>
    </row>
    <row r="49834" ht="15">
      <c r="F49834" s="184"/>
    </row>
    <row r="49835" ht="15">
      <c r="F49835" s="183"/>
    </row>
    <row r="49836" ht="15">
      <c r="F49836" s="184"/>
    </row>
    <row r="49848" ht="15">
      <c r="F49848" s="184"/>
    </row>
    <row r="49849" ht="15">
      <c r="F49849" s="184"/>
    </row>
    <row r="49850" ht="15">
      <c r="F49850" s="184"/>
    </row>
    <row r="49851" ht="15">
      <c r="F49851" s="184"/>
    </row>
    <row r="49864" ht="15">
      <c r="F49864" s="184"/>
    </row>
    <row r="49865" ht="15">
      <c r="F49865" s="184"/>
    </row>
    <row r="49866" ht="15">
      <c r="F49866" s="184"/>
    </row>
    <row r="49877" ht="15">
      <c r="F49877" s="183"/>
    </row>
    <row r="49878" ht="15">
      <c r="F49878" s="183"/>
    </row>
    <row r="49879" ht="15">
      <c r="F49879" s="183"/>
    </row>
    <row r="49880" ht="15">
      <c r="F49880" s="183"/>
    </row>
    <row r="49881" ht="15">
      <c r="F49881" s="183"/>
    </row>
    <row r="49892" ht="15">
      <c r="F49892" s="183"/>
    </row>
    <row r="49893" ht="15">
      <c r="F49893" s="183"/>
    </row>
    <row r="49894" ht="15">
      <c r="F49894" s="183"/>
    </row>
    <row r="49895" ht="15">
      <c r="F49895" s="183"/>
    </row>
    <row r="49896" ht="15">
      <c r="F49896" s="183"/>
    </row>
    <row r="49908" ht="15">
      <c r="F49908" s="183"/>
    </row>
    <row r="49909" ht="15">
      <c r="F49909" s="183"/>
    </row>
    <row r="49910" ht="15">
      <c r="F49910" s="183"/>
    </row>
    <row r="49911" ht="15">
      <c r="F49911" s="183"/>
    </row>
    <row r="49922" ht="15">
      <c r="F49922" s="183"/>
    </row>
    <row r="49923" ht="15">
      <c r="F49923" s="183"/>
    </row>
    <row r="49924" ht="15">
      <c r="F49924" s="183"/>
    </row>
    <row r="49925" ht="15">
      <c r="F49925" s="183"/>
    </row>
    <row r="49926" ht="15">
      <c r="F49926" s="183"/>
    </row>
    <row r="49938" ht="15">
      <c r="F49938" s="183"/>
    </row>
    <row r="49939" ht="15">
      <c r="F49939" s="183"/>
    </row>
    <row r="49940" ht="15">
      <c r="F49940" s="183"/>
    </row>
    <row r="49941" ht="15">
      <c r="F49941" s="183"/>
    </row>
    <row r="49953" ht="15">
      <c r="F49953" s="183"/>
    </row>
    <row r="49954" ht="15">
      <c r="F49954" s="183"/>
    </row>
    <row r="49955" ht="15">
      <c r="F49955" s="183"/>
    </row>
    <row r="49956" ht="15">
      <c r="F49956" s="183"/>
    </row>
    <row r="49982" ht="15">
      <c r="F49982" s="183"/>
    </row>
    <row r="49983" ht="15">
      <c r="F49983" s="183"/>
    </row>
    <row r="49984" ht="15">
      <c r="F49984" s="183"/>
    </row>
    <row r="49985" ht="15">
      <c r="F49985" s="183"/>
    </row>
    <row r="49986" ht="15">
      <c r="F49986" s="183"/>
    </row>
    <row r="49997" ht="15">
      <c r="F49997" s="183"/>
    </row>
    <row r="49998" ht="15">
      <c r="F49998" s="183"/>
    </row>
    <row r="50000" ht="15">
      <c r="F50000" s="183"/>
    </row>
    <row r="50012" ht="15">
      <c r="F50012" s="183"/>
    </row>
    <row r="50013" ht="15">
      <c r="F50013" s="183"/>
    </row>
    <row r="50015" ht="15">
      <c r="F50015" s="183"/>
    </row>
    <row r="50016" ht="15">
      <c r="F50016" s="183"/>
    </row>
    <row r="50027" ht="15">
      <c r="F50027" s="183"/>
    </row>
    <row r="50030" ht="15">
      <c r="F50030" s="183"/>
    </row>
    <row r="50042" ht="15">
      <c r="F50042" s="183"/>
    </row>
    <row r="50043" ht="15">
      <c r="F50043" s="183"/>
    </row>
    <row r="50045" ht="15">
      <c r="F50045" s="183"/>
    </row>
    <row r="50046" ht="15">
      <c r="F50046" s="183"/>
    </row>
    <row r="50087" ht="15">
      <c r="F50087" s="183"/>
    </row>
    <row r="50088" ht="15">
      <c r="F50088" s="183"/>
    </row>
    <row r="50089" ht="15">
      <c r="F50089" s="183"/>
    </row>
    <row r="50090" ht="15">
      <c r="F50090" s="183"/>
    </row>
    <row r="50102" ht="15">
      <c r="F50102" s="183"/>
    </row>
    <row r="50103" ht="15">
      <c r="F50103" s="183"/>
    </row>
    <row r="50105" ht="15">
      <c r="F50105" s="183"/>
    </row>
    <row r="50119" ht="15">
      <c r="F50119" s="183"/>
    </row>
    <row r="50132" ht="15">
      <c r="F50132" s="183"/>
    </row>
    <row r="50134" ht="15">
      <c r="F50134" s="183"/>
    </row>
    <row r="50135" ht="15">
      <c r="F50135" s="183"/>
    </row>
    <row r="50147" ht="15">
      <c r="F50147" s="183"/>
    </row>
    <row r="50149" ht="15">
      <c r="F50149" s="183"/>
    </row>
    <row r="50192" ht="15">
      <c r="F50192" s="183"/>
    </row>
    <row r="50193" ht="15">
      <c r="F50193" s="183"/>
    </row>
    <row r="50194" ht="15">
      <c r="F50194" s="183"/>
    </row>
    <row r="50195" ht="15">
      <c r="F50195" s="183"/>
    </row>
    <row r="50196" ht="15">
      <c r="F50196" s="183"/>
    </row>
    <row r="50207" ht="15">
      <c r="F50207" s="183"/>
    </row>
    <row r="50208" ht="15">
      <c r="F50208" s="183"/>
    </row>
    <row r="50209" ht="15">
      <c r="F50209" s="183"/>
    </row>
    <row r="50210" ht="15">
      <c r="F50210" s="183"/>
    </row>
    <row r="50211" ht="15">
      <c r="F50211" s="183"/>
    </row>
    <row r="50222" ht="15">
      <c r="F50222" s="183"/>
    </row>
    <row r="50223" ht="15">
      <c r="F50223" s="183"/>
    </row>
    <row r="50224" ht="15">
      <c r="F50224" s="183"/>
    </row>
    <row r="50225" ht="15">
      <c r="F50225" s="183"/>
    </row>
    <row r="50237" ht="15">
      <c r="F50237" s="183"/>
    </row>
    <row r="50238" ht="15">
      <c r="F50238" s="183"/>
    </row>
    <row r="50239" ht="15">
      <c r="F50239" s="183"/>
    </row>
    <row r="50240" ht="15">
      <c r="F50240" s="183"/>
    </row>
    <row r="50252" ht="15">
      <c r="F50252" s="183"/>
    </row>
    <row r="50253" ht="15">
      <c r="F50253" s="183"/>
    </row>
    <row r="50255" ht="15">
      <c r="F50255" s="183"/>
    </row>
    <row r="50256" ht="15">
      <c r="F50256" s="183"/>
    </row>
    <row r="50297" ht="15">
      <c r="F50297" s="183"/>
    </row>
    <row r="50298" ht="15">
      <c r="F50298" s="183"/>
    </row>
    <row r="50299" ht="15">
      <c r="F50299" s="183"/>
    </row>
    <row r="50300" ht="15">
      <c r="F50300" s="183"/>
    </row>
    <row r="50301" ht="15">
      <c r="F50301" s="183"/>
    </row>
    <row r="50312" ht="15">
      <c r="F50312" s="183"/>
    </row>
    <row r="50313" ht="15">
      <c r="F50313" s="183"/>
    </row>
    <row r="50314" ht="15">
      <c r="F50314" s="183"/>
    </row>
    <row r="50315" ht="15">
      <c r="F50315" s="183"/>
    </row>
    <row r="50316" ht="15">
      <c r="F50316" s="183"/>
    </row>
    <row r="50327" ht="15">
      <c r="F50327" s="183"/>
    </row>
    <row r="50328" ht="15">
      <c r="F50328" s="183"/>
    </row>
    <row r="50329" ht="15">
      <c r="F50329" s="183"/>
    </row>
    <row r="50330" ht="15">
      <c r="F50330" s="183"/>
    </row>
    <row r="50331" ht="15">
      <c r="F50331" s="183"/>
    </row>
    <row r="50342" ht="15">
      <c r="F50342" s="183"/>
    </row>
    <row r="50343" ht="15">
      <c r="F50343" s="183"/>
    </row>
    <row r="50344" ht="15">
      <c r="F50344" s="183"/>
    </row>
    <row r="50345" ht="15">
      <c r="F50345" s="183"/>
    </row>
    <row r="50346" ht="15">
      <c r="F50346" s="183"/>
    </row>
    <row r="50357" ht="15">
      <c r="F50357" s="183"/>
    </row>
    <row r="50358" ht="15">
      <c r="F50358" s="183"/>
    </row>
    <row r="50359" ht="15">
      <c r="F50359" s="183"/>
    </row>
    <row r="50360" ht="15">
      <c r="F50360" s="183"/>
    </row>
    <row r="50361" ht="15">
      <c r="F50361" s="183"/>
    </row>
    <row r="50373" ht="15">
      <c r="F50373" s="183"/>
    </row>
    <row r="50374" ht="15">
      <c r="F50374" s="183"/>
    </row>
    <row r="50375" ht="15">
      <c r="F50375" s="183"/>
    </row>
    <row r="50376" ht="15">
      <c r="F50376" s="183"/>
    </row>
    <row r="50507" ht="15">
      <c r="F50507" s="183"/>
    </row>
    <row r="50508" ht="15">
      <c r="F50508" s="183"/>
    </row>
    <row r="50509" ht="15">
      <c r="F50509" s="183"/>
    </row>
    <row r="50510" ht="15">
      <c r="F50510" s="183"/>
    </row>
    <row r="50511" ht="15">
      <c r="F50511" s="183"/>
    </row>
    <row r="50522" ht="15">
      <c r="F50522" s="183"/>
    </row>
    <row r="50523" ht="15">
      <c r="F50523" s="183"/>
    </row>
    <row r="50524" ht="15">
      <c r="F50524" s="183"/>
    </row>
    <row r="50525" ht="15">
      <c r="F50525" s="183"/>
    </row>
    <row r="50526" ht="15">
      <c r="F50526" s="183"/>
    </row>
    <row r="50537" ht="15">
      <c r="F50537" s="183"/>
    </row>
    <row r="50538" ht="15">
      <c r="F50538" s="183"/>
    </row>
    <row r="50539" ht="15">
      <c r="F50539" s="183"/>
    </row>
    <row r="50540" ht="15">
      <c r="F50540" s="183"/>
    </row>
    <row r="50541" ht="15">
      <c r="F50541" s="183"/>
    </row>
    <row r="50552" ht="15">
      <c r="F50552" s="183"/>
    </row>
    <row r="50553" ht="15">
      <c r="F50553" s="183"/>
    </row>
    <row r="50554" ht="15">
      <c r="F50554" s="183"/>
    </row>
    <row r="50555" ht="15">
      <c r="F50555" s="183"/>
    </row>
    <row r="50556" ht="15">
      <c r="F50556" s="183"/>
    </row>
    <row r="50567" ht="15">
      <c r="F50567" s="183"/>
    </row>
    <row r="50568" ht="15">
      <c r="F50568" s="183"/>
    </row>
    <row r="50569" ht="15">
      <c r="F50569" s="183"/>
    </row>
    <row r="50570" ht="15">
      <c r="F50570" s="183"/>
    </row>
    <row r="50571" ht="15">
      <c r="F50571" s="183"/>
    </row>
    <row r="50583" ht="15">
      <c r="F50583" s="183"/>
    </row>
    <row r="50584" ht="15">
      <c r="F50584" s="183"/>
    </row>
    <row r="50612" ht="15">
      <c r="F50612" s="183"/>
    </row>
    <row r="50613" ht="15">
      <c r="F50613" s="183"/>
    </row>
    <row r="50614" ht="15">
      <c r="F50614" s="183"/>
    </row>
    <row r="50615" ht="15">
      <c r="F50615" s="183"/>
    </row>
    <row r="50616" ht="15">
      <c r="F50616" s="183"/>
    </row>
    <row r="50627" ht="15">
      <c r="F50627" s="183"/>
    </row>
    <row r="50628" ht="15">
      <c r="F50628" s="183"/>
    </row>
    <row r="50629" ht="15">
      <c r="F50629" s="183"/>
    </row>
    <row r="50630" ht="15">
      <c r="F50630" s="183"/>
    </row>
    <row r="50631" ht="15">
      <c r="F50631" s="183"/>
    </row>
    <row r="50643" ht="15">
      <c r="F50643" s="183"/>
    </row>
    <row r="50644" ht="15">
      <c r="F50644" s="183"/>
    </row>
    <row r="50645" ht="15">
      <c r="F50645" s="183"/>
    </row>
    <row r="50646" ht="15">
      <c r="F50646" s="183"/>
    </row>
    <row r="50657" ht="15">
      <c r="F50657" s="183"/>
    </row>
    <row r="50658" ht="15">
      <c r="F50658" s="183"/>
    </row>
    <row r="50659" ht="15">
      <c r="F50659" s="183"/>
    </row>
    <row r="50660" ht="15">
      <c r="F50660" s="183"/>
    </row>
    <row r="50661" ht="15">
      <c r="F50661" s="183"/>
    </row>
    <row r="50673" ht="15">
      <c r="F50673" s="183"/>
    </row>
    <row r="50674" ht="15">
      <c r="F50674" s="183"/>
    </row>
    <row r="50675" ht="15">
      <c r="F50675" s="183"/>
    </row>
    <row r="50676" ht="15">
      <c r="F50676" s="183"/>
    </row>
    <row r="50688" ht="15">
      <c r="F50688" s="183"/>
    </row>
    <row r="50689" ht="15">
      <c r="F50689" s="183"/>
    </row>
    <row r="50690" ht="15">
      <c r="F50690" s="183"/>
    </row>
    <row r="50691" ht="15">
      <c r="F50691" s="183"/>
    </row>
    <row r="50717" ht="15">
      <c r="F50717" s="183"/>
    </row>
    <row r="50718" ht="15">
      <c r="F50718" s="183"/>
    </row>
    <row r="50719" ht="15">
      <c r="F50719" s="183"/>
    </row>
    <row r="50720" ht="15">
      <c r="F50720" s="183"/>
    </row>
    <row r="50721" ht="15">
      <c r="F50721" s="183"/>
    </row>
    <row r="50732" ht="15">
      <c r="F50732" s="183"/>
    </row>
    <row r="50733" ht="15">
      <c r="F50733" s="183"/>
    </row>
    <row r="50734" ht="15">
      <c r="F50734" s="183"/>
    </row>
    <row r="50735" ht="15">
      <c r="F50735" s="183"/>
    </row>
    <row r="50736" ht="15">
      <c r="F50736" s="183"/>
    </row>
    <row r="50747" ht="15">
      <c r="F50747" s="183"/>
    </row>
    <row r="50748" ht="15">
      <c r="F50748" s="183"/>
    </row>
    <row r="50749" ht="15">
      <c r="F50749" s="183"/>
    </row>
    <row r="50750" ht="15">
      <c r="F50750" s="183"/>
    </row>
    <row r="50762" ht="15">
      <c r="F50762" s="183"/>
    </row>
    <row r="50763" ht="15">
      <c r="F50763" s="183"/>
    </row>
    <row r="50764" ht="15">
      <c r="F50764" s="183"/>
    </row>
    <row r="50765" ht="15">
      <c r="F50765" s="183"/>
    </row>
    <row r="50777" ht="15">
      <c r="F50777" s="184"/>
    </row>
    <row r="50778" ht="15">
      <c r="F50778" s="183"/>
    </row>
    <row r="50779" ht="15">
      <c r="F50779" s="183"/>
    </row>
    <row r="50780" ht="15">
      <c r="F50780" s="183"/>
    </row>
    <row r="50781" ht="15">
      <c r="F50781" s="183"/>
    </row>
    <row r="50793" ht="15">
      <c r="F50793" s="183"/>
    </row>
    <row r="50794" ht="15">
      <c r="F50794" s="183"/>
    </row>
    <row r="50795" ht="15">
      <c r="F50795" s="183"/>
    </row>
    <row r="50796" ht="15">
      <c r="F50796" s="183"/>
    </row>
    <row r="50822" ht="15">
      <c r="F50822" s="183"/>
    </row>
    <row r="50823" ht="15">
      <c r="F50823" s="183"/>
    </row>
    <row r="50824" ht="15">
      <c r="F50824" s="183"/>
    </row>
    <row r="50825" ht="15">
      <c r="F50825" s="183"/>
    </row>
    <row r="50826" ht="15">
      <c r="F50826" s="183"/>
    </row>
    <row r="50837" ht="15">
      <c r="F50837" s="183"/>
    </row>
    <row r="50838" ht="15">
      <c r="F50838" s="183"/>
    </row>
    <row r="50839" ht="15">
      <c r="F50839" s="183"/>
    </row>
    <row r="50840" ht="15">
      <c r="F50840" s="183"/>
    </row>
    <row r="50841" ht="15">
      <c r="F50841" s="183"/>
    </row>
    <row r="50853" ht="15">
      <c r="F50853" s="183"/>
    </row>
    <row r="50854" ht="15">
      <c r="F50854" s="183"/>
    </row>
    <row r="50855" ht="15">
      <c r="F50855" s="183"/>
    </row>
    <row r="50856" ht="15">
      <c r="F50856" s="183"/>
    </row>
    <row r="50867" ht="15">
      <c r="F50867" s="183"/>
    </row>
    <row r="50868" ht="15">
      <c r="F50868" s="183"/>
    </row>
    <row r="50869" ht="15">
      <c r="F50869" s="183"/>
    </row>
    <row r="50870" ht="15">
      <c r="F50870" s="183"/>
    </row>
    <row r="50882" ht="15">
      <c r="F50882" s="183"/>
    </row>
    <row r="50883" ht="15">
      <c r="F50883" s="183"/>
    </row>
    <row r="50884" ht="15">
      <c r="F50884" s="183"/>
    </row>
    <row r="50885" ht="15">
      <c r="F50885" s="183"/>
    </row>
    <row r="50886" ht="15">
      <c r="F50886" s="183"/>
    </row>
    <row r="50898" ht="15">
      <c r="F50898" s="183"/>
    </row>
    <row r="50899" ht="15">
      <c r="F50899" s="183"/>
    </row>
    <row r="50927" ht="15">
      <c r="F50927" s="183"/>
    </row>
    <row r="50928" ht="15">
      <c r="F50928" s="183"/>
    </row>
    <row r="50929" ht="15">
      <c r="F50929" s="183"/>
    </row>
    <row r="50930" ht="15">
      <c r="F50930" s="183"/>
    </row>
    <row r="50931" ht="15">
      <c r="F50931" s="183"/>
    </row>
    <row r="50942" ht="15">
      <c r="F50942" s="183"/>
    </row>
    <row r="50943" ht="15">
      <c r="F50943" s="183"/>
    </row>
    <row r="50944" ht="15">
      <c r="F50944" s="183"/>
    </row>
    <row r="50945" ht="15">
      <c r="F50945" s="183"/>
    </row>
    <row r="50946" ht="15">
      <c r="F50946" s="183"/>
    </row>
    <row r="50958" ht="15">
      <c r="F50958" s="183"/>
    </row>
    <row r="50959" ht="15">
      <c r="F50959" s="183"/>
    </row>
    <row r="50960" ht="15">
      <c r="F50960" s="183"/>
    </row>
    <row r="50961" ht="15">
      <c r="F50961" s="183"/>
    </row>
    <row r="50972" ht="15">
      <c r="F50972" s="183"/>
    </row>
    <row r="50973" ht="15">
      <c r="F50973" s="183"/>
    </row>
    <row r="50974" ht="15">
      <c r="F50974" s="183"/>
    </row>
    <row r="50975" ht="15">
      <c r="F50975" s="183"/>
    </row>
    <row r="50976" ht="15">
      <c r="F50976" s="183"/>
    </row>
    <row r="50987" ht="15">
      <c r="F50987" s="183"/>
    </row>
    <row r="50988" ht="15">
      <c r="F50988" s="183"/>
    </row>
    <row r="50989" ht="15">
      <c r="F50989" s="183"/>
    </row>
    <row r="50990" ht="15">
      <c r="F50990" s="183"/>
    </row>
    <row r="50991" ht="15">
      <c r="F50991" s="183"/>
    </row>
    <row r="51003" ht="15">
      <c r="F51003" s="183"/>
    </row>
    <row r="51004" ht="15">
      <c r="F51004" s="183"/>
    </row>
    <row r="51019" ht="15">
      <c r="F51019" s="183"/>
    </row>
    <row r="51020" ht="15">
      <c r="F51020" s="183"/>
    </row>
    <row r="51021" ht="15">
      <c r="F51021" s="183"/>
    </row>
    <row r="51032" ht="15">
      <c r="F51032" s="183"/>
    </row>
    <row r="51033" ht="15">
      <c r="F51033" s="183"/>
    </row>
    <row r="51034" ht="15">
      <c r="F51034" s="183"/>
    </row>
    <row r="51035" ht="15">
      <c r="F51035" s="183"/>
    </row>
    <row r="51036" ht="15">
      <c r="F51036" s="183"/>
    </row>
    <row r="51047" ht="15">
      <c r="F51047" s="183"/>
    </row>
    <row r="51048" ht="15">
      <c r="F51048" s="183"/>
    </row>
    <row r="51049" ht="15">
      <c r="F51049" s="183"/>
    </row>
    <row r="51050" ht="15">
      <c r="F51050" s="183"/>
    </row>
    <row r="51051" ht="15">
      <c r="F51051" s="183"/>
    </row>
    <row r="51063" ht="15">
      <c r="F51063" s="183"/>
    </row>
    <row r="51064" ht="15">
      <c r="F51064" s="183"/>
    </row>
    <row r="51065" ht="15">
      <c r="F51065" s="183"/>
    </row>
    <row r="51066" ht="15">
      <c r="F51066" s="183"/>
    </row>
    <row r="51077" ht="15">
      <c r="F51077" s="183"/>
    </row>
    <row r="51078" ht="15">
      <c r="F51078" s="183"/>
    </row>
    <row r="51079" ht="15">
      <c r="F51079" s="183"/>
    </row>
    <row r="51080" ht="15">
      <c r="F51080" s="183"/>
    </row>
    <row r="51081" ht="15">
      <c r="F51081" s="183"/>
    </row>
    <row r="51092" ht="15">
      <c r="F51092" s="183"/>
    </row>
    <row r="51093" ht="15">
      <c r="F51093" s="183"/>
    </row>
    <row r="51094" ht="15">
      <c r="F51094" s="183"/>
    </row>
    <row r="51095" ht="15">
      <c r="F51095" s="183"/>
    </row>
    <row r="51096" ht="15">
      <c r="F51096" s="183"/>
    </row>
    <row r="51108" ht="15">
      <c r="F51108" s="183"/>
    </row>
    <row r="51109" ht="15">
      <c r="F51109" s="183"/>
    </row>
    <row r="51110" ht="15">
      <c r="F51110" s="183"/>
    </row>
    <row r="51111" ht="15">
      <c r="F51111" s="183"/>
    </row>
    <row r="51123" ht="15">
      <c r="F51123" s="183"/>
    </row>
    <row r="51125" ht="15">
      <c r="F51125" s="183"/>
    </row>
    <row r="51126" ht="15">
      <c r="F51126" s="183"/>
    </row>
    <row r="51137" ht="15">
      <c r="F51137" s="183"/>
    </row>
    <row r="51138" ht="15">
      <c r="F51138" s="183"/>
    </row>
    <row r="51139" ht="15">
      <c r="F51139" s="183"/>
    </row>
    <row r="51140" ht="15">
      <c r="F51140" s="183"/>
    </row>
    <row r="51141" ht="15">
      <c r="F51141" s="183"/>
    </row>
    <row r="51152" ht="15">
      <c r="F51152" s="183"/>
    </row>
    <row r="51153" ht="15">
      <c r="F51153" s="183"/>
    </row>
    <row r="51154" ht="15">
      <c r="F51154" s="183"/>
    </row>
    <row r="51155" ht="15">
      <c r="F51155" s="183"/>
    </row>
    <row r="51156" ht="15">
      <c r="F51156" s="183"/>
    </row>
    <row r="51168" ht="15">
      <c r="F51168" s="183"/>
    </row>
    <row r="51169" ht="15">
      <c r="F51169" s="183"/>
    </row>
    <row r="51182" ht="15">
      <c r="F51182" s="183"/>
    </row>
    <row r="51183" ht="15">
      <c r="F51183" s="183"/>
    </row>
    <row r="51184" ht="15">
      <c r="F51184" s="183"/>
    </row>
    <row r="51185" ht="15">
      <c r="F51185" s="183"/>
    </row>
    <row r="51197" ht="15">
      <c r="F51197" s="183"/>
    </row>
    <row r="51198" ht="15">
      <c r="F51198" s="183"/>
    </row>
    <row r="51199" ht="15">
      <c r="F51199" s="183"/>
    </row>
    <row r="51200" ht="15">
      <c r="F51200" s="183"/>
    </row>
    <row r="51242" ht="15">
      <c r="F51242" s="183"/>
    </row>
    <row r="51243" ht="15">
      <c r="F51243" s="184"/>
    </row>
    <row r="51244" ht="15">
      <c r="F51244" s="183"/>
    </row>
    <row r="51245" ht="15">
      <c r="F51245" s="183"/>
    </row>
    <row r="51246" ht="15">
      <c r="F51246" s="183"/>
    </row>
    <row r="51257" ht="15">
      <c r="F51257" s="183"/>
    </row>
    <row r="51258" ht="15">
      <c r="F51258" s="183"/>
    </row>
    <row r="51259" ht="15">
      <c r="F51259" s="183"/>
    </row>
    <row r="51260" ht="15">
      <c r="F51260" s="183"/>
    </row>
    <row r="51261" ht="15">
      <c r="F51261" s="183"/>
    </row>
    <row r="51272" ht="15">
      <c r="F51272" s="183"/>
    </row>
    <row r="51273" ht="15">
      <c r="F51273" s="183"/>
    </row>
    <row r="51274" ht="15">
      <c r="F51274" s="183"/>
    </row>
    <row r="51275" ht="15">
      <c r="F51275" s="183"/>
    </row>
    <row r="51276" ht="15">
      <c r="F51276" s="183"/>
    </row>
    <row r="51287" ht="15">
      <c r="F51287" s="183"/>
    </row>
    <row r="51288" ht="15">
      <c r="F51288" s="183"/>
    </row>
    <row r="51289" ht="15">
      <c r="F51289" s="183"/>
    </row>
    <row r="51290" ht="15">
      <c r="F51290" s="183"/>
    </row>
    <row r="51291" ht="15">
      <c r="F51291" s="183"/>
    </row>
    <row r="51302" ht="15">
      <c r="F51302" s="183"/>
    </row>
    <row r="51303" ht="15">
      <c r="F51303" s="183"/>
    </row>
    <row r="51304" ht="15">
      <c r="F51304" s="183"/>
    </row>
    <row r="51305" ht="15">
      <c r="F51305" s="183"/>
    </row>
    <row r="51306" ht="15">
      <c r="F51306" s="183"/>
    </row>
    <row r="51318" ht="15">
      <c r="F51318" s="183"/>
    </row>
    <row r="51319" ht="15">
      <c r="F51319" s="183"/>
    </row>
    <row r="51347" ht="15">
      <c r="F51347" s="183"/>
    </row>
    <row r="51348" ht="15">
      <c r="F51348" s="183"/>
    </row>
    <row r="51349" ht="15">
      <c r="F51349" s="183"/>
    </row>
    <row r="51350" ht="15">
      <c r="F51350" s="183"/>
    </row>
    <row r="51351" ht="15">
      <c r="F51351" s="183"/>
    </row>
    <row r="51362" ht="15">
      <c r="F51362" s="183"/>
    </row>
    <row r="51363" ht="15">
      <c r="F51363" s="183"/>
    </row>
    <row r="51364" ht="15">
      <c r="F51364" s="183"/>
    </row>
    <row r="51365" ht="15">
      <c r="F51365" s="183"/>
    </row>
    <row r="51366" ht="15">
      <c r="F51366" s="183"/>
    </row>
    <row r="51377" ht="15">
      <c r="F51377" s="183"/>
    </row>
    <row r="51378" ht="15">
      <c r="F51378" s="183"/>
    </row>
    <row r="51379" ht="15">
      <c r="F51379" s="183"/>
    </row>
    <row r="51380" ht="15">
      <c r="F51380" s="183"/>
    </row>
    <row r="51392" ht="15">
      <c r="F51392" s="183"/>
    </row>
    <row r="51393" ht="15">
      <c r="F51393" s="183"/>
    </row>
    <row r="51394" ht="15">
      <c r="F51394" s="183"/>
    </row>
    <row r="51395" ht="15">
      <c r="F51395" s="183"/>
    </row>
    <row r="51396" ht="15">
      <c r="F51396" s="183"/>
    </row>
    <row r="51407" ht="15">
      <c r="F51407" s="183"/>
    </row>
    <row r="51408" ht="15">
      <c r="F51408" s="183"/>
    </row>
    <row r="51409" ht="15">
      <c r="F51409" s="183"/>
    </row>
    <row r="51410" ht="15">
      <c r="F51410" s="183"/>
    </row>
    <row r="51411" ht="15">
      <c r="F51411" s="183"/>
    </row>
    <row r="51423" ht="15">
      <c r="F51423" s="183"/>
    </row>
    <row r="51424" ht="15">
      <c r="F51424" s="183"/>
    </row>
    <row r="51452" ht="15">
      <c r="F51452" s="183"/>
    </row>
    <row r="51453" ht="15">
      <c r="F51453" s="183"/>
    </row>
    <row r="51454" ht="15">
      <c r="F51454" s="183"/>
    </row>
    <row r="51455" ht="15">
      <c r="F51455" s="183"/>
    </row>
    <row r="51456" ht="15">
      <c r="F51456" s="183"/>
    </row>
    <row r="51467" ht="15">
      <c r="F51467" s="183"/>
    </row>
    <row r="51468" ht="15">
      <c r="F51468" s="183"/>
    </row>
    <row r="51469" ht="15">
      <c r="F51469" s="183"/>
    </row>
    <row r="51470" ht="15">
      <c r="F51470" s="183"/>
    </row>
    <row r="51471" ht="15">
      <c r="F51471" s="183"/>
    </row>
    <row r="51482" ht="15">
      <c r="F51482" s="183"/>
    </row>
    <row r="51483" ht="15">
      <c r="F51483" s="183"/>
    </row>
    <row r="51484" ht="15">
      <c r="F51484" s="183"/>
    </row>
    <row r="51485" ht="15">
      <c r="F51485" s="183"/>
    </row>
    <row r="51486" ht="15">
      <c r="F51486" s="183"/>
    </row>
    <row r="51497" ht="15">
      <c r="F51497" s="183"/>
    </row>
    <row r="51498" ht="15">
      <c r="F51498" s="183"/>
    </row>
    <row r="51499" ht="15">
      <c r="F51499" s="183"/>
    </row>
    <row r="51500" ht="15">
      <c r="F51500" s="183"/>
    </row>
    <row r="51501" ht="15">
      <c r="F51501" s="183"/>
    </row>
    <row r="51512" ht="15">
      <c r="F51512" s="183"/>
    </row>
    <row r="51513" ht="15">
      <c r="F51513" s="183"/>
    </row>
    <row r="51514" ht="15">
      <c r="F51514" s="183"/>
    </row>
    <row r="51515" ht="15">
      <c r="F51515" s="183"/>
    </row>
    <row r="51516" ht="15">
      <c r="F51516" s="183"/>
    </row>
    <row r="51528" ht="15">
      <c r="F51528" s="183"/>
    </row>
    <row r="51529" ht="15">
      <c r="F51529" s="183"/>
    </row>
    <row r="51530" ht="15">
      <c r="F51530" s="183"/>
    </row>
    <row r="51531" ht="15">
      <c r="F51531" s="183"/>
    </row>
    <row r="51557" ht="15">
      <c r="F51557" s="183"/>
    </row>
    <row r="51558" ht="15">
      <c r="F51558" s="183"/>
    </row>
    <row r="51559" ht="15">
      <c r="F51559" s="183"/>
    </row>
    <row r="51560" ht="15">
      <c r="F51560" s="183"/>
    </row>
    <row r="51561" ht="15">
      <c r="F51561" s="183"/>
    </row>
    <row r="51572" ht="15">
      <c r="F51572" s="183"/>
    </row>
    <row r="51573" ht="15">
      <c r="F51573" s="183"/>
    </row>
    <row r="51574" ht="15">
      <c r="F51574" s="183"/>
    </row>
    <row r="51575" ht="15">
      <c r="F51575" s="183"/>
    </row>
    <row r="51576" ht="15">
      <c r="F51576" s="183"/>
    </row>
    <row r="51588" ht="15">
      <c r="F51588" s="183"/>
    </row>
    <row r="51589" ht="15">
      <c r="F51589" s="183"/>
    </row>
    <row r="51590" ht="15">
      <c r="F51590" s="183"/>
    </row>
    <row r="51591" ht="15">
      <c r="F51591" s="183"/>
    </row>
    <row r="51602" ht="15">
      <c r="F51602" s="183"/>
    </row>
    <row r="51603" ht="15">
      <c r="F51603" s="183"/>
    </row>
    <row r="51604" ht="15">
      <c r="F51604" s="183"/>
    </row>
    <row r="51605" ht="15">
      <c r="F51605" s="183"/>
    </row>
    <row r="51606" ht="15">
      <c r="F51606" s="183"/>
    </row>
    <row r="51617" ht="15">
      <c r="F51617" s="183"/>
    </row>
    <row r="51618" ht="15">
      <c r="F51618" s="183"/>
    </row>
    <row r="51619" ht="15">
      <c r="F51619" s="183"/>
    </row>
    <row r="51620" ht="15">
      <c r="F51620" s="183"/>
    </row>
    <row r="51621" ht="15">
      <c r="F51621" s="183"/>
    </row>
    <row r="51633" ht="15">
      <c r="F51633" s="183"/>
    </row>
    <row r="51634" ht="15">
      <c r="F51634" s="183"/>
    </row>
    <row r="51635" ht="15">
      <c r="F51635" s="183"/>
    </row>
    <row r="51636" ht="15">
      <c r="F51636" s="183"/>
    </row>
    <row r="51662" ht="15">
      <c r="F51662" s="183"/>
    </row>
    <row r="51663" ht="15">
      <c r="F51663" s="183"/>
    </row>
    <row r="51664" ht="15">
      <c r="F51664" s="183"/>
    </row>
    <row r="51665" ht="15">
      <c r="F51665" s="183"/>
    </row>
    <row r="51666" ht="15">
      <c r="F51666" s="183"/>
    </row>
    <row r="51676" ht="15">
      <c r="F51676" s="183"/>
    </row>
    <row r="51677" ht="15">
      <c r="F51677" s="184"/>
    </row>
    <row r="51678" ht="15">
      <c r="F51678" s="183"/>
    </row>
    <row r="51679" ht="15">
      <c r="F51679" s="183"/>
    </row>
    <row r="51680" ht="15">
      <c r="F51680" s="183"/>
    </row>
    <row r="51681" ht="15">
      <c r="F51681" s="183"/>
    </row>
    <row r="51693" ht="15">
      <c r="F51693" s="183"/>
    </row>
    <row r="51694" ht="15">
      <c r="F51694" s="183"/>
    </row>
    <row r="51707" ht="15">
      <c r="F51707" s="184"/>
    </row>
    <row r="51708" ht="15">
      <c r="F51708" s="183"/>
    </row>
    <row r="51709" ht="15">
      <c r="F51709" s="183"/>
    </row>
    <row r="51710" ht="15">
      <c r="F51710" s="183"/>
    </row>
    <row r="51711" ht="15">
      <c r="F51711" s="183"/>
    </row>
    <row r="51722" ht="15">
      <c r="F51722" s="183"/>
    </row>
    <row r="51723" ht="15">
      <c r="F51723" s="183"/>
    </row>
    <row r="51724" ht="15">
      <c r="F51724" s="183"/>
    </row>
    <row r="51725" ht="15">
      <c r="F51725" s="183"/>
    </row>
    <row r="51726" ht="15">
      <c r="F51726" s="183"/>
    </row>
    <row r="51767" ht="15">
      <c r="F51767" s="183"/>
    </row>
    <row r="51768" ht="15">
      <c r="F51768" s="183"/>
    </row>
    <row r="51769" ht="15">
      <c r="F51769" s="183"/>
    </row>
    <row r="51770" ht="15">
      <c r="F51770" s="183"/>
    </row>
    <row r="51771" ht="15">
      <c r="F51771" s="183"/>
    </row>
    <row r="51782" ht="15">
      <c r="F51782" s="183"/>
    </row>
    <row r="51783" ht="15">
      <c r="F51783" s="183"/>
    </row>
    <row r="51784" ht="15">
      <c r="F51784" s="183"/>
    </row>
    <row r="51785" ht="15">
      <c r="F51785" s="183"/>
    </row>
    <row r="51786" ht="15">
      <c r="F51786" s="183"/>
    </row>
    <row r="51797" ht="15">
      <c r="F51797" s="183"/>
    </row>
    <row r="51798" ht="15">
      <c r="F51798" s="183"/>
    </row>
    <row r="51799" ht="15">
      <c r="F51799" s="183"/>
    </row>
    <row r="51800" ht="15">
      <c r="F51800" s="183"/>
    </row>
    <row r="51801" ht="15">
      <c r="F51801" s="183"/>
    </row>
    <row r="51812" ht="15">
      <c r="F51812" s="183"/>
    </row>
    <row r="51813" ht="15">
      <c r="F51813" s="183"/>
    </row>
    <row r="51814" ht="15">
      <c r="F51814" s="183"/>
    </row>
    <row r="51815" ht="15">
      <c r="F51815" s="183"/>
    </row>
    <row r="51816" ht="15">
      <c r="F51816" s="183"/>
    </row>
    <row r="51827" ht="15">
      <c r="F51827" s="184"/>
    </row>
    <row r="51828" ht="15">
      <c r="F51828" s="183"/>
    </row>
    <row r="51829" ht="15">
      <c r="F51829" s="183"/>
    </row>
    <row r="51830" ht="15">
      <c r="F51830" s="183"/>
    </row>
    <row r="51831" ht="15">
      <c r="F51831" s="183"/>
    </row>
    <row r="51843" ht="15">
      <c r="F51843" s="183"/>
    </row>
    <row r="51844" ht="15">
      <c r="F51844" s="183"/>
    </row>
    <row r="51845" ht="15">
      <c r="F51845" s="183"/>
    </row>
    <row r="51846" ht="15">
      <c r="F51846" s="183"/>
    </row>
    <row r="51872" ht="15">
      <c r="F51872" s="183"/>
    </row>
    <row r="51873" ht="15">
      <c r="F51873" s="183"/>
    </row>
    <row r="51874" ht="15">
      <c r="F51874" s="183"/>
    </row>
    <row r="51875" ht="15">
      <c r="F51875" s="183"/>
    </row>
    <row r="51876" ht="15">
      <c r="F51876" s="183"/>
    </row>
    <row r="51888" ht="15">
      <c r="F51888" s="183"/>
    </row>
    <row r="51890" ht="15">
      <c r="F51890" s="183"/>
    </row>
    <row r="51902" ht="15">
      <c r="F51902" s="183"/>
    </row>
    <row r="51905" ht="15">
      <c r="F51905" s="183"/>
    </row>
    <row r="51917" ht="15">
      <c r="F51917" s="183"/>
    </row>
    <row r="51919" ht="15">
      <c r="F51919" s="183"/>
    </row>
    <row r="51920" ht="15">
      <c r="F51920" s="183"/>
    </row>
    <row r="51921" ht="15">
      <c r="F51921" s="183"/>
    </row>
    <row r="51933" ht="15">
      <c r="F51933" s="183"/>
    </row>
    <row r="51935" ht="15">
      <c r="F51935" s="183"/>
    </row>
    <row r="51936" ht="15">
      <c r="F51936" s="183"/>
    </row>
    <row r="51977" ht="15">
      <c r="F51977" s="183"/>
    </row>
    <row r="51978" ht="15">
      <c r="F51978" s="183"/>
    </row>
    <row r="51979" ht="15">
      <c r="F51979" s="183"/>
    </row>
    <row r="51980" ht="15">
      <c r="F51980" s="183"/>
    </row>
    <row r="51981" ht="15">
      <c r="F51981" s="183"/>
    </row>
    <row r="51992" ht="15">
      <c r="F51992" s="183"/>
    </row>
    <row r="51993" ht="15">
      <c r="F51993" s="183"/>
    </row>
    <row r="51994" ht="15">
      <c r="F51994" s="183"/>
    </row>
    <row r="51995" ht="15">
      <c r="F51995" s="183"/>
    </row>
    <row r="51996" ht="15">
      <c r="F51996" s="183"/>
    </row>
    <row r="52008" ht="15">
      <c r="F52008" s="183"/>
    </row>
    <row r="52009" ht="15">
      <c r="F52009" s="183"/>
    </row>
    <row r="52022" ht="15">
      <c r="F52022" s="183"/>
    </row>
    <row r="52023" ht="15">
      <c r="F52023" s="183"/>
    </row>
    <row r="52024" ht="15">
      <c r="F52024" s="183"/>
    </row>
    <row r="52025" ht="15">
      <c r="F52025" s="183"/>
    </row>
    <row r="52026" ht="15">
      <c r="F52026" s="184"/>
    </row>
    <row r="52037" ht="15">
      <c r="F52037" s="183"/>
    </row>
    <row r="52038" ht="15">
      <c r="F52038" s="183"/>
    </row>
    <row r="52039" ht="15">
      <c r="F52039" s="183"/>
    </row>
    <row r="52040" ht="15">
      <c r="F52040" s="183"/>
    </row>
    <row r="52041" ht="15">
      <c r="F52041" s="183"/>
    </row>
    <row r="52082" ht="15">
      <c r="F52082" s="183"/>
    </row>
    <row r="52083" ht="15">
      <c r="F52083" s="183"/>
    </row>
    <row r="52084" ht="15">
      <c r="F52084" s="183"/>
    </row>
    <row r="52085" ht="15">
      <c r="F52085" s="183"/>
    </row>
    <row r="52086" ht="15">
      <c r="F52086" s="183"/>
    </row>
    <row r="52097" ht="15">
      <c r="F52097" s="183"/>
    </row>
    <row r="52098" ht="15">
      <c r="F52098" s="183"/>
    </row>
    <row r="52099" ht="15">
      <c r="F52099" s="183"/>
    </row>
    <row r="52100" ht="15">
      <c r="F52100" s="183"/>
    </row>
    <row r="52101" ht="15">
      <c r="F52101" s="183"/>
    </row>
    <row r="52113" ht="15">
      <c r="F52113" s="183"/>
    </row>
    <row r="52114" ht="15">
      <c r="F52114" s="183"/>
    </row>
    <row r="52127" ht="15">
      <c r="F52127" s="184"/>
    </row>
    <row r="52128" ht="15">
      <c r="F52128" s="183"/>
    </row>
    <row r="52129" ht="15">
      <c r="F52129" s="183"/>
    </row>
    <row r="52130" ht="15">
      <c r="F52130" s="183"/>
    </row>
    <row r="52131" ht="15">
      <c r="F52131" s="183"/>
    </row>
    <row r="52143" ht="15">
      <c r="F52143" s="183"/>
    </row>
    <row r="52144" ht="15">
      <c r="F52144" s="183"/>
    </row>
    <row r="52145" ht="15">
      <c r="F52145" s="183"/>
    </row>
    <row r="52146" ht="15">
      <c r="F52146" s="183"/>
    </row>
    <row r="52158" ht="15">
      <c r="F52158" s="183"/>
    </row>
    <row r="52159" ht="15">
      <c r="F52159" s="183"/>
    </row>
    <row r="52187" ht="15">
      <c r="F52187" s="183"/>
    </row>
    <row r="52188" ht="15">
      <c r="F52188" s="183"/>
    </row>
    <row r="52189" ht="15">
      <c r="F52189" s="183"/>
    </row>
    <row r="52190" ht="15">
      <c r="F52190" s="183"/>
    </row>
    <row r="52191" ht="15">
      <c r="F52191" s="183"/>
    </row>
    <row r="52202" ht="15">
      <c r="F52202" s="183"/>
    </row>
    <row r="52203" ht="15">
      <c r="F52203" s="183"/>
    </row>
    <row r="52204" ht="15">
      <c r="F52204" s="183"/>
    </row>
    <row r="52205" ht="15">
      <c r="F52205" s="183"/>
    </row>
    <row r="52218" ht="15">
      <c r="F52218" s="183"/>
    </row>
    <row r="52219" ht="15">
      <c r="F52219" s="183"/>
    </row>
    <row r="52232" ht="15">
      <c r="F52232" s="183"/>
    </row>
    <row r="52233" ht="15">
      <c r="F52233" s="183"/>
    </row>
    <row r="52234" ht="15">
      <c r="F52234" s="183"/>
    </row>
    <row r="52235" ht="15">
      <c r="F52235" s="183"/>
    </row>
    <row r="52236" ht="15">
      <c r="F52236" s="183"/>
    </row>
    <row r="52248" ht="15">
      <c r="F52248" s="183"/>
    </row>
    <row r="52249" ht="15">
      <c r="F52249" s="183"/>
    </row>
    <row r="52250" ht="15">
      <c r="F52250" s="183"/>
    </row>
    <row r="52251" ht="15">
      <c r="F52251" s="183"/>
    </row>
    <row r="52292" ht="15">
      <c r="F52292" s="183"/>
    </row>
    <row r="52293" ht="15">
      <c r="F52293" s="183"/>
    </row>
    <row r="52294" ht="15">
      <c r="F52294" s="183"/>
    </row>
    <row r="52295" ht="15">
      <c r="F52295" s="183"/>
    </row>
    <row r="52296" ht="15">
      <c r="F52296" s="183"/>
    </row>
    <row r="52307" ht="15">
      <c r="F52307" s="183"/>
    </row>
    <row r="52308" ht="15">
      <c r="F52308" s="183"/>
    </row>
    <row r="52309" ht="15">
      <c r="F52309" s="183"/>
    </row>
    <row r="52310" ht="15">
      <c r="F52310" s="183"/>
    </row>
    <row r="52311" ht="15">
      <c r="F52311" s="183"/>
    </row>
    <row r="52323" ht="15">
      <c r="F52323" s="183"/>
    </row>
    <row r="52324" ht="15">
      <c r="F52324" s="183"/>
    </row>
    <row r="52337" ht="15">
      <c r="F52337" s="183"/>
    </row>
    <row r="52338" ht="15">
      <c r="F52338" s="183"/>
    </row>
    <row r="52339" ht="15">
      <c r="F52339" s="183"/>
    </row>
    <row r="52340" ht="15">
      <c r="F52340" s="183"/>
    </row>
    <row r="52341" ht="15">
      <c r="F52341" s="183"/>
    </row>
    <row r="52352" ht="15">
      <c r="F52352" s="183"/>
    </row>
    <row r="52353" ht="15">
      <c r="F52353" s="183"/>
    </row>
    <row r="52354" ht="15">
      <c r="F52354" s="183"/>
    </row>
    <row r="52355" ht="15">
      <c r="F52355" s="183"/>
    </row>
    <row r="52356" ht="15">
      <c r="F52356" s="183"/>
    </row>
    <row r="52368" ht="15">
      <c r="F52368" s="183"/>
    </row>
    <row r="52369" ht="15">
      <c r="F52369" s="183"/>
    </row>
    <row r="52397" ht="15">
      <c r="F52397" s="183"/>
    </row>
    <row r="52398" ht="15">
      <c r="F52398" s="183"/>
    </row>
    <row r="52399" ht="15">
      <c r="F52399" s="183"/>
    </row>
    <row r="52400" ht="15">
      <c r="F52400" s="183"/>
    </row>
    <row r="52401" ht="15">
      <c r="F52401" s="183"/>
    </row>
    <row r="52442" ht="15">
      <c r="F52442" s="183"/>
    </row>
    <row r="52445" ht="15">
      <c r="F52445" s="183"/>
    </row>
    <row r="52458" ht="15">
      <c r="F52458" s="183"/>
    </row>
    <row r="52459" ht="15">
      <c r="F52459" s="183"/>
    </row>
    <row r="52460" ht="15">
      <c r="F52460" s="183"/>
    </row>
    <row r="52461" ht="15">
      <c r="F52461" s="183"/>
    </row>
    <row r="52502" ht="15">
      <c r="F52502" s="183"/>
    </row>
    <row r="52503" ht="15">
      <c r="F52503" s="183"/>
    </row>
    <row r="52504" ht="15">
      <c r="F52504" s="183"/>
    </row>
    <row r="52505" ht="15">
      <c r="F52505" s="183"/>
    </row>
    <row r="52506" ht="15">
      <c r="F52506" s="183"/>
    </row>
    <row r="52517" ht="15">
      <c r="F52517" s="183"/>
    </row>
    <row r="52518" ht="15">
      <c r="F52518" s="183"/>
    </row>
    <row r="52519" ht="15">
      <c r="F52519" s="183"/>
    </row>
    <row r="52520" ht="15">
      <c r="F52520" s="183"/>
    </row>
    <row r="52521" ht="15">
      <c r="F52521" s="183"/>
    </row>
    <row r="52533" ht="15">
      <c r="F52533" s="183"/>
    </row>
    <row r="52534" ht="15">
      <c r="F52534" s="183"/>
    </row>
    <row r="52535" ht="15">
      <c r="F52535" s="183"/>
    </row>
    <row r="52536" ht="15">
      <c r="F52536" s="183"/>
    </row>
    <row r="52547" ht="15">
      <c r="F52547" s="183"/>
    </row>
    <row r="52548" ht="15">
      <c r="F52548" s="183"/>
    </row>
    <row r="52549" ht="15">
      <c r="F52549" s="183"/>
    </row>
    <row r="52550" ht="15">
      <c r="F52550" s="183"/>
    </row>
    <row r="52551" ht="15">
      <c r="F52551" s="183"/>
    </row>
    <row r="52562" ht="15">
      <c r="F52562" s="183"/>
    </row>
    <row r="52563" ht="15">
      <c r="F52563" s="183"/>
    </row>
    <row r="52564" ht="15">
      <c r="F52564" s="183"/>
    </row>
    <row r="52565" ht="15">
      <c r="F52565" s="183"/>
    </row>
    <row r="52566" ht="15">
      <c r="F52566" s="183"/>
    </row>
    <row r="52578" ht="15">
      <c r="F52578" s="183"/>
    </row>
    <row r="52579" ht="15">
      <c r="F52579" s="183"/>
    </row>
    <row r="52580" ht="15">
      <c r="F52580" s="183"/>
    </row>
    <row r="52581" ht="15">
      <c r="F52581" s="183"/>
    </row>
    <row r="52593" ht="15">
      <c r="F52593" s="183"/>
    </row>
    <row r="52594" ht="15">
      <c r="F52594" s="183"/>
    </row>
    <row r="52607" ht="15">
      <c r="F52607" s="183"/>
    </row>
    <row r="52608" ht="15">
      <c r="F52608" s="183"/>
    </row>
    <row r="52609" ht="15">
      <c r="F52609" s="183"/>
    </row>
    <row r="52610" ht="15">
      <c r="F52610" s="183"/>
    </row>
    <row r="52611" ht="15">
      <c r="F52611" s="183"/>
    </row>
    <row r="52622" ht="15">
      <c r="F52622" s="183"/>
    </row>
    <row r="52623" ht="15">
      <c r="F52623" s="183"/>
    </row>
    <row r="52624" ht="15">
      <c r="F52624" s="183"/>
    </row>
    <row r="52625" ht="15">
      <c r="F52625" s="183"/>
    </row>
    <row r="52626" ht="15">
      <c r="F52626" s="183"/>
    </row>
    <row r="52637" ht="15">
      <c r="F52637" s="183"/>
    </row>
    <row r="52638" ht="15">
      <c r="F52638" s="183"/>
    </row>
    <row r="52639" ht="15">
      <c r="F52639" s="183"/>
    </row>
    <row r="52640" ht="15">
      <c r="F52640" s="183"/>
    </row>
    <row r="52641" ht="15">
      <c r="F52641" s="183"/>
    </row>
    <row r="52652" ht="15">
      <c r="F52652" s="183"/>
    </row>
    <row r="52653" ht="15">
      <c r="F52653" s="183"/>
    </row>
    <row r="52654" ht="15">
      <c r="F52654" s="183"/>
    </row>
    <row r="52655" ht="15">
      <c r="F52655" s="183"/>
    </row>
    <row r="52667" ht="15">
      <c r="F52667" s="183"/>
    </row>
    <row r="52668" ht="15">
      <c r="F52668" s="183"/>
    </row>
    <row r="52669" ht="15">
      <c r="F52669" s="183"/>
    </row>
    <row r="52670" ht="15">
      <c r="F52670" s="183"/>
    </row>
    <row r="52671" ht="15">
      <c r="F52671" s="183"/>
    </row>
    <row r="52683" ht="15">
      <c r="F52683" s="183"/>
    </row>
    <row r="52684" ht="15">
      <c r="F52684" s="183"/>
    </row>
    <row r="52685" ht="15">
      <c r="F52685" s="183"/>
    </row>
    <row r="52686" ht="15">
      <c r="F52686" s="183"/>
    </row>
    <row r="52712" ht="15">
      <c r="F52712" s="183"/>
    </row>
    <row r="52713" ht="15">
      <c r="F52713" s="183"/>
    </row>
    <row r="52714" ht="15">
      <c r="F52714" s="183"/>
    </row>
    <row r="52715" ht="15">
      <c r="F52715" s="183"/>
    </row>
    <row r="52716" ht="15">
      <c r="F52716" s="183"/>
    </row>
    <row r="52727" ht="15">
      <c r="F52727" s="183"/>
    </row>
    <row r="52728" ht="15">
      <c r="F52728" s="183"/>
    </row>
    <row r="52729" ht="15">
      <c r="F52729" s="183"/>
    </row>
    <row r="52730" ht="15">
      <c r="F52730" s="183"/>
    </row>
    <row r="52742" ht="15">
      <c r="F52742" s="184"/>
    </row>
    <row r="52743" ht="15">
      <c r="F52743" s="183"/>
    </row>
    <row r="52744" ht="15">
      <c r="F52744" s="183"/>
    </row>
    <row r="52745" ht="15">
      <c r="F52745" s="183"/>
    </row>
    <row r="52746" ht="15">
      <c r="F52746" s="183"/>
    </row>
    <row r="52757" ht="15">
      <c r="F52757" s="183"/>
    </row>
    <row r="52758" ht="15">
      <c r="F52758" s="183"/>
    </row>
    <row r="52759" ht="15">
      <c r="F52759" s="183"/>
    </row>
    <row r="52760" ht="15">
      <c r="F52760" s="183"/>
    </row>
    <row r="52761" ht="15">
      <c r="F52761" s="183"/>
    </row>
    <row r="52772" ht="15">
      <c r="F52772" s="183"/>
    </row>
    <row r="52773" ht="15">
      <c r="F52773" s="183"/>
    </row>
    <row r="52774" ht="15">
      <c r="F52774" s="183"/>
    </row>
    <row r="52775" ht="15">
      <c r="F52775" s="183"/>
    </row>
    <row r="52776" ht="15">
      <c r="F52776" s="183"/>
    </row>
    <row r="52788" ht="15">
      <c r="F52788" s="183"/>
    </row>
    <row r="52789" ht="15">
      <c r="F52789" s="183"/>
    </row>
    <row r="52790" ht="15">
      <c r="F52790" s="183"/>
    </row>
    <row r="52791" ht="15">
      <c r="F52791" s="183"/>
    </row>
    <row r="52817" ht="15">
      <c r="F52817" s="183"/>
    </row>
    <row r="52818" ht="15">
      <c r="F52818" s="183"/>
    </row>
    <row r="52819" ht="15">
      <c r="F52819" s="183"/>
    </row>
    <row r="52820" ht="15">
      <c r="F52820" s="183"/>
    </row>
    <row r="52821" ht="15">
      <c r="F52821" s="183"/>
    </row>
    <row r="52832" ht="15">
      <c r="F52832" s="183"/>
    </row>
    <row r="52833" ht="15">
      <c r="F52833" s="183"/>
    </row>
    <row r="52834" ht="15">
      <c r="F52834" s="183"/>
    </row>
    <row r="52835" ht="15">
      <c r="F52835" s="183"/>
    </row>
    <row r="52836" ht="15">
      <c r="F52836" s="183"/>
    </row>
    <row r="52847" ht="15">
      <c r="F52847" s="183"/>
    </row>
    <row r="52848" ht="15">
      <c r="F52848" s="183"/>
    </row>
    <row r="52849" ht="15">
      <c r="F52849" s="183"/>
    </row>
    <row r="52850" ht="15">
      <c r="F52850" s="183"/>
    </row>
    <row r="52862" ht="15">
      <c r="F52862" s="183"/>
    </row>
    <row r="52863" ht="15">
      <c r="F52863" s="183"/>
    </row>
    <row r="52864" ht="15">
      <c r="F52864" s="183"/>
    </row>
    <row r="52865" ht="15">
      <c r="F52865" s="183"/>
    </row>
    <row r="52866" ht="15">
      <c r="F52866" s="183"/>
    </row>
    <row r="52878" ht="15">
      <c r="F52878" s="183"/>
    </row>
    <row r="52879" ht="15">
      <c r="F52879" s="183"/>
    </row>
    <row r="52880" ht="15">
      <c r="F52880" s="183"/>
    </row>
    <row r="52881" ht="15">
      <c r="F52881" s="183"/>
    </row>
    <row r="52893" ht="15">
      <c r="F52893" s="183"/>
    </row>
    <row r="52894" ht="15">
      <c r="F52894" s="183"/>
    </row>
    <row r="52922" ht="15">
      <c r="F52922" s="183"/>
    </row>
    <row r="52923" ht="15">
      <c r="F52923" s="183"/>
    </row>
    <row r="52924" ht="15">
      <c r="F52924" s="183"/>
    </row>
    <row r="52925" ht="15">
      <c r="F52925" s="183"/>
    </row>
    <row r="52926" ht="15">
      <c r="F52926" s="183"/>
    </row>
    <row r="52937" ht="15">
      <c r="F52937" s="183"/>
    </row>
    <row r="52938" ht="15">
      <c r="F52938" s="183"/>
    </row>
    <row r="52939" ht="15">
      <c r="F52939" s="183"/>
    </row>
    <row r="52940" ht="15">
      <c r="F52940" s="183"/>
    </row>
    <row r="52941" ht="15">
      <c r="F52941" s="183"/>
    </row>
    <row r="52952" ht="15">
      <c r="F52952" s="183"/>
    </row>
    <row r="52953" ht="15">
      <c r="F52953" s="183"/>
    </row>
    <row r="52954" ht="15">
      <c r="F52954" s="183"/>
    </row>
    <row r="52955" ht="15">
      <c r="F52955" s="183"/>
    </row>
    <row r="52956" ht="15">
      <c r="F52956" s="183"/>
    </row>
    <row r="52967" ht="15">
      <c r="F52967" s="183"/>
    </row>
    <row r="52968" ht="15">
      <c r="F52968" s="183"/>
    </row>
    <row r="52969" ht="15">
      <c r="F52969" s="183"/>
    </row>
    <row r="52970" ht="15">
      <c r="F52970" s="183"/>
    </row>
    <row r="52982" ht="15">
      <c r="F52982" s="183"/>
    </row>
    <row r="52983" ht="15">
      <c r="F52983" s="183"/>
    </row>
    <row r="52984" ht="15">
      <c r="F52984" s="183"/>
    </row>
    <row r="52985" ht="15">
      <c r="F52985" s="183"/>
    </row>
    <row r="52986" ht="15">
      <c r="F52986" s="183"/>
    </row>
    <row r="52998" ht="15">
      <c r="F52998" s="183"/>
    </row>
    <row r="52999" ht="15">
      <c r="F52999" s="183"/>
    </row>
    <row r="53027" ht="15">
      <c r="F53027" s="183"/>
    </row>
    <row r="53028" ht="15">
      <c r="F53028" s="183"/>
    </row>
    <row r="53029" ht="15">
      <c r="F53029" s="183"/>
    </row>
    <row r="53030" ht="15">
      <c r="F53030" s="183"/>
    </row>
    <row r="53031" ht="15">
      <c r="F53031" s="183"/>
    </row>
    <row r="53042" ht="15">
      <c r="F53042" s="183"/>
    </row>
    <row r="53043" ht="15">
      <c r="F53043" s="183"/>
    </row>
    <row r="53044" ht="15">
      <c r="F53044" s="183"/>
    </row>
    <row r="53045" ht="15">
      <c r="F53045" s="183"/>
    </row>
    <row r="53046" ht="15">
      <c r="F53046" s="183"/>
    </row>
    <row r="53058" ht="15">
      <c r="F53058" s="183"/>
    </row>
    <row r="53059" ht="15">
      <c r="F53059" s="183"/>
    </row>
    <row r="53072" ht="15">
      <c r="F53072" s="183"/>
    </row>
    <row r="53073" ht="15">
      <c r="F53073" s="183"/>
    </row>
    <row r="53074" ht="15">
      <c r="F53074" s="183"/>
    </row>
    <row r="53075" ht="15">
      <c r="F53075" s="183"/>
    </row>
    <row r="53087" ht="15">
      <c r="F53087" s="183"/>
    </row>
    <row r="53088" ht="15">
      <c r="F53088" s="183"/>
    </row>
    <row r="53089" ht="15">
      <c r="F53089" s="183"/>
    </row>
    <row r="53090" ht="15">
      <c r="F53090" s="183"/>
    </row>
    <row r="53091" ht="15">
      <c r="F53091" s="183"/>
    </row>
    <row r="53103" ht="15">
      <c r="F53103" s="183"/>
    </row>
    <row r="53104" ht="15">
      <c r="F53104" s="183"/>
    </row>
    <row r="53132" ht="15">
      <c r="F53132" s="183"/>
    </row>
    <row r="53133" ht="15">
      <c r="F53133" s="183"/>
    </row>
    <row r="53134" ht="15">
      <c r="F53134" s="183"/>
    </row>
    <row r="53135" ht="15">
      <c r="F53135" s="183"/>
    </row>
    <row r="53136" ht="15">
      <c r="F53136" s="183"/>
    </row>
    <row r="53147" ht="15">
      <c r="F53147" s="183"/>
    </row>
    <row r="53148" ht="15">
      <c r="F53148" s="183"/>
    </row>
    <row r="53149" ht="15">
      <c r="F53149" s="183"/>
    </row>
    <row r="53150" ht="15">
      <c r="F53150" s="183"/>
    </row>
    <row r="53151" ht="15">
      <c r="F53151" s="183"/>
    </row>
    <row r="53163" ht="15">
      <c r="F53163" s="183"/>
    </row>
    <row r="53164" ht="15">
      <c r="F53164" s="183"/>
    </row>
    <row r="53165" ht="15">
      <c r="F53165" s="183"/>
    </row>
    <row r="53166" ht="15">
      <c r="F53166" s="183"/>
    </row>
    <row r="53177" ht="15">
      <c r="F53177" s="184"/>
    </row>
    <row r="53178" ht="15">
      <c r="F53178" s="183"/>
    </row>
    <row r="53179" ht="15">
      <c r="F53179" s="183"/>
    </row>
    <row r="53180" ht="15">
      <c r="F53180" s="183"/>
    </row>
    <row r="53181" ht="15">
      <c r="F53181" s="183"/>
    </row>
    <row r="53192" ht="15">
      <c r="F53192" s="184"/>
    </row>
    <row r="53193" ht="15">
      <c r="F53193" s="183"/>
    </row>
    <row r="53194" ht="15">
      <c r="F53194" s="183"/>
    </row>
    <row r="53195" ht="15">
      <c r="F53195" s="183"/>
    </row>
    <row r="53196" ht="15">
      <c r="F53196" s="183"/>
    </row>
    <row r="53208" ht="15">
      <c r="F53208" s="183"/>
    </row>
    <row r="53209" ht="15">
      <c r="F53209" s="183"/>
    </row>
    <row r="53237" ht="15">
      <c r="F53237" s="184"/>
    </row>
    <row r="53238" ht="15">
      <c r="F53238" s="183"/>
    </row>
    <row r="53239" ht="15">
      <c r="F53239" s="183"/>
    </row>
    <row r="53240" ht="15">
      <c r="F53240" s="183"/>
    </row>
    <row r="53241" ht="15">
      <c r="F53241" s="183"/>
    </row>
    <row r="53252" ht="15">
      <c r="F53252" s="184"/>
    </row>
    <row r="53253" ht="15">
      <c r="F53253" s="183"/>
    </row>
    <row r="53254" ht="15">
      <c r="F53254" s="183"/>
    </row>
    <row r="53255" ht="15">
      <c r="F53255" s="183"/>
    </row>
    <row r="53256" ht="15">
      <c r="F53256" s="183"/>
    </row>
    <row r="53267" ht="15">
      <c r="F53267" s="184"/>
    </row>
    <row r="53268" ht="15">
      <c r="F53268" s="183"/>
    </row>
    <row r="53269" ht="15">
      <c r="F53269" s="183"/>
    </row>
    <row r="53270" ht="15">
      <c r="F53270" s="183"/>
    </row>
    <row r="53282" ht="15">
      <c r="F53282" s="184"/>
    </row>
    <row r="53283" ht="15">
      <c r="F53283" s="183"/>
    </row>
    <row r="53284" ht="15">
      <c r="F53284" s="183"/>
    </row>
    <row r="53285" ht="15">
      <c r="F53285" s="183"/>
    </row>
    <row r="53286" ht="15">
      <c r="F53286" s="183"/>
    </row>
    <row r="53297" ht="15">
      <c r="F53297" s="184"/>
    </row>
    <row r="53298" ht="15">
      <c r="F53298" s="183"/>
    </row>
    <row r="53299" ht="15">
      <c r="F53299" s="183"/>
    </row>
    <row r="53300" ht="15">
      <c r="F53300" s="183"/>
    </row>
    <row r="53301" ht="15">
      <c r="F53301" s="183"/>
    </row>
    <row r="53313" ht="15">
      <c r="F53313" s="183"/>
    </row>
    <row r="53314" ht="15">
      <c r="F53314" s="183"/>
    </row>
    <row r="53315" ht="15">
      <c r="F53315" s="183"/>
    </row>
    <row r="53316" ht="15">
      <c r="F53316" s="183"/>
    </row>
    <row r="53342" ht="15">
      <c r="F53342" s="183"/>
    </row>
    <row r="53343" ht="15">
      <c r="F53343" s="183"/>
    </row>
    <row r="53344" ht="15">
      <c r="F53344" s="183"/>
    </row>
    <row r="53345" ht="15">
      <c r="F53345" s="183"/>
    </row>
    <row r="53346" ht="15">
      <c r="F53346" s="183"/>
    </row>
    <row r="53356" ht="15">
      <c r="F53356" s="183"/>
    </row>
    <row r="53357" ht="15">
      <c r="F53357" s="183"/>
    </row>
    <row r="53358" ht="15">
      <c r="F53358" s="183"/>
    </row>
    <row r="53359" ht="15">
      <c r="F53359" s="183"/>
    </row>
    <row r="53360" ht="15">
      <c r="F53360" s="183"/>
    </row>
    <row r="53361" ht="15">
      <c r="F53361" s="183"/>
    </row>
    <row r="53372" ht="15">
      <c r="F53372" s="184"/>
    </row>
    <row r="53373" ht="15">
      <c r="F53373" s="183"/>
    </row>
    <row r="53374" ht="15">
      <c r="F53374" s="183"/>
    </row>
    <row r="53375" ht="15">
      <c r="F53375" s="183"/>
    </row>
    <row r="53376" ht="15">
      <c r="F53376" s="183"/>
    </row>
    <row r="53387" ht="15">
      <c r="F53387" s="183"/>
    </row>
    <row r="53388" ht="15">
      <c r="F53388" s="183"/>
    </row>
    <row r="53389" ht="15">
      <c r="F53389" s="183"/>
    </row>
    <row r="53390" ht="15">
      <c r="F53390" s="183"/>
    </row>
    <row r="53391" ht="15">
      <c r="F53391" s="183"/>
    </row>
    <row r="53402" ht="15">
      <c r="F53402" s="183"/>
    </row>
    <row r="53403" ht="15">
      <c r="F53403" s="183"/>
    </row>
    <row r="53404" ht="15">
      <c r="F53404" s="183"/>
    </row>
    <row r="53405" ht="15">
      <c r="F53405" s="183"/>
    </row>
    <row r="53406" ht="15">
      <c r="F53406" s="183"/>
    </row>
    <row r="53418" ht="15">
      <c r="F53418" s="183"/>
    </row>
    <row r="53419" ht="15">
      <c r="F53419" s="183"/>
    </row>
    <row r="53420" ht="15">
      <c r="F53420" s="183"/>
    </row>
    <row r="53421" ht="15">
      <c r="F53421" s="183"/>
    </row>
    <row r="53447" ht="15">
      <c r="F53447" s="183"/>
    </row>
    <row r="53448" ht="15">
      <c r="F53448" s="183"/>
    </row>
    <row r="53449" ht="15">
      <c r="F53449" s="183"/>
    </row>
    <row r="53450" ht="15">
      <c r="F53450" s="183"/>
    </row>
    <row r="53451" ht="15">
      <c r="F53451" s="183"/>
    </row>
    <row r="53462" ht="15">
      <c r="F53462" s="183"/>
    </row>
    <row r="53463" ht="15">
      <c r="F53463" s="183"/>
    </row>
    <row r="53464" ht="15">
      <c r="F53464" s="183"/>
    </row>
    <row r="53465" ht="15">
      <c r="F53465" s="183"/>
    </row>
    <row r="53466" ht="15">
      <c r="F53466" s="183"/>
    </row>
    <row r="53478" ht="15">
      <c r="F53478" s="183"/>
    </row>
    <row r="53479" ht="15">
      <c r="F53479" s="183"/>
    </row>
    <row r="53480" ht="15">
      <c r="F53480" s="183"/>
    </row>
    <row r="53481" ht="15">
      <c r="F53481" s="183"/>
    </row>
    <row r="53492" ht="15">
      <c r="F53492" s="183"/>
    </row>
    <row r="53493" ht="15">
      <c r="F53493" s="183"/>
    </row>
    <row r="53494" ht="15">
      <c r="F53494" s="183"/>
    </row>
    <row r="53495" ht="15">
      <c r="F53495" s="183"/>
    </row>
    <row r="53507" ht="15">
      <c r="F53507" s="183"/>
    </row>
    <row r="53508" ht="15">
      <c r="F53508" s="183"/>
    </row>
    <row r="53509" ht="15">
      <c r="F53509" s="183"/>
    </row>
    <row r="53510" ht="15">
      <c r="F53510" s="183"/>
    </row>
    <row r="53511" ht="15">
      <c r="F53511" s="183"/>
    </row>
    <row r="53523" ht="15">
      <c r="F53523" s="183"/>
    </row>
    <row r="53524" ht="15">
      <c r="F53524" s="183"/>
    </row>
    <row r="53525" ht="15">
      <c r="F53525" s="183"/>
    </row>
    <row r="53526" ht="15">
      <c r="F53526" s="183"/>
    </row>
    <row r="53552" ht="15">
      <c r="F53552" s="183"/>
    </row>
    <row r="53553" ht="15">
      <c r="F53553" s="183"/>
    </row>
    <row r="53554" ht="15">
      <c r="F53554" s="183"/>
    </row>
    <row r="53555" ht="15">
      <c r="F53555" s="183"/>
    </row>
    <row r="53556" ht="15">
      <c r="F53556" s="183"/>
    </row>
    <row r="53567" ht="15">
      <c r="F53567" s="183"/>
    </row>
    <row r="53570" ht="15">
      <c r="F53570" s="183"/>
    </row>
    <row r="53583" ht="15">
      <c r="F53583" s="183"/>
    </row>
    <row r="53597" ht="15">
      <c r="F53597" s="183"/>
    </row>
    <row r="53600" ht="15">
      <c r="F53600" s="183"/>
    </row>
    <row r="53613" ht="15">
      <c r="F53613" s="183"/>
    </row>
    <row r="53615" ht="15">
      <c r="F53615" s="183"/>
    </row>
    <row r="53616" ht="15">
      <c r="F53616" s="183"/>
    </row>
    <row r="53657" ht="15">
      <c r="F53657" s="183"/>
    </row>
    <row r="53658" ht="15">
      <c r="F53658" s="184"/>
    </row>
    <row r="53659" ht="15">
      <c r="F53659" s="184"/>
    </row>
    <row r="53660" ht="15">
      <c r="F53660" s="183"/>
    </row>
    <row r="53661" ht="15">
      <c r="F53661" s="184"/>
    </row>
    <row r="53672" ht="15">
      <c r="F53672" s="183"/>
    </row>
    <row r="53673" ht="15">
      <c r="F53673" s="184"/>
    </row>
    <row r="53674" ht="15">
      <c r="F53674" s="184"/>
    </row>
    <row r="53675" ht="15">
      <c r="F53675" s="183"/>
    </row>
    <row r="53687" ht="15">
      <c r="F53687" s="183"/>
    </row>
    <row r="53688" ht="15">
      <c r="F53688" s="184"/>
    </row>
    <row r="53689" ht="15">
      <c r="F53689" s="184"/>
    </row>
    <row r="53690" ht="15">
      <c r="F53690" s="183"/>
    </row>
    <row r="53702" ht="15">
      <c r="F53702" s="183"/>
    </row>
    <row r="53703" ht="15">
      <c r="F53703" s="184"/>
    </row>
    <row r="53704" ht="15">
      <c r="F53704" s="184"/>
    </row>
    <row r="53705" ht="15">
      <c r="F53705" s="183"/>
    </row>
    <row r="53706" ht="15">
      <c r="F53706" s="184"/>
    </row>
    <row r="53717" ht="15">
      <c r="F53717" s="183"/>
    </row>
    <row r="53718" ht="15">
      <c r="F53718" s="184"/>
    </row>
    <row r="53719" ht="15">
      <c r="F53719" s="184"/>
    </row>
    <row r="53720" ht="15">
      <c r="F53720" s="183"/>
    </row>
    <row r="53721" ht="15">
      <c r="F53721" s="184"/>
    </row>
    <row r="53733" ht="15">
      <c r="F53733" s="184"/>
    </row>
    <row r="53734" ht="15">
      <c r="F53734" s="184"/>
    </row>
    <row r="53735" ht="15">
      <c r="F53735" s="184"/>
    </row>
    <row r="53736" ht="15">
      <c r="F53736" s="184"/>
    </row>
    <row r="53749" ht="15">
      <c r="F53749" s="184"/>
    </row>
    <row r="53750" ht="15">
      <c r="F53750" s="184"/>
    </row>
    <row r="53751" ht="15">
      <c r="F53751" s="184"/>
    </row>
    <row r="53762" ht="15">
      <c r="F53762" s="183"/>
    </row>
    <row r="53763" ht="15">
      <c r="F53763" s="183"/>
    </row>
    <row r="53764" ht="15">
      <c r="F53764" s="183"/>
    </row>
    <row r="53765" ht="15">
      <c r="F53765" s="183"/>
    </row>
    <row r="53766" ht="15">
      <c r="F53766" s="183"/>
    </row>
    <row r="53777" ht="15">
      <c r="F53777" s="183"/>
    </row>
    <row r="53778" ht="15">
      <c r="F53778" s="183"/>
    </row>
    <row r="53779" ht="15">
      <c r="F53779" s="183"/>
    </row>
    <row r="53780" ht="15">
      <c r="F53780" s="183"/>
    </row>
    <row r="53781" ht="15">
      <c r="F53781" s="183"/>
    </row>
    <row r="53793" ht="15">
      <c r="F53793" s="183"/>
    </row>
    <row r="53794" ht="15">
      <c r="F53794" s="183"/>
    </row>
    <row r="53795" ht="15">
      <c r="F53795" s="183"/>
    </row>
    <row r="53796" ht="15">
      <c r="F53796" s="183"/>
    </row>
    <row r="53807" ht="15">
      <c r="F53807" s="183"/>
    </row>
    <row r="53808" ht="15">
      <c r="F53808" s="183"/>
    </row>
    <row r="53809" ht="15">
      <c r="F53809" s="183"/>
    </row>
    <row r="53810" ht="15">
      <c r="F53810" s="183"/>
    </row>
    <row r="53811" ht="15">
      <c r="F53811" s="183"/>
    </row>
    <row r="53823" ht="15">
      <c r="F53823" s="183"/>
    </row>
    <row r="53824" ht="15">
      <c r="F53824" s="183"/>
    </row>
    <row r="53825" ht="15">
      <c r="F53825" s="183"/>
    </row>
    <row r="53826" ht="15">
      <c r="F53826" s="183"/>
    </row>
    <row r="53838" ht="15">
      <c r="F53838" s="183"/>
    </row>
    <row r="53839" ht="15">
      <c r="F53839" s="183"/>
    </row>
    <row r="53840" ht="15">
      <c r="F53840" s="183"/>
    </row>
    <row r="53841" ht="15">
      <c r="F53841" s="183"/>
    </row>
    <row r="53867" ht="15">
      <c r="F53867" s="183"/>
    </row>
    <row r="53868" ht="15">
      <c r="F53868" s="183"/>
    </row>
    <row r="53869" ht="15">
      <c r="F53869" s="183"/>
    </row>
    <row r="53870" ht="15">
      <c r="F53870" s="183"/>
    </row>
    <row r="53871" ht="15">
      <c r="F53871" s="183"/>
    </row>
    <row r="53882" ht="15">
      <c r="F53882" s="183"/>
    </row>
    <row r="53885" ht="15">
      <c r="F53885" s="183"/>
    </row>
    <row r="53897" ht="15">
      <c r="F53897" s="183"/>
    </row>
    <row r="53898" ht="15">
      <c r="F53898" s="183"/>
    </row>
    <row r="53900" ht="15">
      <c r="F53900" s="183"/>
    </row>
    <row r="53901" ht="15">
      <c r="F53901" s="183"/>
    </row>
    <row r="53912" ht="15">
      <c r="F53912" s="183"/>
    </row>
    <row r="53915" ht="15">
      <c r="F53915" s="183"/>
    </row>
    <row r="53927" ht="15">
      <c r="F53927" s="183"/>
    </row>
    <row r="53928" ht="15">
      <c r="F53928" s="183"/>
    </row>
    <row r="53930" ht="15">
      <c r="F53930" s="183"/>
    </row>
    <row r="53931" ht="15">
      <c r="F53931" s="183"/>
    </row>
    <row r="53972" ht="15">
      <c r="F53972" s="183"/>
    </row>
    <row r="53973" ht="15">
      <c r="F53973" s="183"/>
    </row>
    <row r="53974" ht="15">
      <c r="F53974" s="183"/>
    </row>
    <row r="53975" ht="15">
      <c r="F53975" s="183"/>
    </row>
    <row r="53987" ht="15">
      <c r="F53987" s="183"/>
    </row>
    <row r="53988" ht="15">
      <c r="F53988" s="183"/>
    </row>
    <row r="53990" ht="15">
      <c r="F53990" s="183"/>
    </row>
    <row r="54002" ht="15">
      <c r="F54002" s="183"/>
    </row>
    <row r="54004" ht="15">
      <c r="F54004" s="183"/>
    </row>
    <row r="54017" ht="15">
      <c r="F54017" s="183"/>
    </row>
    <row r="54019" ht="15">
      <c r="F54019" s="183"/>
    </row>
    <row r="54020" ht="15">
      <c r="F54020" s="183"/>
    </row>
    <row r="54032" ht="15">
      <c r="F54032" s="184"/>
    </row>
    <row r="54034" ht="15">
      <c r="F54034" s="183"/>
    </row>
    <row r="54035" ht="15">
      <c r="F54035" s="183"/>
    </row>
    <row r="54077" ht="15">
      <c r="F54077" s="183"/>
    </row>
    <row r="54078" ht="15">
      <c r="F54078" s="183"/>
    </row>
    <row r="54079" ht="15">
      <c r="F54079" s="183"/>
    </row>
    <row r="54080" ht="15">
      <c r="F54080" s="183"/>
    </row>
    <row r="54092" ht="15">
      <c r="F54092" s="184"/>
    </row>
    <row r="54093" ht="15">
      <c r="F54093" s="183"/>
    </row>
    <row r="54094" ht="15">
      <c r="F54094" s="183"/>
    </row>
    <row r="54095" ht="15">
      <c r="F54095" s="183"/>
    </row>
    <row r="54096" ht="15">
      <c r="F54096" s="183"/>
    </row>
    <row r="54107" ht="15">
      <c r="F54107" s="183"/>
    </row>
    <row r="54108" ht="15">
      <c r="F54108" s="183"/>
    </row>
    <row r="54109" ht="15">
      <c r="F54109" s="183"/>
    </row>
    <row r="54110" ht="15">
      <c r="F54110" s="183"/>
    </row>
    <row r="54122" ht="15">
      <c r="F54122" s="183"/>
    </row>
    <row r="54123" ht="15">
      <c r="F54123" s="183"/>
    </row>
    <row r="54124" ht="15">
      <c r="F54124" s="183"/>
    </row>
    <row r="54125" ht="15">
      <c r="F54125" s="183"/>
    </row>
    <row r="54137" ht="15">
      <c r="F54137" s="183"/>
    </row>
    <row r="54138" ht="15">
      <c r="F54138" s="183"/>
    </row>
    <row r="54139" ht="15">
      <c r="F54139" s="183"/>
    </row>
    <row r="54140" ht="15">
      <c r="F54140" s="183"/>
    </row>
    <row r="54141" ht="15">
      <c r="F54141" s="183"/>
    </row>
    <row r="54182" ht="15">
      <c r="F54182" s="183"/>
    </row>
    <row r="54183" ht="15">
      <c r="F54183" s="183"/>
    </row>
    <row r="54184" ht="15">
      <c r="F54184" s="183"/>
    </row>
    <row r="54185" ht="15">
      <c r="F54185" s="183"/>
    </row>
    <row r="54186" ht="15">
      <c r="F54186" s="183"/>
    </row>
    <row r="54197" ht="15">
      <c r="F54197" s="183"/>
    </row>
    <row r="54198" ht="15">
      <c r="F54198" s="183"/>
    </row>
    <row r="54199" ht="15">
      <c r="F54199" s="183"/>
    </row>
    <row r="54200" ht="15">
      <c r="F54200" s="183"/>
    </row>
    <row r="54201" ht="15">
      <c r="F54201" s="184"/>
    </row>
    <row r="54212" ht="15">
      <c r="F54212" s="183"/>
    </row>
    <row r="54213" ht="15">
      <c r="F54213" s="183"/>
    </row>
    <row r="54214" ht="15">
      <c r="F54214" s="183"/>
    </row>
    <row r="54215" ht="15">
      <c r="F54215" s="183"/>
    </row>
    <row r="54216" ht="15">
      <c r="F54216" s="183"/>
    </row>
    <row r="54227" ht="15">
      <c r="F54227" s="183"/>
    </row>
    <row r="54228" ht="15">
      <c r="F54228" s="183"/>
    </row>
    <row r="54229" ht="15">
      <c r="F54229" s="183"/>
    </row>
    <row r="54230" ht="15">
      <c r="F54230" s="183"/>
    </row>
    <row r="54231" ht="15">
      <c r="F54231" s="183"/>
    </row>
    <row r="54242" ht="15">
      <c r="F54242" s="183"/>
    </row>
    <row r="54243" ht="15">
      <c r="F54243" s="183"/>
    </row>
    <row r="54244" ht="15">
      <c r="F54244" s="183"/>
    </row>
    <row r="54245" ht="15">
      <c r="F54245" s="183"/>
    </row>
    <row r="54246" ht="15">
      <c r="F54246" s="183"/>
    </row>
    <row r="54258" ht="15">
      <c r="F54258" s="183"/>
    </row>
    <row r="54259" ht="15">
      <c r="F54259" s="183"/>
    </row>
    <row r="54260" ht="15">
      <c r="F54260" s="183"/>
    </row>
    <row r="54261" ht="15">
      <c r="F54261" s="183"/>
    </row>
    <row r="54392" ht="15">
      <c r="F54392" s="183"/>
    </row>
    <row r="54393" ht="15">
      <c r="F54393" s="183"/>
    </row>
    <row r="54394" ht="15">
      <c r="F54394" s="183"/>
    </row>
    <row r="54395" ht="15">
      <c r="F54395" s="183"/>
    </row>
    <row r="54396" ht="15">
      <c r="F54396" s="183"/>
    </row>
    <row r="54407" ht="15">
      <c r="F54407" s="183"/>
    </row>
    <row r="54408" ht="15">
      <c r="F54408" s="183"/>
    </row>
    <row r="54409" ht="15">
      <c r="F54409" s="183"/>
    </row>
    <row r="54410" ht="15">
      <c r="F54410" s="183"/>
    </row>
    <row r="54411" ht="15">
      <c r="F54411" s="183"/>
    </row>
    <row r="54422" ht="15">
      <c r="F54422" s="183"/>
    </row>
    <row r="54423" ht="15">
      <c r="F54423" s="183"/>
    </row>
    <row r="54424" ht="15">
      <c r="F54424" s="183"/>
    </row>
    <row r="54425" ht="15">
      <c r="F54425" s="183"/>
    </row>
    <row r="54426" ht="15">
      <c r="F54426" s="183"/>
    </row>
    <row r="54437" ht="15">
      <c r="F54437" s="183"/>
    </row>
    <row r="54438" ht="15">
      <c r="F54438" s="183"/>
    </row>
    <row r="54439" ht="15">
      <c r="F54439" s="183"/>
    </row>
    <row r="54440" ht="15">
      <c r="F54440" s="183"/>
    </row>
    <row r="54441" ht="15">
      <c r="F54441" s="183"/>
    </row>
    <row r="54452" ht="15">
      <c r="F54452" s="183"/>
    </row>
    <row r="54453" ht="15">
      <c r="F54453" s="183"/>
    </row>
    <row r="54454" ht="15">
      <c r="F54454" s="183"/>
    </row>
    <row r="54455" ht="15">
      <c r="F54455" s="183"/>
    </row>
    <row r="54456" ht="15">
      <c r="F54456" s="183"/>
    </row>
    <row r="54468" ht="15">
      <c r="F54468" s="183"/>
    </row>
    <row r="54469" ht="15">
      <c r="F54469" s="183"/>
    </row>
    <row r="54470" ht="15">
      <c r="F54470" s="183"/>
    </row>
    <row r="54471" ht="15">
      <c r="F54471" s="183"/>
    </row>
    <row r="54483" ht="15">
      <c r="F54483" s="183"/>
    </row>
    <row r="54497" ht="15">
      <c r="F54497" s="183"/>
    </row>
    <row r="54498" ht="15">
      <c r="F54498" s="183"/>
    </row>
    <row r="54499" ht="15">
      <c r="F54499" s="183"/>
    </row>
    <row r="54500" ht="15">
      <c r="F54500" s="183"/>
    </row>
    <row r="54501" ht="15">
      <c r="F54501" s="183"/>
    </row>
    <row r="54512" ht="15">
      <c r="F54512" s="183"/>
    </row>
    <row r="54513" ht="15">
      <c r="F54513" s="183"/>
    </row>
    <row r="54514" ht="15">
      <c r="F54514" s="183"/>
    </row>
    <row r="54515" ht="15">
      <c r="F54515" s="183"/>
    </row>
    <row r="54516" ht="15">
      <c r="F54516" s="183"/>
    </row>
    <row r="54528" ht="15">
      <c r="F54528" s="183"/>
    </row>
    <row r="54529" ht="15">
      <c r="F54529" s="183"/>
    </row>
    <row r="54530" ht="15">
      <c r="F54530" s="183"/>
    </row>
    <row r="54531" ht="15">
      <c r="F54531" s="183"/>
    </row>
    <row r="54542" ht="15">
      <c r="F54542" s="183"/>
    </row>
    <row r="54543" ht="15">
      <c r="F54543" s="183"/>
    </row>
    <row r="54544" ht="15">
      <c r="F54544" s="183"/>
    </row>
    <row r="54545" ht="15">
      <c r="F54545" s="183"/>
    </row>
    <row r="54546" ht="15">
      <c r="F54546" s="183"/>
    </row>
    <row r="54558" ht="15">
      <c r="F54558" s="183"/>
    </row>
    <row r="54559" ht="15">
      <c r="F54559" s="183"/>
    </row>
    <row r="54560" ht="15">
      <c r="F54560" s="183"/>
    </row>
    <row r="54561" ht="15">
      <c r="F54561" s="183"/>
    </row>
    <row r="54573" ht="15">
      <c r="F54573" s="183"/>
    </row>
    <row r="54574" ht="15">
      <c r="F54574" s="183"/>
    </row>
    <row r="54575" ht="15">
      <c r="F54575" s="183"/>
    </row>
    <row r="54576" ht="15">
      <c r="F54576" s="183"/>
    </row>
    <row r="54602" ht="15">
      <c r="F54602" s="183"/>
    </row>
    <row r="54603" ht="15">
      <c r="F54603" s="183"/>
    </row>
    <row r="54604" ht="15">
      <c r="F54604" s="183"/>
    </row>
    <row r="54605" ht="15">
      <c r="F54605" s="183"/>
    </row>
    <row r="54606" ht="15">
      <c r="F54606" s="183"/>
    </row>
    <row r="54617" ht="15">
      <c r="F54617" s="183"/>
    </row>
    <row r="54618" ht="15">
      <c r="F54618" s="183"/>
    </row>
    <row r="54619" ht="15">
      <c r="F54619" s="183"/>
    </row>
    <row r="54620" ht="15">
      <c r="F54620" s="183"/>
    </row>
    <row r="54621" ht="15">
      <c r="F54621" s="183"/>
    </row>
    <row r="54632" ht="15">
      <c r="F54632" s="183"/>
    </row>
    <row r="54633" ht="15">
      <c r="F54633" s="183"/>
    </row>
    <row r="54634" ht="15">
      <c r="F54634" s="183"/>
    </row>
    <row r="54635" ht="15">
      <c r="F54635" s="183"/>
    </row>
    <row r="54636" ht="15">
      <c r="F54636" s="183"/>
    </row>
    <row r="54647" ht="15">
      <c r="F54647" s="183"/>
    </row>
    <row r="54648" ht="15">
      <c r="F54648" s="183"/>
    </row>
    <row r="54649" ht="15">
      <c r="F54649" s="183"/>
    </row>
    <row r="54650" ht="15">
      <c r="F54650" s="183"/>
    </row>
    <row r="54662" ht="15">
      <c r="F54662" s="184"/>
    </row>
    <row r="54663" ht="15">
      <c r="F54663" s="183"/>
    </row>
    <row r="54664" ht="15">
      <c r="F54664" s="183"/>
    </row>
    <row r="54665" ht="15">
      <c r="F54665" s="183"/>
    </row>
    <row r="54666" ht="15">
      <c r="F54666" s="183"/>
    </row>
    <row r="54678" ht="15">
      <c r="F54678" s="183"/>
    </row>
    <row r="54679" ht="15">
      <c r="F54679" s="183"/>
    </row>
    <row r="54680" ht="15">
      <c r="F54680" s="183"/>
    </row>
    <row r="54681" ht="15">
      <c r="F54681" s="183"/>
    </row>
    <row r="54707" ht="15">
      <c r="F54707" s="183"/>
    </row>
    <row r="54708" ht="15">
      <c r="F54708" s="183"/>
    </row>
    <row r="54709" ht="15">
      <c r="F54709" s="183"/>
    </row>
    <row r="54710" ht="15">
      <c r="F54710" s="183"/>
    </row>
    <row r="54711" ht="15">
      <c r="F54711" s="183"/>
    </row>
    <row r="54722" ht="15">
      <c r="F54722" s="183"/>
    </row>
    <row r="54723" ht="15">
      <c r="F54723" s="183"/>
    </row>
    <row r="54724" ht="15">
      <c r="F54724" s="183"/>
    </row>
    <row r="54725" ht="15">
      <c r="F54725" s="183"/>
    </row>
    <row r="54726" ht="15">
      <c r="F54726" s="183"/>
    </row>
    <row r="54738" ht="15">
      <c r="F54738" s="183"/>
    </row>
    <row r="54739" ht="15">
      <c r="F54739" s="183"/>
    </row>
    <row r="54740" ht="15">
      <c r="F54740" s="183"/>
    </row>
    <row r="54741" ht="15">
      <c r="F54741" s="183"/>
    </row>
    <row r="54752" ht="15">
      <c r="F54752" s="183"/>
    </row>
    <row r="54753" ht="15">
      <c r="F54753" s="183"/>
    </row>
    <row r="54754" ht="15">
      <c r="F54754" s="183"/>
    </row>
    <row r="54755" ht="15">
      <c r="F54755" s="183"/>
    </row>
    <row r="54767" ht="15">
      <c r="F54767" s="183"/>
    </row>
    <row r="54768" ht="15">
      <c r="F54768" s="183"/>
    </row>
    <row r="54769" ht="15">
      <c r="F54769" s="183"/>
    </row>
    <row r="54770" ht="15">
      <c r="F54770" s="183"/>
    </row>
    <row r="54771" ht="15">
      <c r="F54771" s="183"/>
    </row>
    <row r="54783" ht="15">
      <c r="F54783" s="183"/>
    </row>
    <row r="54784" ht="15">
      <c r="F54784" s="183"/>
    </row>
    <row r="54812" ht="15">
      <c r="F54812" s="183"/>
    </row>
    <row r="54813" ht="15">
      <c r="F54813" s="183"/>
    </row>
    <row r="54814" ht="15">
      <c r="F54814" s="183"/>
    </row>
    <row r="54815" ht="15">
      <c r="F54815" s="183"/>
    </row>
    <row r="54816" ht="15">
      <c r="F54816" s="183"/>
    </row>
    <row r="54827" ht="15">
      <c r="F54827" s="183"/>
    </row>
    <row r="54828" ht="15">
      <c r="F54828" s="183"/>
    </row>
    <row r="54829" ht="15">
      <c r="F54829" s="183"/>
    </row>
    <row r="54830" ht="15">
      <c r="F54830" s="183"/>
    </row>
    <row r="54831" ht="15">
      <c r="F54831" s="183"/>
    </row>
    <row r="54843" ht="15">
      <c r="F54843" s="183"/>
    </row>
    <row r="54844" ht="15">
      <c r="F54844" s="183"/>
    </row>
    <row r="54857" ht="15">
      <c r="F54857" s="183"/>
    </row>
    <row r="54858" ht="15">
      <c r="F54858" s="183"/>
    </row>
    <row r="54859" ht="15">
      <c r="F54859" s="183"/>
    </row>
    <row r="54860" ht="15">
      <c r="F54860" s="183"/>
    </row>
    <row r="54861" ht="15">
      <c r="F54861" s="183"/>
    </row>
    <row r="54872" ht="15">
      <c r="F54872" s="183"/>
    </row>
    <row r="54873" ht="15">
      <c r="F54873" s="183"/>
    </row>
    <row r="54874" ht="15">
      <c r="F54874" s="183"/>
    </row>
    <row r="54875" ht="15">
      <c r="F54875" s="183"/>
    </row>
    <row r="54876" ht="15">
      <c r="F54876" s="183"/>
    </row>
    <row r="54888" ht="15">
      <c r="F54888" s="183"/>
    </row>
    <row r="54889" ht="15">
      <c r="F54889" s="183"/>
    </row>
    <row r="54903" ht="15">
      <c r="F54903" s="183"/>
    </row>
    <row r="54904" ht="15">
      <c r="F54904" s="183"/>
    </row>
    <row r="54905" ht="15">
      <c r="F54905" s="183"/>
    </row>
    <row r="54906" ht="15">
      <c r="F54906" s="183"/>
    </row>
    <row r="54917" ht="15">
      <c r="F54917" s="183"/>
    </row>
    <row r="54918" ht="15">
      <c r="F54918" s="183"/>
    </row>
    <row r="54919" ht="15">
      <c r="F54919" s="183"/>
    </row>
    <row r="54920" ht="15">
      <c r="F54920" s="183"/>
    </row>
    <row r="54921" ht="15">
      <c r="F54921" s="183"/>
    </row>
    <row r="54932" ht="15">
      <c r="F54932" s="183"/>
    </row>
    <row r="54933" ht="15">
      <c r="F54933" s="183"/>
    </row>
    <row r="54934" ht="15">
      <c r="F54934" s="183"/>
    </row>
    <row r="54935" ht="15">
      <c r="F54935" s="183"/>
    </row>
    <row r="54936" ht="15">
      <c r="F54936" s="183"/>
    </row>
    <row r="54948" ht="15">
      <c r="F54948" s="183"/>
    </row>
    <row r="54949" ht="15">
      <c r="F54949" s="183"/>
    </row>
    <row r="54950" ht="15">
      <c r="F54950" s="183"/>
    </row>
    <row r="54951" ht="15">
      <c r="F54951" s="183"/>
    </row>
    <row r="54962" ht="15">
      <c r="F54962" s="183"/>
    </row>
    <row r="54963" ht="15">
      <c r="F54963" s="183"/>
    </row>
    <row r="54964" ht="15">
      <c r="F54964" s="183"/>
    </row>
    <row r="54965" ht="15">
      <c r="F54965" s="183"/>
    </row>
    <row r="54966" ht="15">
      <c r="F54966" s="183"/>
    </row>
    <row r="54977" ht="15">
      <c r="F54977" s="183"/>
    </row>
    <row r="54978" ht="15">
      <c r="F54978" s="183"/>
    </row>
    <row r="54979" ht="15">
      <c r="F54979" s="183"/>
    </row>
    <row r="54980" ht="15">
      <c r="F54980" s="183"/>
    </row>
    <row r="54981" ht="15">
      <c r="F54981" s="183"/>
    </row>
    <row r="54993" ht="15">
      <c r="F54993" s="183"/>
    </row>
    <row r="54994" ht="15">
      <c r="F54994" s="183"/>
    </row>
    <row r="54995" ht="15">
      <c r="F54995" s="183"/>
    </row>
    <row r="54996" ht="15">
      <c r="F54996" s="183"/>
    </row>
    <row r="55008" ht="15">
      <c r="F55008" s="183"/>
    </row>
    <row r="55010" ht="15">
      <c r="F55010" s="183"/>
    </row>
    <row r="55011" ht="15">
      <c r="F55011" s="183"/>
    </row>
    <row r="55022" ht="15">
      <c r="F55022" s="183"/>
    </row>
    <row r="55023" ht="15">
      <c r="F55023" s="183"/>
    </row>
    <row r="55024" ht="15">
      <c r="F55024" s="183"/>
    </row>
    <row r="55025" ht="15">
      <c r="F55025" s="183"/>
    </row>
    <row r="55026" ht="15">
      <c r="F55026" s="183"/>
    </row>
    <row r="55037" ht="15">
      <c r="F55037" s="183"/>
    </row>
    <row r="55038" ht="15">
      <c r="F55038" s="183"/>
    </row>
    <row r="55039" ht="15">
      <c r="F55039" s="183"/>
    </row>
    <row r="55040" ht="15">
      <c r="F55040" s="183"/>
    </row>
    <row r="55041" ht="15">
      <c r="F55041" s="183"/>
    </row>
    <row r="55053" ht="15">
      <c r="F55053" s="183"/>
    </row>
    <row r="55054" ht="15">
      <c r="F55054" s="183"/>
    </row>
    <row r="55067" ht="15">
      <c r="F55067" s="183"/>
    </row>
    <row r="55068" ht="15">
      <c r="F55068" s="183"/>
    </row>
    <row r="55069" ht="15">
      <c r="F55069" s="183"/>
    </row>
    <row r="55070" ht="15">
      <c r="F55070" s="183"/>
    </row>
    <row r="55082" ht="15">
      <c r="F55082" s="183"/>
    </row>
    <row r="55083" ht="15">
      <c r="F55083" s="183"/>
    </row>
    <row r="55084" ht="15">
      <c r="F55084" s="183"/>
    </row>
    <row r="55085" ht="15">
      <c r="F55085" s="183"/>
    </row>
    <row r="55127" ht="15">
      <c r="F55127" s="183"/>
    </row>
    <row r="55128" ht="15">
      <c r="F55128" s="183"/>
    </row>
    <row r="55129" ht="15">
      <c r="F55129" s="183"/>
    </row>
    <row r="55130" ht="15">
      <c r="F55130" s="183"/>
    </row>
    <row r="55131" ht="15">
      <c r="F55131" s="183"/>
    </row>
    <row r="55142" ht="15">
      <c r="F55142" s="183"/>
    </row>
    <row r="55143" ht="15">
      <c r="F55143" s="183"/>
    </row>
    <row r="55144" ht="15">
      <c r="F55144" s="183"/>
    </row>
    <row r="55145" ht="15">
      <c r="F55145" s="183"/>
    </row>
    <row r="55146" ht="15">
      <c r="F55146" s="184"/>
    </row>
    <row r="55157" ht="15">
      <c r="F55157" s="183"/>
    </row>
    <row r="55158" ht="15">
      <c r="F55158" s="183"/>
    </row>
    <row r="55159" ht="15">
      <c r="F55159" s="183"/>
    </row>
    <row r="55160" ht="15">
      <c r="F55160" s="183"/>
    </row>
    <row r="55161" ht="15">
      <c r="F55161" s="183"/>
    </row>
    <row r="55172" ht="15">
      <c r="F55172" s="183"/>
    </row>
    <row r="55173" ht="15">
      <c r="F55173" s="183"/>
    </row>
    <row r="55174" ht="15">
      <c r="F55174" s="183"/>
    </row>
    <row r="55175" ht="15">
      <c r="F55175" s="183"/>
    </row>
    <row r="55176" ht="15">
      <c r="F55176" s="183"/>
    </row>
    <row r="55187" ht="15">
      <c r="F55187" s="183"/>
    </row>
    <row r="55188" ht="15">
      <c r="F55188" s="183"/>
    </row>
    <row r="55189" ht="15">
      <c r="F55189" s="183"/>
    </row>
    <row r="55190" ht="15">
      <c r="F55190" s="183"/>
    </row>
    <row r="55191" ht="15">
      <c r="F55191" s="183"/>
    </row>
    <row r="55203" ht="15">
      <c r="F55203" s="184"/>
    </row>
    <row r="55204" ht="15">
      <c r="F55204" s="183"/>
    </row>
    <row r="55232" ht="15">
      <c r="F55232" s="183"/>
    </row>
    <row r="55233" ht="15">
      <c r="F55233" s="183"/>
    </row>
    <row r="55234" ht="15">
      <c r="F55234" s="183"/>
    </row>
    <row r="55235" ht="15">
      <c r="F55235" s="183"/>
    </row>
    <row r="55236" ht="15">
      <c r="F55236" s="183"/>
    </row>
    <row r="55247" ht="15">
      <c r="F55247" s="183"/>
    </row>
    <row r="55248" ht="15">
      <c r="F55248" s="183"/>
    </row>
    <row r="55249" ht="15">
      <c r="F55249" s="183"/>
    </row>
    <row r="55250" ht="15">
      <c r="F55250" s="183"/>
    </row>
    <row r="55251" ht="15">
      <c r="F55251" s="183"/>
    </row>
    <row r="55262" ht="15">
      <c r="F55262" s="183"/>
    </row>
    <row r="55263" ht="15">
      <c r="F55263" s="183"/>
    </row>
    <row r="55264" ht="15">
      <c r="F55264" s="183"/>
    </row>
    <row r="55265" ht="15">
      <c r="F55265" s="183"/>
    </row>
    <row r="55277" ht="15">
      <c r="F55277" s="183"/>
    </row>
    <row r="55278" ht="15">
      <c r="F55278" s="183"/>
    </row>
    <row r="55279" ht="15">
      <c r="F55279" s="183"/>
    </row>
    <row r="55280" ht="15">
      <c r="F55280" s="183"/>
    </row>
    <row r="55281" ht="15">
      <c r="F55281" s="183"/>
    </row>
    <row r="55292" ht="15">
      <c r="F55292" s="183"/>
    </row>
    <row r="55293" ht="15">
      <c r="F55293" s="183"/>
    </row>
    <row r="55294" ht="15">
      <c r="F55294" s="183"/>
    </row>
    <row r="55295" ht="15">
      <c r="F55295" s="183"/>
    </row>
    <row r="55296" ht="15">
      <c r="F55296" s="183"/>
    </row>
    <row r="55308" ht="15">
      <c r="F55308" s="183"/>
    </row>
    <row r="55309" ht="15">
      <c r="F55309" s="183"/>
    </row>
    <row r="55337" ht="15">
      <c r="F55337" s="183"/>
    </row>
    <row r="55338" ht="15">
      <c r="F55338" s="183"/>
    </row>
    <row r="55339" ht="15">
      <c r="F55339" s="183"/>
    </row>
    <row r="55340" ht="15">
      <c r="F55340" s="183"/>
    </row>
    <row r="55341" ht="15">
      <c r="F55341" s="183"/>
    </row>
    <row r="55352" ht="15">
      <c r="F55352" s="183"/>
    </row>
    <row r="55353" ht="15">
      <c r="F55353" s="183"/>
    </row>
    <row r="55354" ht="15">
      <c r="F55354" s="183"/>
    </row>
    <row r="55355" ht="15">
      <c r="F55355" s="183"/>
    </row>
    <row r="55356" ht="15">
      <c r="F55356" s="183"/>
    </row>
    <row r="55367" ht="15">
      <c r="F55367" s="183"/>
    </row>
    <row r="55368" ht="15">
      <c r="F55368" s="183"/>
    </row>
    <row r="55369" ht="15">
      <c r="F55369" s="183"/>
    </row>
    <row r="55370" ht="15">
      <c r="F55370" s="183"/>
    </row>
    <row r="55371" ht="15">
      <c r="F55371" s="183"/>
    </row>
    <row r="55382" ht="15">
      <c r="F55382" s="183"/>
    </row>
    <row r="55383" ht="15">
      <c r="F55383" s="183"/>
    </row>
    <row r="55384" ht="15">
      <c r="F55384" s="183"/>
    </row>
    <row r="55385" ht="15">
      <c r="F55385" s="183"/>
    </row>
    <row r="55386" ht="15">
      <c r="F55386" s="183"/>
    </row>
    <row r="55397" ht="15">
      <c r="F55397" s="183"/>
    </row>
    <row r="55398" ht="15">
      <c r="F55398" s="183"/>
    </row>
    <row r="55399" ht="15">
      <c r="F55399" s="183"/>
    </row>
    <row r="55400" ht="15">
      <c r="F55400" s="183"/>
    </row>
    <row r="55401" ht="15">
      <c r="F55401" s="183"/>
    </row>
    <row r="55413" ht="15">
      <c r="F55413" s="183"/>
    </row>
    <row r="55414" ht="15">
      <c r="F55414" s="183"/>
    </row>
    <row r="55415" ht="15">
      <c r="F55415" s="183"/>
    </row>
    <row r="55416" ht="15">
      <c r="F55416" s="183"/>
    </row>
    <row r="55442" ht="15">
      <c r="F55442" s="183"/>
    </row>
    <row r="55443" ht="15">
      <c r="F55443" s="183"/>
    </row>
    <row r="55444" ht="15">
      <c r="F55444" s="183"/>
    </row>
    <row r="55445" ht="15">
      <c r="F55445" s="183"/>
    </row>
    <row r="55446" ht="15">
      <c r="F55446" s="183"/>
    </row>
    <row r="55457" ht="15">
      <c r="F55457" s="183"/>
    </row>
    <row r="55458" ht="15">
      <c r="F55458" s="184"/>
    </row>
    <row r="55459" ht="15">
      <c r="F55459" s="184"/>
    </row>
    <row r="55460" ht="15">
      <c r="F55460" s="183"/>
    </row>
    <row r="55461" ht="15">
      <c r="F55461" s="184"/>
    </row>
    <row r="55473" ht="15">
      <c r="F55473" s="184"/>
    </row>
    <row r="55474" ht="15">
      <c r="F55474" s="184"/>
    </row>
    <row r="55475" ht="15">
      <c r="F55475" s="183"/>
    </row>
    <row r="55476" ht="15">
      <c r="F55476" s="184"/>
    </row>
    <row r="55487" ht="15">
      <c r="F55487" s="183"/>
    </row>
    <row r="55488" ht="15">
      <c r="F55488" s="184"/>
    </row>
    <row r="55489" ht="15">
      <c r="F55489" s="184"/>
    </row>
    <row r="55490" ht="15">
      <c r="F55490" s="183"/>
    </row>
    <row r="55491" ht="15">
      <c r="F55491" s="184"/>
    </row>
    <row r="55502" ht="15">
      <c r="F55502" s="184"/>
    </row>
    <row r="55503" ht="15">
      <c r="F55503" s="183"/>
    </row>
    <row r="55504" ht="15">
      <c r="F55504" s="183"/>
    </row>
    <row r="55505" ht="15">
      <c r="F55505" s="183"/>
    </row>
    <row r="55506" ht="15">
      <c r="F55506" s="183"/>
    </row>
    <row r="55518" ht="15">
      <c r="F55518" s="184"/>
    </row>
    <row r="55519" ht="15">
      <c r="F55519" s="184"/>
    </row>
    <row r="55520" ht="15">
      <c r="F55520" s="184"/>
    </row>
    <row r="55521" ht="15">
      <c r="F55521" s="184"/>
    </row>
    <row r="55547" ht="15">
      <c r="F55547" s="184"/>
    </row>
    <row r="55548" ht="15">
      <c r="F55548" s="183"/>
    </row>
    <row r="55549" ht="15">
      <c r="F55549" s="183"/>
    </row>
    <row r="55550" ht="15">
      <c r="F55550" s="183"/>
    </row>
    <row r="55562" ht="15">
      <c r="F55562" s="184"/>
    </row>
    <row r="55563" ht="15">
      <c r="F55563" s="183"/>
    </row>
    <row r="55564" ht="15">
      <c r="F55564" s="183"/>
    </row>
    <row r="55565" ht="15">
      <c r="F55565" s="183"/>
    </row>
    <row r="55566" ht="15">
      <c r="F55566" s="183"/>
    </row>
    <row r="55578" ht="15">
      <c r="F55578" s="183"/>
    </row>
    <row r="55579" ht="15">
      <c r="F55579" s="183"/>
    </row>
    <row r="55592" ht="15">
      <c r="F55592" s="184"/>
    </row>
    <row r="55593" ht="15">
      <c r="F55593" s="183"/>
    </row>
    <row r="55594" ht="15">
      <c r="F55594" s="183"/>
    </row>
    <row r="55595" ht="15">
      <c r="F55595" s="183"/>
    </row>
    <row r="55596" ht="15">
      <c r="F55596" s="183"/>
    </row>
    <row r="55607" ht="15">
      <c r="F55607" s="184"/>
    </row>
    <row r="55608" ht="15">
      <c r="F55608" s="183"/>
    </row>
    <row r="55609" ht="15">
      <c r="F55609" s="183"/>
    </row>
    <row r="55610" ht="15">
      <c r="F55610" s="183"/>
    </row>
    <row r="55611" ht="15">
      <c r="F55611" s="183"/>
    </row>
    <row r="55652" ht="15">
      <c r="F55652" s="183"/>
    </row>
    <row r="55653" ht="15">
      <c r="F55653" s="183"/>
    </row>
    <row r="55654" ht="15">
      <c r="F55654" s="183"/>
    </row>
    <row r="55655" ht="15">
      <c r="F55655" s="183"/>
    </row>
    <row r="55656" ht="15">
      <c r="F55656" s="183"/>
    </row>
    <row r="55667" ht="15">
      <c r="F55667" s="183"/>
    </row>
    <row r="55668" ht="15">
      <c r="F55668" s="183"/>
    </row>
    <row r="55669" ht="15">
      <c r="F55669" s="183"/>
    </row>
    <row r="55670" ht="15">
      <c r="F55670" s="183"/>
    </row>
    <row r="55671" ht="15">
      <c r="F55671" s="183"/>
    </row>
    <row r="55682" ht="15">
      <c r="F55682" s="183"/>
    </row>
    <row r="55683" ht="15">
      <c r="F55683" s="183"/>
    </row>
    <row r="55684" ht="15">
      <c r="F55684" s="183"/>
    </row>
    <row r="55685" ht="15">
      <c r="F55685" s="183"/>
    </row>
    <row r="55686" ht="15">
      <c r="F55686" s="183"/>
    </row>
    <row r="55697" ht="15">
      <c r="F55697" s="183"/>
    </row>
    <row r="55698" ht="15">
      <c r="F55698" s="183"/>
    </row>
    <row r="55699" ht="15">
      <c r="F55699" s="183"/>
    </row>
    <row r="55700" ht="15">
      <c r="F55700" s="183"/>
    </row>
    <row r="55701" ht="15">
      <c r="F55701" s="183"/>
    </row>
    <row r="55712" ht="15">
      <c r="F55712" s="184"/>
    </row>
    <row r="55713" ht="15">
      <c r="F55713" s="183"/>
    </row>
    <row r="55714" ht="15">
      <c r="F55714" s="183"/>
    </row>
    <row r="55715" ht="15">
      <c r="F55715" s="183"/>
    </row>
    <row r="55716" ht="15">
      <c r="F55716" s="183"/>
    </row>
    <row r="55728" ht="15">
      <c r="F55728" s="183"/>
    </row>
    <row r="55729" ht="15">
      <c r="F55729" s="183"/>
    </row>
    <row r="55730" ht="15">
      <c r="F55730" s="183"/>
    </row>
    <row r="55731" ht="15">
      <c r="F55731" s="183"/>
    </row>
    <row r="55757" ht="15">
      <c r="F55757" s="183"/>
    </row>
    <row r="55758" ht="15">
      <c r="F55758" s="183"/>
    </row>
    <row r="55759" ht="15">
      <c r="F55759" s="183"/>
    </row>
    <row r="55760" ht="15">
      <c r="F55760" s="183"/>
    </row>
    <row r="55761" ht="15">
      <c r="F55761" s="183"/>
    </row>
    <row r="55773" ht="15">
      <c r="F55773" s="183"/>
    </row>
    <row r="55775" ht="15">
      <c r="F55775" s="183"/>
    </row>
    <row r="55776" ht="15">
      <c r="F55776" s="183"/>
    </row>
    <row r="55790" ht="15">
      <c r="F55790" s="183"/>
    </row>
    <row r="55802" ht="15">
      <c r="F55802" s="183"/>
    </row>
    <row r="55804" ht="15">
      <c r="F55804" s="183"/>
    </row>
    <row r="55805" ht="15">
      <c r="F55805" s="183"/>
    </row>
    <row r="55806" ht="15">
      <c r="F55806" s="183"/>
    </row>
    <row r="55818" ht="15">
      <c r="F55818" s="183"/>
    </row>
    <row r="55820" ht="15">
      <c r="F55820" s="183"/>
    </row>
    <row r="55821" ht="15">
      <c r="F55821" s="183"/>
    </row>
    <row r="55862" ht="15">
      <c r="F55862" s="183"/>
    </row>
    <row r="55863" ht="15">
      <c r="F55863" s="183"/>
    </row>
    <row r="55864" ht="15">
      <c r="F55864" s="183"/>
    </row>
    <row r="55865" ht="15">
      <c r="F55865" s="183"/>
    </row>
    <row r="55866" ht="15">
      <c r="F55866" s="183"/>
    </row>
    <row r="55877" ht="15">
      <c r="F55877" s="183"/>
    </row>
    <row r="55878" ht="15">
      <c r="F55878" s="183"/>
    </row>
    <row r="55879" ht="15">
      <c r="F55879" s="183"/>
    </row>
    <row r="55880" ht="15">
      <c r="F55880" s="183"/>
    </row>
    <row r="55881" ht="15">
      <c r="F55881" s="183"/>
    </row>
    <row r="55893" ht="15">
      <c r="F55893" s="183"/>
    </row>
    <row r="55894" ht="15">
      <c r="F55894" s="183"/>
    </row>
    <row r="55907" ht="15">
      <c r="F55907" s="183"/>
    </row>
    <row r="55908" ht="15">
      <c r="F55908" s="183"/>
    </row>
    <row r="55909" ht="15">
      <c r="F55909" s="183"/>
    </row>
    <row r="55910" ht="15">
      <c r="F55910" s="183"/>
    </row>
    <row r="55911" ht="15">
      <c r="F55911" s="183"/>
    </row>
    <row r="55923" ht="15">
      <c r="F55923" s="183"/>
    </row>
    <row r="55924" ht="15">
      <c r="F55924" s="183"/>
    </row>
    <row r="55925" ht="15">
      <c r="F55925" s="183"/>
    </row>
    <row r="55926" ht="15">
      <c r="F55926" s="183"/>
    </row>
    <row r="55967" ht="15">
      <c r="F55967" s="183"/>
    </row>
    <row r="55968" ht="15">
      <c r="F55968" s="183"/>
    </row>
    <row r="55969" ht="15">
      <c r="F55969" s="183"/>
    </row>
    <row r="55970" ht="15">
      <c r="F55970" s="183"/>
    </row>
    <row r="55971" ht="15">
      <c r="F55971" s="183"/>
    </row>
    <row r="55982" ht="15">
      <c r="F55982" s="183"/>
    </row>
    <row r="55983" ht="15">
      <c r="F55983" s="183"/>
    </row>
    <row r="55984" ht="15">
      <c r="F55984" s="183"/>
    </row>
    <row r="55985" ht="15">
      <c r="F55985" s="183"/>
    </row>
    <row r="55986" ht="15">
      <c r="F55986" s="183"/>
    </row>
    <row r="55998" ht="15">
      <c r="F55998" s="183"/>
    </row>
    <row r="55999" ht="15">
      <c r="F55999" s="183"/>
    </row>
    <row r="56012" ht="15">
      <c r="F56012" s="184"/>
    </row>
    <row r="56013" ht="15">
      <c r="F56013" s="183"/>
    </row>
    <row r="56014" ht="15">
      <c r="F56014" s="183"/>
    </row>
    <row r="56015" ht="15">
      <c r="F56015" s="183"/>
    </row>
    <row r="56016" ht="15">
      <c r="F56016" s="183"/>
    </row>
    <row r="56028" ht="15">
      <c r="F56028" s="183"/>
    </row>
    <row r="56029" ht="15">
      <c r="F56029" s="183"/>
    </row>
    <row r="56030" ht="15">
      <c r="F56030" s="183"/>
    </row>
    <row r="56031" ht="15">
      <c r="F56031" s="183"/>
    </row>
    <row r="56043" ht="15">
      <c r="F56043" s="183"/>
    </row>
    <row r="56044" ht="15">
      <c r="F56044" s="183"/>
    </row>
    <row r="56072" ht="15">
      <c r="F56072" s="183"/>
    </row>
    <row r="56073" ht="15">
      <c r="F56073" s="183"/>
    </row>
    <row r="56074" ht="15">
      <c r="F56074" s="183"/>
    </row>
    <row r="56075" ht="15">
      <c r="F56075" s="183"/>
    </row>
    <row r="56076" ht="15">
      <c r="F56076" s="183"/>
    </row>
    <row r="56087" ht="15">
      <c r="F56087" s="183"/>
    </row>
    <row r="56088" ht="15">
      <c r="F56088" s="183"/>
    </row>
    <row r="56089" ht="15">
      <c r="F56089" s="183"/>
    </row>
    <row r="56090" ht="15">
      <c r="F56090" s="183"/>
    </row>
    <row r="56103" ht="15">
      <c r="F56103" s="183"/>
    </row>
    <row r="56104" ht="15">
      <c r="F56104" s="183"/>
    </row>
    <row r="56118" ht="15">
      <c r="F56118" s="183"/>
    </row>
    <row r="56119" ht="15">
      <c r="F56119" s="183"/>
    </row>
    <row r="56120" ht="15">
      <c r="F56120" s="183"/>
    </row>
    <row r="56121" ht="15">
      <c r="F56121" s="183"/>
    </row>
    <row r="56133" ht="15">
      <c r="F56133" s="183"/>
    </row>
    <row r="56134" ht="15">
      <c r="F56134" s="183"/>
    </row>
    <row r="56135" ht="15">
      <c r="F56135" s="183"/>
    </row>
    <row r="56136" ht="15">
      <c r="F56136" s="183"/>
    </row>
    <row r="56177" ht="15">
      <c r="F56177" s="183"/>
    </row>
    <row r="56178" ht="15">
      <c r="F56178" s="183"/>
    </row>
    <row r="56179" ht="15">
      <c r="F56179" s="183"/>
    </row>
    <row r="56180" ht="15">
      <c r="F56180" s="183"/>
    </row>
    <row r="56181" ht="15">
      <c r="F56181" s="183"/>
    </row>
    <row r="56192" ht="15">
      <c r="F56192" s="183"/>
    </row>
    <row r="56193" ht="15">
      <c r="F56193" s="183"/>
    </row>
    <row r="56194" ht="15">
      <c r="F56194" s="183"/>
    </row>
    <row r="56195" ht="15">
      <c r="F56195" s="183"/>
    </row>
    <row r="56196" ht="15">
      <c r="F56196" s="183"/>
    </row>
    <row r="56208" ht="15">
      <c r="F56208" s="183"/>
    </row>
    <row r="56209" ht="15">
      <c r="F56209" s="183"/>
    </row>
    <row r="56210" ht="15">
      <c r="F56210" s="183"/>
    </row>
    <row r="56211" ht="15">
      <c r="F56211" s="183"/>
    </row>
    <row r="56222" ht="15">
      <c r="F56222" s="183"/>
    </row>
    <row r="56223" ht="15">
      <c r="F56223" s="183"/>
    </row>
    <row r="56224" ht="15">
      <c r="F56224" s="183"/>
    </row>
    <row r="56225" ht="15">
      <c r="F56225" s="183"/>
    </row>
    <row r="56226" ht="15">
      <c r="F56226" s="183"/>
    </row>
    <row r="56237" ht="15">
      <c r="F56237" s="183"/>
    </row>
    <row r="56238" ht="15">
      <c r="F56238" s="183"/>
    </row>
    <row r="56239" ht="15">
      <c r="F56239" s="183"/>
    </row>
    <row r="56240" ht="15">
      <c r="F56240" s="183"/>
    </row>
    <row r="56241" ht="15">
      <c r="F56241" s="183"/>
    </row>
    <row r="56253" ht="15">
      <c r="F56253" s="183"/>
    </row>
    <row r="56254" ht="15">
      <c r="F56254" s="183"/>
    </row>
    <row r="56282" ht="15">
      <c r="F56282" s="183"/>
    </row>
    <row r="56283" ht="15">
      <c r="F56283" s="183"/>
    </row>
    <row r="56285" ht="15">
      <c r="F56285" s="183"/>
    </row>
    <row r="56286" ht="15">
      <c r="F56286" s="183"/>
    </row>
    <row r="56327" ht="15">
      <c r="F56327" s="183"/>
    </row>
    <row r="56330" ht="15">
      <c r="F56330" s="183"/>
    </row>
    <row r="56343" ht="15">
      <c r="F56343" s="183"/>
    </row>
    <row r="56345" ht="15">
      <c r="F56345" s="183"/>
    </row>
    <row r="56346" ht="15">
      <c r="F56346" s="183"/>
    </row>
    <row r="56387" ht="15">
      <c r="F56387" s="183"/>
    </row>
    <row r="56388" ht="15">
      <c r="F56388" s="183"/>
    </row>
    <row r="56389" ht="15">
      <c r="F56389" s="183"/>
    </row>
    <row r="56390" ht="15">
      <c r="F56390" s="183"/>
    </row>
    <row r="56391" ht="15">
      <c r="F56391" s="183"/>
    </row>
    <row r="56402" ht="15">
      <c r="F56402" s="183"/>
    </row>
    <row r="56403" ht="15">
      <c r="F56403" s="183"/>
    </row>
    <row r="56404" ht="15">
      <c r="F56404" s="183"/>
    </row>
    <row r="56405" ht="15">
      <c r="F56405" s="183"/>
    </row>
    <row r="56406" ht="15">
      <c r="F56406" s="183"/>
    </row>
    <row r="56418" ht="15">
      <c r="F56418" s="183"/>
    </row>
    <row r="56419" ht="15">
      <c r="F56419" s="183"/>
    </row>
    <row r="56420" ht="15">
      <c r="F56420" s="183"/>
    </row>
    <row r="56421" ht="15">
      <c r="F56421" s="183"/>
    </row>
    <row r="56432" ht="15">
      <c r="F56432" s="183"/>
    </row>
    <row r="56433" ht="15">
      <c r="F56433" s="183"/>
    </row>
    <row r="56434" ht="15">
      <c r="F56434" s="183"/>
    </row>
    <row r="56435" ht="15">
      <c r="F56435" s="183"/>
    </row>
    <row r="56436" ht="15">
      <c r="F56436" s="183"/>
    </row>
    <row r="56447" ht="15">
      <c r="F56447" s="183"/>
    </row>
    <row r="56448" ht="15">
      <c r="F56448" s="183"/>
    </row>
    <row r="56449" ht="15">
      <c r="F56449" s="183"/>
    </row>
    <row r="56450" ht="15">
      <c r="F56450" s="183"/>
    </row>
    <row r="56451" ht="15">
      <c r="F56451" s="183"/>
    </row>
    <row r="56463" ht="15">
      <c r="F56463" s="183"/>
    </row>
    <row r="56464" ht="15">
      <c r="F56464" s="183"/>
    </row>
    <row r="56478" ht="15">
      <c r="F56478" s="183"/>
    </row>
    <row r="56479" ht="15">
      <c r="F56479" s="183"/>
    </row>
    <row r="56480" ht="15">
      <c r="F56480" s="183"/>
    </row>
    <row r="56481" ht="15">
      <c r="F56481" s="183"/>
    </row>
    <row r="56492" ht="15">
      <c r="F56492" s="183"/>
    </row>
    <row r="56493" ht="15">
      <c r="F56493" s="183"/>
    </row>
    <row r="56494" ht="15">
      <c r="F56494" s="183"/>
    </row>
    <row r="56495" ht="15">
      <c r="F56495" s="183"/>
    </row>
    <row r="56496" ht="15">
      <c r="F56496" s="183"/>
    </row>
    <row r="56507" ht="15">
      <c r="F56507" s="183"/>
    </row>
    <row r="56508" ht="15">
      <c r="F56508" s="183"/>
    </row>
    <row r="56509" ht="15">
      <c r="F56509" s="183"/>
    </row>
    <row r="56510" ht="15">
      <c r="F56510" s="183"/>
    </row>
    <row r="56511" ht="15">
      <c r="F56511" s="183"/>
    </row>
    <row r="56522" ht="15">
      <c r="F56522" s="183"/>
    </row>
    <row r="56523" ht="15">
      <c r="F56523" s="183"/>
    </row>
    <row r="56524" ht="15">
      <c r="F56524" s="183"/>
    </row>
    <row r="56525" ht="15">
      <c r="F56525" s="183"/>
    </row>
    <row r="56526" ht="15">
      <c r="F56526" s="183"/>
    </row>
    <row r="56537" ht="15">
      <c r="F56537" s="183"/>
    </row>
    <row r="56538" ht="15">
      <c r="F56538" s="183"/>
    </row>
    <row r="56539" ht="15">
      <c r="F56539" s="183"/>
    </row>
    <row r="56540" ht="15">
      <c r="F56540" s="183"/>
    </row>
    <row r="56552" ht="15">
      <c r="F56552" s="183"/>
    </row>
    <row r="56553" ht="15">
      <c r="F56553" s="183"/>
    </row>
    <row r="56554" ht="15">
      <c r="F56554" s="183"/>
    </row>
    <row r="56555" ht="15">
      <c r="F56555" s="183"/>
    </row>
    <row r="56556" ht="15">
      <c r="F56556" s="183"/>
    </row>
    <row r="56568" ht="15">
      <c r="F56568" s="183"/>
    </row>
    <row r="56569" ht="15">
      <c r="F56569" s="183"/>
    </row>
    <row r="56570" ht="15">
      <c r="F56570" s="183"/>
    </row>
    <row r="56571" ht="15">
      <c r="F56571" s="183"/>
    </row>
    <row r="56597" ht="15">
      <c r="F56597" s="183"/>
    </row>
    <row r="56598" ht="15">
      <c r="F56598" s="183"/>
    </row>
    <row r="56599" ht="15">
      <c r="F56599" s="183"/>
    </row>
    <row r="56600" ht="15">
      <c r="F56600" s="183"/>
    </row>
    <row r="56601" ht="15">
      <c r="F56601" s="183"/>
    </row>
    <row r="56612" ht="15">
      <c r="F56612" s="183"/>
    </row>
    <row r="56613" ht="15">
      <c r="F56613" s="183"/>
    </row>
    <row r="56614" ht="15">
      <c r="F56614" s="183"/>
    </row>
    <row r="56615" ht="15">
      <c r="F56615" s="183"/>
    </row>
    <row r="56627" ht="15">
      <c r="F56627" s="183"/>
    </row>
    <row r="56628" ht="15">
      <c r="F56628" s="183"/>
    </row>
    <row r="56629" ht="15">
      <c r="F56629" s="183"/>
    </row>
    <row r="56630" ht="15">
      <c r="F56630" s="183"/>
    </row>
    <row r="56631" ht="15">
      <c r="F56631" s="183"/>
    </row>
    <row r="56642" ht="15">
      <c r="F56642" s="183"/>
    </row>
    <row r="56643" ht="15">
      <c r="F56643" s="183"/>
    </row>
    <row r="56644" ht="15">
      <c r="F56644" s="183"/>
    </row>
    <row r="56645" ht="15">
      <c r="F56645" s="183"/>
    </row>
    <row r="56646" ht="15">
      <c r="F56646" s="183"/>
    </row>
    <row r="56657" ht="15">
      <c r="F56657" s="183"/>
    </row>
    <row r="56658" ht="15">
      <c r="F56658" s="183"/>
    </row>
    <row r="56659" ht="15">
      <c r="F56659" s="183"/>
    </row>
    <row r="56660" ht="15">
      <c r="F56660" s="183"/>
    </row>
    <row r="56661" ht="15">
      <c r="F56661" s="183"/>
    </row>
    <row r="56673" ht="15">
      <c r="F56673" s="183"/>
    </row>
    <row r="56674" ht="15">
      <c r="F56674" s="183"/>
    </row>
    <row r="56675" ht="15">
      <c r="F56675" s="183"/>
    </row>
    <row r="56676" ht="15">
      <c r="F56676" s="183"/>
    </row>
    <row r="56702" ht="15">
      <c r="F56702" s="183"/>
    </row>
    <row r="56703" ht="15">
      <c r="F56703" s="183"/>
    </row>
    <row r="56704" ht="15">
      <c r="F56704" s="183"/>
    </row>
    <row r="56705" ht="15">
      <c r="F56705" s="183"/>
    </row>
    <row r="56706" ht="15">
      <c r="F56706" s="183"/>
    </row>
    <row r="56717" ht="15">
      <c r="F56717" s="183"/>
    </row>
    <row r="56718" ht="15">
      <c r="F56718" s="183"/>
    </row>
    <row r="56719" ht="15">
      <c r="F56719" s="183"/>
    </row>
    <row r="56720" ht="15">
      <c r="F56720" s="183"/>
    </row>
    <row r="56721" ht="15">
      <c r="F56721" s="183"/>
    </row>
    <row r="56732" ht="15">
      <c r="F56732" s="183"/>
    </row>
    <row r="56733" ht="15">
      <c r="F56733" s="183"/>
    </row>
    <row r="56734" ht="15">
      <c r="F56734" s="183"/>
    </row>
    <row r="56735" ht="15">
      <c r="F56735" s="183"/>
    </row>
    <row r="56747" ht="15">
      <c r="F56747" s="183"/>
    </row>
    <row r="56748" ht="15">
      <c r="F56748" s="183"/>
    </row>
    <row r="56749" ht="15">
      <c r="F56749" s="183"/>
    </row>
    <row r="56750" ht="15">
      <c r="F56750" s="183"/>
    </row>
    <row r="56751" ht="15">
      <c r="F56751" s="183"/>
    </row>
    <row r="56763" ht="15">
      <c r="F56763" s="183"/>
    </row>
    <row r="56764" ht="15">
      <c r="F56764" s="183"/>
    </row>
    <row r="56765" ht="15">
      <c r="F56765" s="183"/>
    </row>
    <row r="56766" ht="15">
      <c r="F56766" s="183"/>
    </row>
    <row r="56778" ht="15">
      <c r="F56778" s="183"/>
    </row>
    <row r="56779" ht="15">
      <c r="F56779" s="183"/>
    </row>
    <row r="56780" ht="15">
      <c r="F56780" s="183"/>
    </row>
    <row r="56781" ht="15">
      <c r="F56781" s="183"/>
    </row>
    <row r="56807" ht="15">
      <c r="F56807" s="183"/>
    </row>
    <row r="56808" ht="15">
      <c r="F56808" s="183"/>
    </row>
    <row r="56809" ht="15">
      <c r="F56809" s="183"/>
    </row>
    <row r="56810" ht="15">
      <c r="F56810" s="183"/>
    </row>
    <row r="56811" ht="15">
      <c r="F56811" s="183"/>
    </row>
    <row r="56822" ht="15">
      <c r="F56822" s="183"/>
    </row>
    <row r="56823" ht="15">
      <c r="F56823" s="183"/>
    </row>
    <row r="56824" ht="15">
      <c r="F56824" s="183"/>
    </row>
    <row r="56825" ht="15">
      <c r="F56825" s="183"/>
    </row>
    <row r="56826" ht="15">
      <c r="F56826" s="183"/>
    </row>
    <row r="56837" ht="15">
      <c r="F56837" s="184"/>
    </row>
    <row r="56838" ht="15">
      <c r="F56838" s="183"/>
    </row>
    <row r="56839" ht="15">
      <c r="F56839" s="183"/>
    </row>
    <row r="56840" ht="15">
      <c r="F56840" s="183"/>
    </row>
    <row r="56841" ht="15">
      <c r="F56841" s="183"/>
    </row>
    <row r="56852" ht="15">
      <c r="F56852" s="183"/>
    </row>
    <row r="56853" ht="15">
      <c r="F56853" s="183"/>
    </row>
    <row r="56854" ht="15">
      <c r="F56854" s="183"/>
    </row>
    <row r="56855" ht="15">
      <c r="F56855" s="183"/>
    </row>
    <row r="56867" ht="15">
      <c r="F56867" s="183"/>
    </row>
    <row r="56868" ht="15">
      <c r="F56868" s="183"/>
    </row>
    <row r="56869" ht="15">
      <c r="F56869" s="183"/>
    </row>
    <row r="56870" ht="15">
      <c r="F56870" s="183"/>
    </row>
    <row r="56871" ht="15">
      <c r="F56871" s="183"/>
    </row>
    <row r="56883" ht="15">
      <c r="F56883" s="183"/>
    </row>
    <row r="56884" ht="15">
      <c r="F56884" s="183"/>
    </row>
    <row r="56912" ht="15">
      <c r="F56912" s="183"/>
    </row>
    <row r="56913" ht="15">
      <c r="F56913" s="183"/>
    </row>
    <row r="56914" ht="15">
      <c r="F56914" s="183"/>
    </row>
    <row r="56915" ht="15">
      <c r="F56915" s="183"/>
    </row>
    <row r="56916" ht="15">
      <c r="F56916" s="183"/>
    </row>
    <row r="56927" ht="15">
      <c r="F56927" s="183"/>
    </row>
    <row r="56928" ht="15">
      <c r="F56928" s="183"/>
    </row>
    <row r="56929" ht="15">
      <c r="F56929" s="183"/>
    </row>
    <row r="56930" ht="15">
      <c r="F56930" s="183"/>
    </row>
    <row r="56931" ht="15">
      <c r="F56931" s="183"/>
    </row>
    <row r="56943" ht="15">
      <c r="F56943" s="183"/>
    </row>
    <row r="56944" ht="15">
      <c r="F56944" s="183"/>
    </row>
    <row r="56957" ht="15">
      <c r="F56957" s="183"/>
    </row>
    <row r="56958" ht="15">
      <c r="F56958" s="183"/>
    </row>
    <row r="56959" ht="15">
      <c r="F56959" s="183"/>
    </row>
    <row r="56960" ht="15">
      <c r="F56960" s="183"/>
    </row>
    <row r="56972" ht="15">
      <c r="F56972" s="183"/>
    </row>
    <row r="56973" ht="15">
      <c r="F56973" s="183"/>
    </row>
    <row r="56974" ht="15">
      <c r="F56974" s="183"/>
    </row>
    <row r="56975" ht="15">
      <c r="F56975" s="183"/>
    </row>
    <row r="56976" ht="15">
      <c r="F56976" s="183"/>
    </row>
    <row r="56988" ht="15">
      <c r="F56988" s="183"/>
    </row>
    <row r="56989" ht="15">
      <c r="F56989" s="183"/>
    </row>
    <row r="57017" ht="15">
      <c r="F57017" s="183"/>
    </row>
    <row r="57018" ht="15">
      <c r="F57018" s="183"/>
    </row>
    <row r="57019" ht="15">
      <c r="F57019" s="183"/>
    </row>
    <row r="57020" ht="15">
      <c r="F57020" s="183"/>
    </row>
    <row r="57021" ht="15">
      <c r="F57021" s="183"/>
    </row>
    <row r="57032" ht="15">
      <c r="F57032" s="183"/>
    </row>
    <row r="57033" ht="15">
      <c r="F57033" s="183"/>
    </row>
    <row r="57034" ht="15">
      <c r="F57034" s="183"/>
    </row>
    <row r="57035" ht="15">
      <c r="F57035" s="183"/>
    </row>
    <row r="57036" ht="15">
      <c r="F57036" s="183"/>
    </row>
    <row r="57048" ht="15">
      <c r="F57048" s="183"/>
    </row>
    <row r="57049" ht="15">
      <c r="F57049" s="183"/>
    </row>
    <row r="57050" ht="15">
      <c r="F57050" s="183"/>
    </row>
    <row r="57051" ht="15">
      <c r="F57051" s="183"/>
    </row>
    <row r="57062" ht="15">
      <c r="F57062" s="184"/>
    </row>
    <row r="57063" ht="15">
      <c r="F57063" s="183"/>
    </row>
    <row r="57064" ht="15">
      <c r="F57064" s="183"/>
    </row>
    <row r="57065" ht="15">
      <c r="F57065" s="183"/>
    </row>
    <row r="57066" ht="15">
      <c r="F57066" s="183"/>
    </row>
    <row r="57077" ht="15">
      <c r="F57077" s="184"/>
    </row>
    <row r="57078" ht="15">
      <c r="F57078" s="183"/>
    </row>
    <row r="57079" ht="15">
      <c r="F57079" s="183"/>
    </row>
    <row r="57080" ht="15">
      <c r="F57080" s="183"/>
    </row>
    <row r="57081" ht="15">
      <c r="F57081" s="183"/>
    </row>
    <row r="57093" ht="15">
      <c r="F57093" s="183"/>
    </row>
    <row r="57094" ht="15">
      <c r="F57094" s="183"/>
    </row>
    <row r="57122" ht="15">
      <c r="F57122" s="184"/>
    </row>
    <row r="57123" ht="15">
      <c r="F57123" s="183"/>
    </row>
    <row r="57124" ht="15">
      <c r="F57124" s="183"/>
    </row>
    <row r="57125" ht="15">
      <c r="F57125" s="183"/>
    </row>
    <row r="57126" ht="15">
      <c r="F57126" s="183"/>
    </row>
    <row r="57137" ht="15">
      <c r="F57137" s="184"/>
    </row>
    <row r="57138" ht="15">
      <c r="F57138" s="183"/>
    </row>
    <row r="57139" ht="15">
      <c r="F57139" s="183"/>
    </row>
    <row r="57140" ht="15">
      <c r="F57140" s="183"/>
    </row>
    <row r="57141" ht="15">
      <c r="F57141" s="183"/>
    </row>
    <row r="57152" ht="15">
      <c r="F57152" s="184"/>
    </row>
    <row r="57153" ht="15">
      <c r="F57153" s="183"/>
    </row>
    <row r="57154" ht="15">
      <c r="F57154" s="183"/>
    </row>
    <row r="57155" ht="15">
      <c r="F57155" s="183"/>
    </row>
    <row r="57167" ht="15">
      <c r="F57167" s="184"/>
    </row>
    <row r="57168" ht="15">
      <c r="F57168" s="183"/>
    </row>
    <row r="57169" ht="15">
      <c r="F57169" s="183"/>
    </row>
    <row r="57170" ht="15">
      <c r="F57170" s="183"/>
    </row>
    <row r="57171" ht="15">
      <c r="F57171" s="183"/>
    </row>
    <row r="57182" ht="15">
      <c r="F57182" s="184"/>
    </row>
    <row r="57183" ht="15">
      <c r="F57183" s="183"/>
    </row>
    <row r="57184" ht="15">
      <c r="F57184" s="183"/>
    </row>
    <row r="57185" ht="15">
      <c r="F57185" s="183"/>
    </row>
    <row r="57186" ht="15">
      <c r="F57186" s="183"/>
    </row>
    <row r="57198" ht="15">
      <c r="F57198" s="183"/>
    </row>
    <row r="57199" ht="15">
      <c r="F57199" s="183"/>
    </row>
    <row r="57200" ht="15">
      <c r="F57200" s="183"/>
    </row>
    <row r="57201" ht="15">
      <c r="F57201" s="183"/>
    </row>
    <row r="57227" ht="15">
      <c r="F57227" s="183"/>
    </row>
    <row r="57228" ht="15">
      <c r="F57228" s="183"/>
    </row>
    <row r="57229" ht="15">
      <c r="F57229" s="183"/>
    </row>
    <row r="57230" ht="15">
      <c r="F57230" s="183"/>
    </row>
    <row r="57231" ht="15">
      <c r="F57231" s="183"/>
    </row>
    <row r="57241" ht="15">
      <c r="F57241" s="183"/>
    </row>
    <row r="57242" ht="15">
      <c r="F57242" s="183"/>
    </row>
    <row r="57243" ht="15">
      <c r="F57243" s="183"/>
    </row>
    <row r="57244" ht="15">
      <c r="F57244" s="183"/>
    </row>
    <row r="57245" ht="15">
      <c r="F57245" s="183"/>
    </row>
    <row r="57246" ht="15">
      <c r="F57246" s="183"/>
    </row>
    <row r="57257" ht="15">
      <c r="F57257" s="184"/>
    </row>
    <row r="57258" ht="15">
      <c r="F57258" s="183"/>
    </row>
    <row r="57259" ht="15">
      <c r="F57259" s="183"/>
    </row>
    <row r="57260" ht="15">
      <c r="F57260" s="183"/>
    </row>
    <row r="57261" ht="15">
      <c r="F57261" s="183"/>
    </row>
    <row r="57272" ht="15">
      <c r="F57272" s="183"/>
    </row>
    <row r="57273" ht="15">
      <c r="F57273" s="183"/>
    </row>
    <row r="57274" ht="15">
      <c r="F57274" s="183"/>
    </row>
    <row r="57275" ht="15">
      <c r="F57275" s="183"/>
    </row>
    <row r="57276" ht="15">
      <c r="F57276" s="183"/>
    </row>
    <row r="57287" ht="15">
      <c r="F57287" s="183"/>
    </row>
    <row r="57288" ht="15">
      <c r="F57288" s="183"/>
    </row>
    <row r="57289" ht="15">
      <c r="F57289" s="183"/>
    </row>
    <row r="57290" ht="15">
      <c r="F57290" s="183"/>
    </row>
    <row r="57291" ht="15">
      <c r="F57291" s="183"/>
    </row>
    <row r="57303" ht="15">
      <c r="F57303" s="183"/>
    </row>
    <row r="57304" ht="15">
      <c r="F57304" s="183"/>
    </row>
    <row r="57305" ht="15">
      <c r="F57305" s="183"/>
    </row>
    <row r="57306" ht="15">
      <c r="F57306" s="183"/>
    </row>
    <row r="57332" ht="15">
      <c r="F57332" s="183"/>
    </row>
    <row r="57333" ht="15">
      <c r="F57333" s="183"/>
    </row>
    <row r="57334" ht="15">
      <c r="F57334" s="183"/>
    </row>
    <row r="57335" ht="15">
      <c r="F57335" s="183"/>
    </row>
    <row r="57336" ht="15">
      <c r="F57336" s="183"/>
    </row>
    <row r="57347" ht="15">
      <c r="F57347" s="183"/>
    </row>
    <row r="57348" ht="15">
      <c r="F57348" s="183"/>
    </row>
    <row r="57349" ht="15">
      <c r="F57349" s="183"/>
    </row>
    <row r="57350" ht="15">
      <c r="F57350" s="183"/>
    </row>
    <row r="57351" ht="15">
      <c r="F57351" s="183"/>
    </row>
    <row r="57363" ht="15">
      <c r="F57363" s="183"/>
    </row>
    <row r="57364" ht="15">
      <c r="F57364" s="183"/>
    </row>
    <row r="57365" ht="15">
      <c r="F57365" s="183"/>
    </row>
    <row r="57366" ht="15">
      <c r="F57366" s="183"/>
    </row>
    <row r="57377" ht="15">
      <c r="F57377" s="184"/>
    </row>
    <row r="57378" ht="15">
      <c r="F57378" s="183"/>
    </row>
    <row r="57379" ht="15">
      <c r="F57379" s="183"/>
    </row>
    <row r="57380" ht="15">
      <c r="F57380" s="183"/>
    </row>
    <row r="57381" ht="15">
      <c r="F57381" s="183"/>
    </row>
    <row r="57392" ht="15">
      <c r="F57392" s="183"/>
    </row>
    <row r="57393" ht="15">
      <c r="F57393" s="183"/>
    </row>
    <row r="57394" ht="15">
      <c r="F57394" s="183"/>
    </row>
    <row r="57395" ht="15">
      <c r="F57395" s="183"/>
    </row>
    <row r="57396" ht="15">
      <c r="F57396" s="183"/>
    </row>
    <row r="57408" ht="15">
      <c r="F57408" s="183"/>
    </row>
    <row r="57409" ht="15">
      <c r="F57409" s="183"/>
    </row>
    <row r="57410" ht="15">
      <c r="F57410" s="183"/>
    </row>
    <row r="57411" ht="15">
      <c r="F57411" s="183"/>
    </row>
    <row r="57437" ht="15">
      <c r="F57437" s="183"/>
    </row>
    <row r="57438" ht="15">
      <c r="F57438" s="183"/>
    </row>
    <row r="57439" ht="15">
      <c r="F57439" s="183"/>
    </row>
    <row r="57440" ht="15">
      <c r="F57440" s="183"/>
    </row>
    <row r="57441" ht="15">
      <c r="F57441" s="183"/>
    </row>
    <row r="57452" ht="15">
      <c r="F57452" s="183"/>
    </row>
    <row r="57455" ht="15">
      <c r="F57455" s="183"/>
    </row>
    <row r="57468" ht="15">
      <c r="F57468" s="183"/>
    </row>
    <row r="57482" ht="15">
      <c r="F57482" s="183"/>
    </row>
    <row r="57485" ht="15">
      <c r="F57485" s="183"/>
    </row>
    <row r="57498" ht="15">
      <c r="F57498" s="183"/>
    </row>
    <row r="57500" ht="15">
      <c r="F57500" s="183"/>
    </row>
    <row r="57501" ht="15">
      <c r="F57501" s="183"/>
    </row>
    <row r="57542" ht="15">
      <c r="F57542" s="183"/>
    </row>
    <row r="57543" ht="15">
      <c r="F57543" s="184"/>
    </row>
    <row r="57544" ht="15">
      <c r="F57544" s="184"/>
    </row>
    <row r="57545" ht="15">
      <c r="F57545" s="183"/>
    </row>
    <row r="57546" ht="15">
      <c r="F57546" s="184"/>
    </row>
    <row r="57557" ht="15">
      <c r="F57557" s="183"/>
    </row>
    <row r="57558" ht="15">
      <c r="F57558" s="184"/>
    </row>
    <row r="57559" ht="15">
      <c r="F57559" s="184"/>
    </row>
    <row r="57560" ht="15">
      <c r="F57560" s="183"/>
    </row>
    <row r="57561" ht="15">
      <c r="F57561" s="184"/>
    </row>
    <row r="57572" ht="15">
      <c r="F57572" s="183"/>
    </row>
    <row r="57573" ht="15">
      <c r="F57573" s="184"/>
    </row>
    <row r="57574" ht="15">
      <c r="F57574" s="184"/>
    </row>
    <row r="57575" ht="15">
      <c r="F57575" s="183"/>
    </row>
    <row r="57587" ht="15">
      <c r="F57587" s="183"/>
    </row>
    <row r="57588" ht="15">
      <c r="F57588" s="184"/>
    </row>
    <row r="57589" ht="15">
      <c r="F57589" s="184"/>
    </row>
    <row r="57590" ht="15">
      <c r="F57590" s="183"/>
    </row>
    <row r="57591" ht="15">
      <c r="F57591" s="184"/>
    </row>
    <row r="57602" ht="15">
      <c r="F57602" s="183"/>
    </row>
    <row r="57603" ht="15">
      <c r="F57603" s="184"/>
    </row>
    <row r="57604" ht="15">
      <c r="F57604" s="184"/>
    </row>
    <row r="57605" ht="15">
      <c r="F57605" s="183"/>
    </row>
    <row r="57606" ht="15">
      <c r="F57606" s="184"/>
    </row>
    <row r="57618" ht="15">
      <c r="F57618" s="184"/>
    </row>
    <row r="57619" ht="15">
      <c r="F57619" s="184"/>
    </row>
    <row r="57620" ht="15">
      <c r="F57620" s="184"/>
    </row>
    <row r="57621" ht="15">
      <c r="F57621" s="184"/>
    </row>
    <row r="57634" ht="15">
      <c r="F57634" s="184"/>
    </row>
    <row r="57635" ht="15">
      <c r="F57635" s="184"/>
    </row>
    <row r="57636" ht="15">
      <c r="F57636" s="184"/>
    </row>
    <row r="57647" ht="15">
      <c r="F57647" s="183"/>
    </row>
    <row r="57648" ht="15">
      <c r="F57648" s="183"/>
    </row>
    <row r="57649" ht="15">
      <c r="F57649" s="183"/>
    </row>
    <row r="57650" ht="15">
      <c r="F57650" s="183"/>
    </row>
    <row r="57651" ht="15">
      <c r="F57651" s="183"/>
    </row>
    <row r="57662" ht="15">
      <c r="F57662" s="183"/>
    </row>
    <row r="57663" ht="15">
      <c r="F57663" s="183"/>
    </row>
    <row r="57664" ht="15">
      <c r="F57664" s="183"/>
    </row>
    <row r="57665" ht="15">
      <c r="F57665" s="183"/>
    </row>
    <row r="57666" ht="15">
      <c r="F57666" s="183"/>
    </row>
    <row r="57678" ht="15">
      <c r="F57678" s="183"/>
    </row>
    <row r="57679" ht="15">
      <c r="F57679" s="183"/>
    </row>
    <row r="57680" ht="15">
      <c r="F57680" s="183"/>
    </row>
    <row r="57681" ht="15">
      <c r="F57681" s="183"/>
    </row>
    <row r="57692" ht="15">
      <c r="F57692" s="183"/>
    </row>
    <row r="57693" ht="15">
      <c r="F57693" s="183"/>
    </row>
    <row r="57694" ht="15">
      <c r="F57694" s="183"/>
    </row>
    <row r="57695" ht="15">
      <c r="F57695" s="183"/>
    </row>
    <row r="57696" ht="15">
      <c r="F57696" s="183"/>
    </row>
    <row r="57708" ht="15">
      <c r="F57708" s="183"/>
    </row>
    <row r="57709" ht="15">
      <c r="F57709" s="183"/>
    </row>
    <row r="57710" ht="15">
      <c r="F57710" s="183"/>
    </row>
    <row r="57711" ht="15">
      <c r="F57711" s="183"/>
    </row>
    <row r="57723" ht="15">
      <c r="F57723" s="183"/>
    </row>
    <row r="57724" ht="15">
      <c r="F57724" s="183"/>
    </row>
    <row r="57725" ht="15">
      <c r="F57725" s="183"/>
    </row>
    <row r="57726" ht="15">
      <c r="F57726" s="183"/>
    </row>
    <row r="57752" ht="15">
      <c r="F57752" s="183"/>
    </row>
    <row r="57753" ht="15">
      <c r="F57753" s="183"/>
    </row>
    <row r="57754" ht="15">
      <c r="F57754" s="183"/>
    </row>
    <row r="57755" ht="15">
      <c r="F57755" s="183"/>
    </row>
    <row r="57756" ht="15">
      <c r="F57756" s="183"/>
    </row>
    <row r="57767" ht="15">
      <c r="F57767" s="183"/>
    </row>
    <row r="57768" ht="15">
      <c r="F57768" s="183"/>
    </row>
    <row r="57770" ht="15">
      <c r="F57770" s="183"/>
    </row>
    <row r="57782" ht="15">
      <c r="F57782" s="183"/>
    </row>
    <row r="57783" ht="15">
      <c r="F57783" s="183"/>
    </row>
    <row r="57785" ht="15">
      <c r="F57785" s="183"/>
    </row>
    <row r="57786" ht="15">
      <c r="F57786" s="183"/>
    </row>
    <row r="57797" ht="15">
      <c r="F57797" s="183"/>
    </row>
    <row r="57800" ht="15">
      <c r="F57800" s="183"/>
    </row>
    <row r="57812" ht="15">
      <c r="F57812" s="183"/>
    </row>
    <row r="57813" ht="15">
      <c r="F57813" s="183"/>
    </row>
    <row r="57815" ht="15">
      <c r="F57815" s="183"/>
    </row>
    <row r="57816" ht="15">
      <c r="F57816" s="183"/>
    </row>
    <row r="57857" ht="15">
      <c r="F57857" s="183"/>
    </row>
    <row r="57858" ht="15">
      <c r="F57858" s="183"/>
    </row>
    <row r="57859" ht="15">
      <c r="F57859" s="183"/>
    </row>
    <row r="57860" ht="15">
      <c r="F57860" s="183"/>
    </row>
    <row r="57872" ht="15">
      <c r="F57872" s="183"/>
    </row>
    <row r="57873" ht="15">
      <c r="F57873" s="183"/>
    </row>
    <row r="57875" ht="15">
      <c r="F57875" s="183"/>
    </row>
    <row r="57887" ht="15">
      <c r="F57887" s="183"/>
    </row>
    <row r="57889" ht="15">
      <c r="F57889" s="183"/>
    </row>
    <row r="57902" ht="15">
      <c r="F57902" s="183"/>
    </row>
    <row r="57904" ht="15">
      <c r="F57904" s="183"/>
    </row>
    <row r="57905" ht="15">
      <c r="F57905" s="183"/>
    </row>
    <row r="57917" ht="15">
      <c r="F57917" s="183"/>
    </row>
    <row r="57919" ht="15">
      <c r="F57919" s="183"/>
    </row>
    <row r="57920" ht="15">
      <c r="F57920" s="183"/>
    </row>
    <row r="57962" ht="15">
      <c r="F57962" s="183"/>
    </row>
    <row r="57963" ht="15">
      <c r="F57963" s="183"/>
    </row>
    <row r="57964" ht="15">
      <c r="F57964" s="183"/>
    </row>
    <row r="57965" ht="15">
      <c r="F57965" s="183"/>
    </row>
    <row r="57966" ht="15">
      <c r="F57966" s="183"/>
    </row>
    <row r="57977" ht="15">
      <c r="F57977" s="183"/>
    </row>
    <row r="57978" ht="15">
      <c r="F57978" s="183"/>
    </row>
    <row r="57979" ht="15">
      <c r="F57979" s="183"/>
    </row>
    <row r="57980" ht="15">
      <c r="F57980" s="183"/>
    </row>
    <row r="57981" ht="15">
      <c r="F57981" s="183"/>
    </row>
    <row r="57992" ht="15">
      <c r="F57992" s="183"/>
    </row>
    <row r="57993" ht="15">
      <c r="F57993" s="183"/>
    </row>
    <row r="57994" ht="15">
      <c r="F57994" s="183"/>
    </row>
    <row r="57995" ht="15">
      <c r="F57995" s="183"/>
    </row>
    <row r="58007" ht="15">
      <c r="F58007" s="183"/>
    </row>
    <row r="58008" ht="15">
      <c r="F58008" s="183"/>
    </row>
    <row r="58009" ht="15">
      <c r="F58009" s="183"/>
    </row>
    <row r="58010" ht="15">
      <c r="F58010" s="183"/>
    </row>
    <row r="58022" ht="15">
      <c r="F58022" s="183"/>
    </row>
    <row r="58023" ht="15">
      <c r="F58023" s="183"/>
    </row>
    <row r="58024" ht="15">
      <c r="F58024" s="183"/>
    </row>
    <row r="58025" ht="15">
      <c r="F58025" s="183"/>
    </row>
    <row r="58026" ht="15">
      <c r="F58026" s="183"/>
    </row>
    <row r="58067" ht="15">
      <c r="F58067" s="183"/>
    </row>
    <row r="58068" ht="15">
      <c r="F58068" s="183"/>
    </row>
    <row r="58069" ht="15">
      <c r="F58069" s="183"/>
    </row>
    <row r="58070" ht="15">
      <c r="F58070" s="183"/>
    </row>
    <row r="58071" ht="15">
      <c r="F58071" s="183"/>
    </row>
    <row r="58082" ht="15">
      <c r="F58082" s="183"/>
    </row>
    <row r="58083" ht="15">
      <c r="F58083" s="183"/>
    </row>
    <row r="58084" ht="15">
      <c r="F58084" s="183"/>
    </row>
    <row r="58085" ht="15">
      <c r="F58085" s="183"/>
    </row>
    <row r="58086" ht="15">
      <c r="F58086" s="183"/>
    </row>
    <row r="58097" ht="15">
      <c r="F58097" s="183"/>
    </row>
    <row r="58098" ht="15">
      <c r="F58098" s="183"/>
    </row>
    <row r="58099" ht="15">
      <c r="F58099" s="183"/>
    </row>
    <row r="58100" ht="15">
      <c r="F58100" s="183"/>
    </row>
    <row r="58101" ht="15">
      <c r="F58101" s="183"/>
    </row>
    <row r="58112" ht="15">
      <c r="F58112" s="183"/>
    </row>
    <row r="58113" ht="15">
      <c r="F58113" s="183"/>
    </row>
    <row r="58114" ht="15">
      <c r="F58114" s="183"/>
    </row>
    <row r="58115" ht="15">
      <c r="F58115" s="183"/>
    </row>
    <row r="58116" ht="15">
      <c r="F58116" s="183"/>
    </row>
    <row r="58127" ht="15">
      <c r="F58127" s="183"/>
    </row>
    <row r="58128" ht="15">
      <c r="F58128" s="183"/>
    </row>
    <row r="58129" ht="15">
      <c r="F58129" s="183"/>
    </row>
    <row r="58130" ht="15">
      <c r="F58130" s="183"/>
    </row>
    <row r="58131" ht="15">
      <c r="F58131" s="183"/>
    </row>
    <row r="58143" ht="15">
      <c r="F58143" s="183"/>
    </row>
    <row r="58144" ht="15">
      <c r="F58144" s="183"/>
    </row>
    <row r="58145" ht="15">
      <c r="F58145" s="183"/>
    </row>
    <row r="58146" ht="15">
      <c r="F58146" s="183"/>
    </row>
    <row r="58277" ht="15">
      <c r="F58277" s="183"/>
    </row>
    <row r="58278" ht="15">
      <c r="F58278" s="183"/>
    </row>
    <row r="58279" ht="15">
      <c r="F58279" s="183"/>
    </row>
    <row r="58280" ht="15">
      <c r="F58280" s="183"/>
    </row>
    <row r="58281" ht="15">
      <c r="F58281" s="183"/>
    </row>
    <row r="58292" ht="15">
      <c r="F58292" s="183"/>
    </row>
    <row r="58293" ht="15">
      <c r="F58293" s="183"/>
    </row>
    <row r="58294" ht="15">
      <c r="F58294" s="183"/>
    </row>
    <row r="58295" ht="15">
      <c r="F58295" s="183"/>
    </row>
    <row r="58296" ht="15">
      <c r="F58296" s="183"/>
    </row>
    <row r="58307" ht="15">
      <c r="F58307" s="183"/>
    </row>
    <row r="58308" ht="15">
      <c r="F58308" s="183"/>
    </row>
    <row r="58309" ht="15">
      <c r="F58309" s="183"/>
    </row>
    <row r="58310" ht="15">
      <c r="F58310" s="183"/>
    </row>
    <row r="58311" ht="15">
      <c r="F58311" s="183"/>
    </row>
    <row r="58322" ht="15">
      <c r="F58322" s="183"/>
    </row>
    <row r="58323" ht="15">
      <c r="F58323" s="183"/>
    </row>
    <row r="58324" ht="15">
      <c r="F58324" s="183"/>
    </row>
    <row r="58325" ht="15">
      <c r="F58325" s="183"/>
    </row>
    <row r="58326" ht="15">
      <c r="F58326" s="183"/>
    </row>
    <row r="58337" ht="15">
      <c r="F58337" s="183"/>
    </row>
    <row r="58338" ht="15">
      <c r="F58338" s="183"/>
    </row>
    <row r="58339" ht="15">
      <c r="F58339" s="183"/>
    </row>
    <row r="58340" ht="15">
      <c r="F58340" s="183"/>
    </row>
    <row r="58341" ht="15">
      <c r="F58341" s="183"/>
    </row>
    <row r="58353" ht="15">
      <c r="F58353" s="183"/>
    </row>
    <row r="58354" ht="15">
      <c r="F58354" s="183"/>
    </row>
    <row r="58355" ht="15">
      <c r="F58355" s="183"/>
    </row>
    <row r="58356" ht="15">
      <c r="F58356" s="183"/>
    </row>
    <row r="58368" ht="15">
      <c r="F58368" s="183"/>
    </row>
    <row r="58382" ht="15">
      <c r="F58382" s="183"/>
    </row>
    <row r="58383" ht="15">
      <c r="F58383" s="183"/>
    </row>
    <row r="58384" ht="15">
      <c r="F58384" s="183"/>
    </row>
    <row r="58385" ht="15">
      <c r="F58385" s="183"/>
    </row>
    <row r="58386" ht="15">
      <c r="F58386" s="183"/>
    </row>
    <row r="58397" ht="15">
      <c r="F58397" s="183"/>
    </row>
    <row r="58398" ht="15">
      <c r="F58398" s="183"/>
    </row>
    <row r="58399" ht="15">
      <c r="F58399" s="183"/>
    </row>
    <row r="58400" ht="15">
      <c r="F58400" s="183"/>
    </row>
    <row r="58401" ht="15">
      <c r="F58401" s="183"/>
    </row>
    <row r="58413" ht="15">
      <c r="F58413" s="183"/>
    </row>
    <row r="58414" ht="15">
      <c r="F58414" s="183"/>
    </row>
    <row r="58415" ht="15">
      <c r="F58415" s="183"/>
    </row>
    <row r="58416" ht="15">
      <c r="F58416" s="183"/>
    </row>
    <row r="58427" ht="15">
      <c r="F58427" s="183"/>
    </row>
    <row r="58428" ht="15">
      <c r="F58428" s="183"/>
    </row>
    <row r="58429" ht="15">
      <c r="F58429" s="183"/>
    </row>
    <row r="58430" ht="15">
      <c r="F58430" s="183"/>
    </row>
    <row r="58443" ht="15">
      <c r="F58443" s="183"/>
    </row>
    <row r="58444" ht="15">
      <c r="F58444" s="183"/>
    </row>
    <row r="58445" ht="15">
      <c r="F58445" s="183"/>
    </row>
    <row r="58446" ht="15">
      <c r="F58446" s="183"/>
    </row>
    <row r="58458" ht="15">
      <c r="F58458" s="183"/>
    </row>
    <row r="58459" ht="15">
      <c r="F58459" s="183"/>
    </row>
    <row r="58460" ht="15">
      <c r="F58460" s="183"/>
    </row>
    <row r="58461" ht="15">
      <c r="F58461" s="183"/>
    </row>
    <row r="58487" ht="15">
      <c r="F58487" s="183"/>
    </row>
    <row r="58488" ht="15">
      <c r="F58488" s="183"/>
    </row>
    <row r="58489" ht="15">
      <c r="F58489" s="183"/>
    </row>
    <row r="58490" ht="15">
      <c r="F58490" s="183"/>
    </row>
    <row r="58491" ht="15">
      <c r="F58491" s="183"/>
    </row>
    <row r="58502" ht="15">
      <c r="F58502" s="183"/>
    </row>
    <row r="58503" ht="15">
      <c r="F58503" s="183"/>
    </row>
    <row r="58504" ht="15">
      <c r="F58504" s="183"/>
    </row>
    <row r="58505" ht="15">
      <c r="F58505" s="183"/>
    </row>
    <row r="58506" ht="15">
      <c r="F58506" s="183"/>
    </row>
    <row r="58517" ht="15">
      <c r="F58517" s="183"/>
    </row>
    <row r="58518" ht="15">
      <c r="F58518" s="183"/>
    </row>
    <row r="58519" ht="15">
      <c r="F58519" s="183"/>
    </row>
    <row r="58520" ht="15">
      <c r="F58520" s="183"/>
    </row>
    <row r="58532" ht="15">
      <c r="F58532" s="183"/>
    </row>
    <row r="58533" ht="15">
      <c r="F58533" s="183"/>
    </row>
    <row r="58534" ht="15">
      <c r="F58534" s="183"/>
    </row>
    <row r="58535" ht="15">
      <c r="F58535" s="183"/>
    </row>
    <row r="58536" ht="15">
      <c r="F58536" s="183"/>
    </row>
    <row r="58547" ht="15">
      <c r="F58547" s="184"/>
    </row>
    <row r="58548" ht="15">
      <c r="F58548" s="183"/>
    </row>
    <row r="58549" ht="15">
      <c r="F58549" s="183"/>
    </row>
    <row r="58550" ht="15">
      <c r="F58550" s="183"/>
    </row>
    <row r="58551" ht="15">
      <c r="F58551" s="183"/>
    </row>
    <row r="58563" ht="15">
      <c r="F58563" s="183"/>
    </row>
    <row r="58564" ht="15">
      <c r="F58564" s="183"/>
    </row>
    <row r="58565" ht="15">
      <c r="F58565" s="183"/>
    </row>
    <row r="58566" ht="15">
      <c r="F58566" s="183"/>
    </row>
    <row r="58592" ht="15">
      <c r="F58592" s="183"/>
    </row>
    <row r="58593" ht="15">
      <c r="F58593" s="183"/>
    </row>
    <row r="58594" ht="15">
      <c r="F58594" s="183"/>
    </row>
    <row r="58595" ht="15">
      <c r="F58595" s="183"/>
    </row>
    <row r="58596" ht="15">
      <c r="F58596" s="183"/>
    </row>
    <row r="58607" ht="15">
      <c r="F58607" s="183"/>
    </row>
    <row r="58608" ht="15">
      <c r="F58608" s="183"/>
    </row>
    <row r="58609" ht="15">
      <c r="F58609" s="183"/>
    </row>
    <row r="58610" ht="15">
      <c r="F58610" s="183"/>
    </row>
    <row r="58611" ht="15">
      <c r="F58611" s="183"/>
    </row>
    <row r="58623" ht="15">
      <c r="F58623" s="183"/>
    </row>
    <row r="58624" ht="15">
      <c r="F58624" s="183"/>
    </row>
    <row r="58625" ht="15">
      <c r="F58625" s="183"/>
    </row>
    <row r="58626" ht="15">
      <c r="F58626" s="183"/>
    </row>
    <row r="58637" ht="15">
      <c r="F58637" s="183"/>
    </row>
    <row r="58638" ht="15">
      <c r="F58638" s="183"/>
    </row>
    <row r="58639" ht="15">
      <c r="F58639" s="183"/>
    </row>
    <row r="58640" ht="15">
      <c r="F58640" s="183"/>
    </row>
    <row r="58652" ht="15">
      <c r="F58652" s="183"/>
    </row>
    <row r="58653" ht="15">
      <c r="F58653" s="183"/>
    </row>
    <row r="58654" ht="15">
      <c r="F58654" s="183"/>
    </row>
    <row r="58655" ht="15">
      <c r="F58655" s="183"/>
    </row>
    <row r="58656" ht="15">
      <c r="F58656" s="183"/>
    </row>
    <row r="58668" ht="15">
      <c r="F58668" s="183"/>
    </row>
    <row r="58669" ht="15">
      <c r="F58669" s="183"/>
    </row>
    <row r="58697" ht="15">
      <c r="F58697" s="183"/>
    </row>
    <row r="58698" ht="15">
      <c r="F58698" s="183"/>
    </row>
    <row r="58699" ht="15">
      <c r="F58699" s="183"/>
    </row>
    <row r="58700" ht="15">
      <c r="F58700" s="183"/>
    </row>
    <row r="58701" ht="15">
      <c r="F58701" s="183"/>
    </row>
    <row r="58712" ht="15">
      <c r="F58712" s="183"/>
    </row>
    <row r="58713" ht="15">
      <c r="F58713" s="183"/>
    </row>
    <row r="58714" ht="15">
      <c r="F58714" s="183"/>
    </row>
    <row r="58715" ht="15">
      <c r="F58715" s="183"/>
    </row>
    <row r="58716" ht="15">
      <c r="F58716" s="183"/>
    </row>
    <row r="58728" ht="15">
      <c r="F58728" s="183"/>
    </row>
    <row r="58729" ht="15">
      <c r="F58729" s="183"/>
    </row>
    <row r="58742" ht="15">
      <c r="F58742" s="183"/>
    </row>
    <row r="58743" ht="15">
      <c r="F58743" s="183"/>
    </row>
    <row r="58744" ht="15">
      <c r="F58744" s="183"/>
    </row>
    <row r="58745" ht="15">
      <c r="F58745" s="183"/>
    </row>
    <row r="58746" ht="15">
      <c r="F58746" s="183"/>
    </row>
    <row r="58757" ht="15">
      <c r="F58757" s="183"/>
    </row>
    <row r="58758" ht="15">
      <c r="F58758" s="183"/>
    </row>
    <row r="58759" ht="15">
      <c r="F58759" s="183"/>
    </row>
    <row r="58760" ht="15">
      <c r="F58760" s="183"/>
    </row>
    <row r="58761" ht="15">
      <c r="F58761" s="183"/>
    </row>
    <row r="58773" ht="15">
      <c r="F58773" s="183"/>
    </row>
    <row r="58774" ht="15">
      <c r="F58774" s="183"/>
    </row>
    <row r="58788" ht="15">
      <c r="F58788" s="184"/>
    </row>
    <row r="58789" ht="15">
      <c r="F58789" s="183"/>
    </row>
    <row r="58790" ht="15">
      <c r="F58790" s="183"/>
    </row>
    <row r="58791" ht="15">
      <c r="F58791" s="183"/>
    </row>
    <row r="58802" ht="15">
      <c r="F58802" s="183"/>
    </row>
    <row r="58803" ht="15">
      <c r="F58803" s="183"/>
    </row>
    <row r="58804" ht="15">
      <c r="F58804" s="183"/>
    </row>
    <row r="58805" ht="15">
      <c r="F58805" s="183"/>
    </row>
    <row r="58806" ht="15">
      <c r="F58806" s="183"/>
    </row>
    <row r="58817" ht="15">
      <c r="F58817" s="183"/>
    </row>
    <row r="58818" ht="15">
      <c r="F58818" s="183"/>
    </row>
    <row r="58819" ht="15">
      <c r="F58819" s="183"/>
    </row>
    <row r="58820" ht="15">
      <c r="F58820" s="183"/>
    </row>
    <row r="58821" ht="15">
      <c r="F58821" s="183"/>
    </row>
    <row r="58833" ht="15">
      <c r="F58833" s="183"/>
    </row>
    <row r="58834" ht="15">
      <c r="F58834" s="183"/>
    </row>
    <row r="58835" ht="15">
      <c r="F58835" s="183"/>
    </row>
    <row r="58836" ht="15">
      <c r="F58836" s="183"/>
    </row>
    <row r="58847" ht="15">
      <c r="F58847" s="183"/>
    </row>
    <row r="58848" ht="15">
      <c r="F58848" s="183"/>
    </row>
    <row r="58849" ht="15">
      <c r="F58849" s="183"/>
    </row>
    <row r="58850" ht="15">
      <c r="F58850" s="183"/>
    </row>
    <row r="58851" ht="15">
      <c r="F58851" s="183"/>
    </row>
    <row r="58862" ht="15">
      <c r="F58862" s="183"/>
    </row>
    <row r="58863" ht="15">
      <c r="F58863" s="183"/>
    </row>
    <row r="58864" ht="15">
      <c r="F58864" s="183"/>
    </row>
    <row r="58865" ht="15">
      <c r="F58865" s="183"/>
    </row>
    <row r="58866" ht="15">
      <c r="F58866" s="183"/>
    </row>
    <row r="58878" ht="15">
      <c r="F58878" s="183"/>
    </row>
    <row r="58879" ht="15">
      <c r="F58879" s="183"/>
    </row>
    <row r="58880" ht="15">
      <c r="F58880" s="183"/>
    </row>
    <row r="58881" ht="15">
      <c r="F58881" s="183"/>
    </row>
    <row r="58893" ht="15">
      <c r="F58893" s="183"/>
    </row>
    <row r="58895" ht="15">
      <c r="F58895" s="183"/>
    </row>
    <row r="58896" ht="15">
      <c r="F58896" s="183"/>
    </row>
    <row r="58907" ht="15">
      <c r="F58907" s="183"/>
    </row>
    <row r="58908" ht="15">
      <c r="F58908" s="183"/>
    </row>
    <row r="58909" ht="15">
      <c r="F58909" s="183"/>
    </row>
    <row r="58910" ht="15">
      <c r="F58910" s="183"/>
    </row>
    <row r="58911" ht="15">
      <c r="F58911" s="183"/>
    </row>
    <row r="58922" ht="15">
      <c r="F58922" s="183"/>
    </row>
    <row r="58923" ht="15">
      <c r="F58923" s="183"/>
    </row>
    <row r="58924" ht="15">
      <c r="F58924" s="183"/>
    </row>
    <row r="58925" ht="15">
      <c r="F58925" s="183"/>
    </row>
    <row r="58926" ht="15">
      <c r="F58926" s="183"/>
    </row>
    <row r="58938" ht="15">
      <c r="F58938" s="183"/>
    </row>
    <row r="58952" ht="15">
      <c r="F58952" s="183"/>
    </row>
    <row r="58953" ht="15">
      <c r="F58953" s="183"/>
    </row>
    <row r="58954" ht="15">
      <c r="F58954" s="183"/>
    </row>
    <row r="58955" ht="15">
      <c r="F58955" s="183"/>
    </row>
    <row r="58967" ht="15">
      <c r="F58967" s="183"/>
    </row>
    <row r="58968" ht="15">
      <c r="F58968" s="183"/>
    </row>
    <row r="58969" ht="15">
      <c r="F58969" s="183"/>
    </row>
    <row r="58970" ht="15">
      <c r="F58970" s="183"/>
    </row>
    <row r="59012" ht="15">
      <c r="F59012" s="183"/>
    </row>
    <row r="59013" ht="15">
      <c r="F59013" s="183"/>
    </row>
    <row r="59014" ht="15">
      <c r="F59014" s="183"/>
    </row>
    <row r="59015" ht="15">
      <c r="F59015" s="183"/>
    </row>
    <row r="59016" ht="15">
      <c r="F59016" s="183"/>
    </row>
    <row r="59027" ht="15">
      <c r="F59027" s="183"/>
    </row>
    <row r="59028" ht="15">
      <c r="F59028" s="183"/>
    </row>
    <row r="59029" ht="15">
      <c r="F59029" s="183"/>
    </row>
    <row r="59030" ht="15">
      <c r="F59030" s="183"/>
    </row>
    <row r="59031" ht="15">
      <c r="F59031" s="183"/>
    </row>
    <row r="59042" ht="15">
      <c r="F59042" s="183"/>
    </row>
    <row r="59043" ht="15">
      <c r="F59043" s="183"/>
    </row>
    <row r="59044" ht="15">
      <c r="F59044" s="183"/>
    </row>
    <row r="59045" ht="15">
      <c r="F59045" s="183"/>
    </row>
    <row r="59046" ht="15">
      <c r="F59046" s="183"/>
    </row>
    <row r="59057" ht="15">
      <c r="F59057" s="183"/>
    </row>
    <row r="59058" ht="15">
      <c r="F59058" s="183"/>
    </row>
    <row r="59059" ht="15">
      <c r="F59059" s="183"/>
    </row>
    <row r="59060" ht="15">
      <c r="F59060" s="183"/>
    </row>
    <row r="59072" ht="15">
      <c r="F59072" s="183"/>
    </row>
    <row r="59073" ht="15">
      <c r="F59073" s="183"/>
    </row>
    <row r="59074" ht="15">
      <c r="F59074" s="183"/>
    </row>
    <row r="59075" ht="15">
      <c r="F59075" s="183"/>
    </row>
    <row r="59076" ht="15">
      <c r="F59076" s="183"/>
    </row>
    <row r="59088" ht="15">
      <c r="F59088" s="183"/>
    </row>
    <row r="59089" ht="15">
      <c r="F59089" s="184"/>
    </row>
    <row r="59117" ht="15">
      <c r="F59117" s="183"/>
    </row>
    <row r="59118" ht="15">
      <c r="F59118" s="183"/>
    </row>
    <row r="59119" ht="15">
      <c r="F59119" s="183"/>
    </row>
    <row r="59120" ht="15">
      <c r="F59120" s="183"/>
    </row>
    <row r="59121" ht="15">
      <c r="F59121" s="183"/>
    </row>
    <row r="59132" ht="15">
      <c r="F59132" s="183"/>
    </row>
    <row r="59133" ht="15">
      <c r="F59133" s="183"/>
    </row>
    <row r="59134" ht="15">
      <c r="F59134" s="183"/>
    </row>
    <row r="59135" ht="15">
      <c r="F59135" s="183"/>
    </row>
    <row r="59136" ht="15">
      <c r="F59136" s="183"/>
    </row>
    <row r="59147" ht="15">
      <c r="F59147" s="183"/>
    </row>
    <row r="59148" ht="15">
      <c r="F59148" s="183"/>
    </row>
    <row r="59149" ht="15">
      <c r="F59149" s="183"/>
    </row>
    <row r="59150" ht="15">
      <c r="F59150" s="183"/>
    </row>
    <row r="59162" ht="15">
      <c r="F59162" s="183"/>
    </row>
    <row r="59163" ht="15">
      <c r="F59163" s="183"/>
    </row>
    <row r="59164" ht="15">
      <c r="F59164" s="183"/>
    </row>
    <row r="59165" ht="15">
      <c r="F59165" s="183"/>
    </row>
    <row r="59166" ht="15">
      <c r="F59166" s="183"/>
    </row>
    <row r="59177" ht="15">
      <c r="F59177" s="183"/>
    </row>
    <row r="59178" ht="15">
      <c r="F59178" s="183"/>
    </row>
    <row r="59179" ht="15">
      <c r="F59179" s="183"/>
    </row>
    <row r="59180" ht="15">
      <c r="F59180" s="183"/>
    </row>
    <row r="59181" ht="15">
      <c r="F59181" s="183"/>
    </row>
    <row r="59193" ht="15">
      <c r="F59193" s="183"/>
    </row>
    <row r="59194" ht="15">
      <c r="F59194" s="183"/>
    </row>
    <row r="59222" ht="15">
      <c r="F59222" s="183"/>
    </row>
    <row r="59223" ht="15">
      <c r="F59223" s="183"/>
    </row>
    <row r="59224" ht="15">
      <c r="F59224" s="183"/>
    </row>
    <row r="59225" ht="15">
      <c r="F59225" s="183"/>
    </row>
    <row r="59226" ht="15">
      <c r="F59226" s="183"/>
    </row>
    <row r="59237" ht="15">
      <c r="F59237" s="183"/>
    </row>
    <row r="59238" ht="15">
      <c r="F59238" s="183"/>
    </row>
    <row r="59239" ht="15">
      <c r="F59239" s="183"/>
    </row>
    <row r="59240" ht="15">
      <c r="F59240" s="183"/>
    </row>
    <row r="59241" ht="15">
      <c r="F59241" s="183"/>
    </row>
    <row r="59252" ht="15">
      <c r="F59252" s="183"/>
    </row>
    <row r="59253" ht="15">
      <c r="F59253" s="183"/>
    </row>
    <row r="59254" ht="15">
      <c r="F59254" s="183"/>
    </row>
    <row r="59255" ht="15">
      <c r="F59255" s="183"/>
    </row>
    <row r="59256" ht="15">
      <c r="F59256" s="183"/>
    </row>
    <row r="59267" ht="15">
      <c r="F59267" s="183"/>
    </row>
    <row r="59268" ht="15">
      <c r="F59268" s="183"/>
    </row>
    <row r="59269" ht="15">
      <c r="F59269" s="183"/>
    </row>
    <row r="59270" ht="15">
      <c r="F59270" s="183"/>
    </row>
    <row r="59271" ht="15">
      <c r="F59271" s="183"/>
    </row>
    <row r="59282" ht="15">
      <c r="F59282" s="183"/>
    </row>
    <row r="59283" ht="15">
      <c r="F59283" s="183"/>
    </row>
    <row r="59284" ht="15">
      <c r="F59284" s="183"/>
    </row>
    <row r="59285" ht="15">
      <c r="F59285" s="183"/>
    </row>
    <row r="59286" ht="15">
      <c r="F59286" s="183"/>
    </row>
    <row r="59298" ht="15">
      <c r="F59298" s="183"/>
    </row>
    <row r="59299" ht="15">
      <c r="F59299" s="183"/>
    </row>
    <row r="59300" ht="15">
      <c r="F59300" s="183"/>
    </row>
    <row r="59301" ht="15">
      <c r="F59301" s="183"/>
    </row>
    <row r="59327" ht="15">
      <c r="F59327" s="183"/>
    </row>
    <row r="59328" ht="15">
      <c r="F59328" s="183"/>
    </row>
    <row r="59329" ht="15">
      <c r="F59329" s="183"/>
    </row>
    <row r="59330" ht="15">
      <c r="F59330" s="183"/>
    </row>
    <row r="59331" ht="15">
      <c r="F59331" s="183"/>
    </row>
    <row r="59342" ht="15">
      <c r="F59342" s="183"/>
    </row>
    <row r="59343" ht="15">
      <c r="F59343" s="183"/>
    </row>
    <row r="59344" ht="15">
      <c r="F59344" s="183"/>
    </row>
    <row r="59345" ht="15">
      <c r="F59345" s="183"/>
    </row>
    <row r="59346" ht="15">
      <c r="F59346" s="183"/>
    </row>
    <row r="59358" ht="15">
      <c r="F59358" s="183"/>
    </row>
    <row r="59359" ht="15">
      <c r="F59359" s="183"/>
    </row>
    <row r="59360" ht="15">
      <c r="F59360" s="183"/>
    </row>
    <row r="59361" ht="15">
      <c r="F59361" s="183"/>
    </row>
    <row r="59372" ht="15">
      <c r="F59372" s="183"/>
    </row>
    <row r="59373" ht="15">
      <c r="F59373" s="183"/>
    </row>
    <row r="59374" ht="15">
      <c r="F59374" s="183"/>
    </row>
    <row r="59375" ht="15">
      <c r="F59375" s="183"/>
    </row>
    <row r="59376" ht="15">
      <c r="F59376" s="183"/>
    </row>
    <row r="59388" ht="15">
      <c r="F59388" s="183"/>
    </row>
    <row r="59389" ht="15">
      <c r="F59389" s="183"/>
    </row>
    <row r="59390" ht="15">
      <c r="F59390" s="183"/>
    </row>
    <row r="59391" ht="15">
      <c r="F59391" s="183"/>
    </row>
    <row r="59403" ht="15">
      <c r="F59403" s="183"/>
    </row>
    <row r="59404" ht="15">
      <c r="F59404" s="183"/>
    </row>
    <row r="59405" ht="15">
      <c r="F59405" s="183"/>
    </row>
    <row r="59406" ht="15">
      <c r="F59406" s="183"/>
    </row>
    <row r="59432" ht="15">
      <c r="F59432" s="184"/>
    </row>
    <row r="59433" ht="15">
      <c r="F59433" s="183"/>
    </row>
    <row r="59434" ht="15">
      <c r="F59434" s="183"/>
    </row>
    <row r="59435" ht="15">
      <c r="F59435" s="183"/>
    </row>
    <row r="59447" ht="15">
      <c r="F59447" s="184"/>
    </row>
    <row r="59448" ht="15">
      <c r="F59448" s="183"/>
    </row>
    <row r="59449" ht="15">
      <c r="F59449" s="183"/>
    </row>
    <row r="59450" ht="15">
      <c r="F59450" s="183"/>
    </row>
    <row r="59451" ht="15">
      <c r="F59451" s="183"/>
    </row>
    <row r="59463" ht="15">
      <c r="F59463" s="183"/>
    </row>
    <row r="59464" ht="15">
      <c r="F59464" s="183"/>
    </row>
    <row r="59477" ht="15">
      <c r="F59477" s="184"/>
    </row>
    <row r="59478" ht="15">
      <c r="F59478" s="183"/>
    </row>
    <row r="59479" ht="15">
      <c r="F59479" s="183"/>
    </row>
    <row r="59480" ht="15">
      <c r="F59480" s="183"/>
    </row>
    <row r="59481" ht="15">
      <c r="F59481" s="183"/>
    </row>
    <row r="59492" ht="15">
      <c r="F59492" s="184"/>
    </row>
    <row r="59493" ht="15">
      <c r="F59493" s="183"/>
    </row>
    <row r="59494" ht="15">
      <c r="F59494" s="183"/>
    </row>
    <row r="59495" ht="15">
      <c r="F59495" s="183"/>
    </row>
    <row r="59496" ht="15">
      <c r="F59496" s="183"/>
    </row>
    <row r="59537" ht="15">
      <c r="F59537" s="183"/>
    </row>
    <row r="59538" ht="15">
      <c r="F59538" s="183"/>
    </row>
    <row r="59539" ht="15">
      <c r="F59539" s="183"/>
    </row>
    <row r="59540" ht="15">
      <c r="F59540" s="183"/>
    </row>
    <row r="59541" ht="15">
      <c r="F59541" s="183"/>
    </row>
    <row r="59552" ht="15">
      <c r="F59552" s="183"/>
    </row>
    <row r="59553" ht="15">
      <c r="F59553" s="183"/>
    </row>
    <row r="59554" ht="15">
      <c r="F59554" s="183"/>
    </row>
    <row r="59555" ht="15">
      <c r="F59555" s="183"/>
    </row>
    <row r="59556" ht="15">
      <c r="F59556" s="183"/>
    </row>
    <row r="59567" ht="15">
      <c r="F59567" s="183"/>
    </row>
    <row r="59568" ht="15">
      <c r="F59568" s="183"/>
    </row>
    <row r="59569" ht="15">
      <c r="F59569" s="183"/>
    </row>
    <row r="59570" ht="15">
      <c r="F59570" s="183"/>
    </row>
    <row r="59571" ht="15">
      <c r="F59571" s="183"/>
    </row>
    <row r="59582" ht="15">
      <c r="F59582" s="183"/>
    </row>
    <row r="59583" ht="15">
      <c r="F59583" s="183"/>
    </row>
    <row r="59584" ht="15">
      <c r="F59584" s="183"/>
    </row>
    <row r="59585" ht="15">
      <c r="F59585" s="183"/>
    </row>
    <row r="59586" ht="15">
      <c r="F59586" s="183"/>
    </row>
    <row r="59597" ht="15">
      <c r="F59597" s="184"/>
    </row>
    <row r="59598" ht="15">
      <c r="F59598" s="183"/>
    </row>
    <row r="59599" ht="15">
      <c r="F59599" s="183"/>
    </row>
    <row r="59600" ht="15">
      <c r="F59600" s="183"/>
    </row>
    <row r="59601" ht="15">
      <c r="F59601" s="183"/>
    </row>
    <row r="59613" ht="15">
      <c r="F59613" s="183"/>
    </row>
    <row r="59614" ht="15">
      <c r="F59614" s="183"/>
    </row>
    <row r="59615" ht="15">
      <c r="F59615" s="183"/>
    </row>
    <row r="59616" ht="15">
      <c r="F59616" s="183"/>
    </row>
    <row r="59642" ht="15">
      <c r="F59642" s="183"/>
    </row>
    <row r="59643" ht="15">
      <c r="F59643" s="183"/>
    </row>
    <row r="59644" ht="15">
      <c r="F59644" s="183"/>
    </row>
    <row r="59645" ht="15">
      <c r="F59645" s="183"/>
    </row>
    <row r="59646" ht="15">
      <c r="F59646" s="183"/>
    </row>
    <row r="59658" ht="15">
      <c r="F59658" s="183"/>
    </row>
    <row r="59660" ht="15">
      <c r="F59660" s="183"/>
    </row>
    <row r="59661" ht="15">
      <c r="F59661" s="183"/>
    </row>
    <row r="59672" ht="15">
      <c r="F59672" s="183"/>
    </row>
    <row r="59675" ht="15">
      <c r="F59675" s="183"/>
    </row>
    <row r="59687" ht="15">
      <c r="F59687" s="183"/>
    </row>
    <row r="59689" ht="15">
      <c r="F59689" s="183"/>
    </row>
    <row r="59690" ht="15">
      <c r="F59690" s="183"/>
    </row>
    <row r="59691" ht="15">
      <c r="F59691" s="183"/>
    </row>
    <row r="59703" ht="15">
      <c r="F59703" s="183"/>
    </row>
    <row r="59705" ht="15">
      <c r="F59705" s="183"/>
    </row>
    <row r="59706" ht="15">
      <c r="F59706" s="183"/>
    </row>
    <row r="59747" ht="15">
      <c r="F59747" s="183"/>
    </row>
    <row r="59748" ht="15">
      <c r="F59748" s="183"/>
    </row>
    <row r="59749" ht="15">
      <c r="F59749" s="183"/>
    </row>
    <row r="59750" ht="15">
      <c r="F59750" s="183"/>
    </row>
    <row r="59751" ht="15">
      <c r="F59751" s="183"/>
    </row>
    <row r="59762" ht="15">
      <c r="F59762" s="183"/>
    </row>
    <row r="59763" ht="15">
      <c r="F59763" s="183"/>
    </row>
    <row r="59764" ht="15">
      <c r="F59764" s="183"/>
    </row>
    <row r="59765" ht="15">
      <c r="F59765" s="183"/>
    </row>
    <row r="59766" ht="15">
      <c r="F59766" s="183"/>
    </row>
    <row r="59778" ht="15">
      <c r="F59778" s="183"/>
    </row>
    <row r="59779" ht="15">
      <c r="F59779" s="183"/>
    </row>
    <row r="59792" ht="15">
      <c r="F59792" s="183"/>
    </row>
    <row r="59793" ht="15">
      <c r="F59793" s="183"/>
    </row>
    <row r="59794" ht="15">
      <c r="F59794" s="183"/>
    </row>
    <row r="59795" ht="15">
      <c r="F59795" s="183"/>
    </row>
    <row r="59796" ht="15">
      <c r="F59796" s="183"/>
    </row>
    <row r="59807" ht="15">
      <c r="F59807" s="183"/>
    </row>
    <row r="59808" ht="15">
      <c r="F59808" s="183"/>
    </row>
    <row r="59809" ht="15">
      <c r="F59809" s="183"/>
    </row>
    <row r="59810" ht="15">
      <c r="F59810" s="183"/>
    </row>
    <row r="59811" ht="15">
      <c r="F59811" s="183"/>
    </row>
    <row r="59852" ht="15">
      <c r="F59852" s="183"/>
    </row>
    <row r="59853" ht="15">
      <c r="F59853" s="183"/>
    </row>
    <row r="59854" ht="15">
      <c r="F59854" s="183"/>
    </row>
    <row r="59855" ht="15">
      <c r="F59855" s="183"/>
    </row>
    <row r="59867" ht="15">
      <c r="F59867" s="183"/>
    </row>
    <row r="59868" ht="15">
      <c r="F59868" s="183"/>
    </row>
    <row r="59869" ht="15">
      <c r="F59869" s="183"/>
    </row>
    <row r="59870" ht="15">
      <c r="F59870" s="183"/>
    </row>
    <row r="59871" ht="15">
      <c r="F59871" s="183"/>
    </row>
    <row r="59883" ht="15">
      <c r="F59883" s="183"/>
    </row>
    <row r="59884" ht="15">
      <c r="F59884" s="183"/>
    </row>
    <row r="59897" ht="15">
      <c r="F59897" s="184"/>
    </row>
    <row r="59898" ht="15">
      <c r="F59898" s="183"/>
    </row>
    <row r="59899" ht="15">
      <c r="F59899" s="183"/>
    </row>
    <row r="59900" ht="15">
      <c r="F59900" s="183"/>
    </row>
    <row r="59901" ht="15">
      <c r="F59901" s="183"/>
    </row>
    <row r="59913" ht="15">
      <c r="F59913" s="183"/>
    </row>
    <row r="59914" ht="15">
      <c r="F59914" s="183"/>
    </row>
    <row r="59915" ht="15">
      <c r="F59915" s="183"/>
    </row>
    <row r="59916" ht="15">
      <c r="F59916" s="183"/>
    </row>
    <row r="59928" ht="15">
      <c r="F59928" s="183"/>
    </row>
    <row r="59929" ht="15">
      <c r="F59929" s="183"/>
    </row>
    <row r="59957" ht="15">
      <c r="F59957" s="183"/>
    </row>
    <row r="59958" ht="15">
      <c r="F59958" s="183"/>
    </row>
    <row r="59959" ht="15">
      <c r="F59959" s="183"/>
    </row>
    <row r="59960" ht="15">
      <c r="F59960" s="183"/>
    </row>
    <row r="59961" ht="15">
      <c r="F59961" s="183"/>
    </row>
    <row r="59972" ht="15">
      <c r="F59972" s="183"/>
    </row>
    <row r="59973" ht="15">
      <c r="F59973" s="183"/>
    </row>
    <row r="59974" ht="15">
      <c r="F59974" s="183"/>
    </row>
    <row r="59975" ht="15">
      <c r="F59975" s="183"/>
    </row>
    <row r="59988" ht="15">
      <c r="F59988" s="183"/>
    </row>
    <row r="59989" ht="15">
      <c r="F59989" s="183"/>
    </row>
    <row r="60003" ht="15">
      <c r="F60003" s="183"/>
    </row>
    <row r="60004" ht="15">
      <c r="F60004" s="183"/>
    </row>
    <row r="60005" ht="15">
      <c r="F60005" s="183"/>
    </row>
    <row r="60006" ht="15">
      <c r="F60006" s="183"/>
    </row>
    <row r="60018" ht="15">
      <c r="F60018" s="183"/>
    </row>
    <row r="60019" ht="15">
      <c r="F60019" s="183"/>
    </row>
    <row r="60020" ht="15">
      <c r="F60020" s="183"/>
    </row>
    <row r="60021" ht="15">
      <c r="F60021" s="183"/>
    </row>
    <row r="60033" ht="15">
      <c r="F60033" s="183"/>
    </row>
    <row r="60062" ht="15">
      <c r="F60062" s="183"/>
    </row>
    <row r="60063" ht="15">
      <c r="F60063" s="183"/>
    </row>
    <row r="60064" ht="15">
      <c r="F60064" s="183"/>
    </row>
    <row r="60065" ht="15">
      <c r="F60065" s="183"/>
    </row>
    <row r="60066" ht="15">
      <c r="F60066" s="183"/>
    </row>
    <row r="60077" ht="15">
      <c r="F60077" s="183"/>
    </row>
    <row r="60078" ht="15">
      <c r="F60078" s="183"/>
    </row>
    <row r="60079" ht="15">
      <c r="F60079" s="183"/>
    </row>
    <row r="60080" ht="15">
      <c r="F60080" s="183"/>
    </row>
    <row r="60081" ht="15">
      <c r="F60081" s="183"/>
    </row>
    <row r="60093" ht="15">
      <c r="F60093" s="183"/>
    </row>
    <row r="60094" ht="15">
      <c r="F60094" s="183"/>
    </row>
    <row r="60095" ht="15">
      <c r="F60095" s="183"/>
    </row>
    <row r="60096" ht="15">
      <c r="F60096" s="183"/>
    </row>
    <row r="60107" ht="15">
      <c r="F60107" s="183"/>
    </row>
    <row r="60108" ht="15">
      <c r="F60108" s="183"/>
    </row>
    <row r="60109" ht="15">
      <c r="F60109" s="183"/>
    </row>
    <row r="60110" ht="15">
      <c r="F60110" s="183"/>
    </row>
    <row r="60111" ht="15">
      <c r="F60111" s="183"/>
    </row>
    <row r="60122" ht="15">
      <c r="F60122" s="183"/>
    </row>
    <row r="60123" ht="15">
      <c r="F60123" s="183"/>
    </row>
    <row r="60124" ht="15">
      <c r="F60124" s="183"/>
    </row>
    <row r="60125" ht="15">
      <c r="F60125" s="183"/>
    </row>
    <row r="60126" ht="15">
      <c r="F60126" s="183"/>
    </row>
    <row r="60138" ht="15">
      <c r="F60138" s="183"/>
    </row>
    <row r="60139" ht="15">
      <c r="F60139" s="183"/>
    </row>
    <row r="60167" ht="15">
      <c r="F60167" s="183"/>
    </row>
    <row r="60168" ht="15">
      <c r="F60168" s="183"/>
    </row>
    <row r="60169" ht="15">
      <c r="F60169" s="183"/>
    </row>
    <row r="60170" ht="15">
      <c r="F60170" s="183"/>
    </row>
    <row r="60171" ht="15">
      <c r="F60171" s="183"/>
    </row>
    <row r="60212" ht="15">
      <c r="F60212" s="183"/>
    </row>
    <row r="60215" ht="15">
      <c r="F60215" s="183"/>
    </row>
    <row r="60228" ht="15">
      <c r="F60228" s="183"/>
    </row>
    <row r="60230" ht="15">
      <c r="F60230" s="183"/>
    </row>
    <row r="60231" ht="15">
      <c r="F60231" s="183"/>
    </row>
    <row r="60272" ht="15">
      <c r="F60272" s="183"/>
    </row>
    <row r="60273" ht="15">
      <c r="F60273" s="183"/>
    </row>
    <row r="60274" ht="15">
      <c r="F60274" s="183"/>
    </row>
    <row r="60275" ht="15">
      <c r="F60275" s="183"/>
    </row>
    <row r="60276" ht="15">
      <c r="F60276" s="183"/>
    </row>
    <row r="60287" ht="15">
      <c r="F60287" s="183"/>
    </row>
    <row r="60288" ht="15">
      <c r="F60288" s="183"/>
    </row>
    <row r="60289" ht="15">
      <c r="F60289" s="183"/>
    </row>
    <row r="60290" ht="15">
      <c r="F60290" s="183"/>
    </row>
    <row r="60291" ht="15">
      <c r="F60291" s="183"/>
    </row>
    <row r="60303" ht="15">
      <c r="F60303" s="183"/>
    </row>
    <row r="60304" ht="15">
      <c r="F60304" s="183"/>
    </row>
    <row r="60305" ht="15">
      <c r="F60305" s="183"/>
    </row>
    <row r="60306" ht="15">
      <c r="F60306" s="183"/>
    </row>
    <row r="60317" ht="15">
      <c r="F60317" s="183"/>
    </row>
    <row r="60318" ht="15">
      <c r="F60318" s="183"/>
    </row>
    <row r="60319" ht="15">
      <c r="F60319" s="183"/>
    </row>
    <row r="60320" ht="15">
      <c r="F60320" s="183"/>
    </row>
    <row r="60321" ht="15">
      <c r="F60321" s="183"/>
    </row>
    <row r="60332" ht="15">
      <c r="F60332" s="183"/>
    </row>
    <row r="60333" ht="15">
      <c r="F60333" s="183"/>
    </row>
    <row r="60334" ht="15">
      <c r="F60334" s="183"/>
    </row>
    <row r="60335" ht="15">
      <c r="F60335" s="183"/>
    </row>
    <row r="60336" ht="15">
      <c r="F60336" s="183"/>
    </row>
    <row r="60348" ht="15">
      <c r="F60348" s="183"/>
    </row>
    <row r="60349" ht="15">
      <c r="F60349" s="183"/>
    </row>
    <row r="60363" ht="15">
      <c r="F60363" s="183"/>
    </row>
    <row r="60364" ht="15">
      <c r="F60364" s="183"/>
    </row>
    <row r="60377" ht="15">
      <c r="F60377" s="183"/>
    </row>
    <row r="60378" ht="15">
      <c r="F60378" s="183"/>
    </row>
    <row r="60379" ht="15">
      <c r="F60379" s="183"/>
    </row>
    <row r="60380" ht="15">
      <c r="F60380" s="183"/>
    </row>
    <row r="60381" ht="15">
      <c r="F60381" s="183"/>
    </row>
    <row r="60392" ht="15">
      <c r="F60392" s="183"/>
    </row>
    <row r="60393" ht="15">
      <c r="F60393" s="183"/>
    </row>
    <row r="60394" ht="15">
      <c r="F60394" s="183"/>
    </row>
    <row r="60395" ht="15">
      <c r="F60395" s="183"/>
    </row>
    <row r="60396" ht="15">
      <c r="F60396" s="183"/>
    </row>
    <row r="60407" ht="15">
      <c r="F60407" s="183"/>
    </row>
    <row r="60408" ht="15">
      <c r="F60408" s="183"/>
    </row>
    <row r="60409" ht="15">
      <c r="F60409" s="183"/>
    </row>
    <row r="60410" ht="15">
      <c r="F60410" s="183"/>
    </row>
    <row r="60411" ht="15">
      <c r="F60411" s="183"/>
    </row>
    <row r="60422" ht="15">
      <c r="F60422" s="183"/>
    </row>
    <row r="60423" ht="15">
      <c r="F60423" s="183"/>
    </row>
    <row r="60424" ht="15">
      <c r="F60424" s="183"/>
    </row>
    <row r="60425" ht="15">
      <c r="F60425" s="183"/>
    </row>
    <row r="60437" ht="15">
      <c r="F60437" s="183"/>
    </row>
    <row r="60438" ht="15">
      <c r="F60438" s="183"/>
    </row>
    <row r="60439" ht="15">
      <c r="F60439" s="183"/>
    </row>
    <row r="60440" ht="15">
      <c r="F60440" s="183"/>
    </row>
    <row r="60441" ht="15">
      <c r="F60441" s="183"/>
    </row>
    <row r="60453" ht="15">
      <c r="F60453" s="183"/>
    </row>
    <row r="60454" ht="15">
      <c r="F60454" s="183"/>
    </row>
    <row r="60455" ht="15">
      <c r="F60455" s="183"/>
    </row>
    <row r="60456" ht="15">
      <c r="F60456" s="183"/>
    </row>
    <row r="60482" ht="15">
      <c r="F60482" s="183"/>
    </row>
    <row r="60483" ht="15">
      <c r="F60483" s="183"/>
    </row>
    <row r="60484" ht="15">
      <c r="F60484" s="183"/>
    </row>
    <row r="60485" ht="15">
      <c r="F60485" s="183"/>
    </row>
    <row r="60486" ht="15">
      <c r="F60486" s="183"/>
    </row>
    <row r="60497" ht="15">
      <c r="F60497" s="183"/>
    </row>
    <row r="60498" ht="15">
      <c r="F60498" s="183"/>
    </row>
    <row r="60499" ht="15">
      <c r="F60499" s="183"/>
    </row>
    <row r="60500" ht="15">
      <c r="F60500" s="183"/>
    </row>
    <row r="60501" ht="15">
      <c r="F60501" s="183"/>
    </row>
    <row r="60512" ht="15">
      <c r="F60512" s="184"/>
    </row>
    <row r="60513" ht="15">
      <c r="F60513" s="183"/>
    </row>
    <row r="60514" ht="15">
      <c r="F60514" s="183"/>
    </row>
    <row r="60515" ht="15">
      <c r="F60515" s="183"/>
    </row>
    <row r="60516" ht="15">
      <c r="F60516" s="183"/>
    </row>
    <row r="60527" ht="15">
      <c r="F60527" s="183"/>
    </row>
    <row r="60528" ht="15">
      <c r="F60528" s="183"/>
    </row>
    <row r="60529" ht="15">
      <c r="F60529" s="183"/>
    </row>
    <row r="60530" ht="15">
      <c r="F60530" s="183"/>
    </row>
    <row r="60531" ht="15">
      <c r="F60531" s="183"/>
    </row>
    <row r="60542" ht="15">
      <c r="F60542" s="183"/>
    </row>
    <row r="60543" ht="15">
      <c r="F60543" s="183"/>
    </row>
    <row r="60544" ht="15">
      <c r="F60544" s="183"/>
    </row>
    <row r="60545" ht="15">
      <c r="F60545" s="183"/>
    </row>
    <row r="60546" ht="15">
      <c r="F60546" s="183"/>
    </row>
    <row r="60558" ht="15">
      <c r="F60558" s="183"/>
    </row>
    <row r="60559" ht="15">
      <c r="F60559" s="183"/>
    </row>
    <row r="60560" ht="15">
      <c r="F60560" s="183"/>
    </row>
    <row r="60561" ht="15">
      <c r="F60561" s="183"/>
    </row>
    <row r="60587" ht="15">
      <c r="F60587" s="183"/>
    </row>
    <row r="60588" ht="15">
      <c r="F60588" s="183"/>
    </row>
    <row r="60589" ht="15">
      <c r="F60589" s="183"/>
    </row>
    <row r="60590" ht="15">
      <c r="F60590" s="183"/>
    </row>
    <row r="60591" ht="15">
      <c r="F60591" s="183"/>
    </row>
    <row r="60602" ht="15">
      <c r="F60602" s="183"/>
    </row>
    <row r="60603" ht="15">
      <c r="F60603" s="183"/>
    </row>
    <row r="60604" ht="15">
      <c r="F60604" s="183"/>
    </row>
    <row r="60605" ht="15">
      <c r="F60605" s="183"/>
    </row>
    <row r="60606" ht="15">
      <c r="F60606" s="183"/>
    </row>
    <row r="60617" ht="15">
      <c r="F60617" s="183"/>
    </row>
    <row r="60618" ht="15">
      <c r="F60618" s="183"/>
    </row>
    <row r="60619" ht="15">
      <c r="F60619" s="183"/>
    </row>
    <row r="60620" ht="15">
      <c r="F60620" s="183"/>
    </row>
    <row r="60621" ht="15">
      <c r="F60621" s="183"/>
    </row>
    <row r="60632" ht="15">
      <c r="F60632" s="183"/>
    </row>
    <row r="60633" ht="15">
      <c r="F60633" s="183"/>
    </row>
    <row r="60634" ht="15">
      <c r="F60634" s="183"/>
    </row>
    <row r="60635" ht="15">
      <c r="F60635" s="183"/>
    </row>
    <row r="60636" ht="15">
      <c r="F60636" s="183"/>
    </row>
    <row r="60648" ht="15">
      <c r="F60648" s="183"/>
    </row>
    <row r="60649" ht="15">
      <c r="F60649" s="183"/>
    </row>
    <row r="60650" ht="15">
      <c r="F60650" s="183"/>
    </row>
    <row r="60651" ht="15">
      <c r="F60651" s="183"/>
    </row>
    <row r="60663" ht="15">
      <c r="F60663" s="183"/>
    </row>
    <row r="60664" ht="15">
      <c r="F60664" s="183"/>
    </row>
    <row r="60665" ht="15">
      <c r="F60665" s="183"/>
    </row>
    <row r="60666" ht="15">
      <c r="F60666" s="183"/>
    </row>
    <row r="60692" ht="15">
      <c r="F60692" s="183"/>
    </row>
    <row r="60693" ht="15">
      <c r="F60693" s="183"/>
    </row>
    <row r="60694" ht="15">
      <c r="F60694" s="183"/>
    </row>
    <row r="60695" ht="15">
      <c r="F60695" s="183"/>
    </row>
    <row r="60696" ht="15">
      <c r="F60696" s="183"/>
    </row>
    <row r="60707" ht="15">
      <c r="F60707" s="183"/>
    </row>
    <row r="60708" ht="15">
      <c r="F60708" s="183"/>
    </row>
    <row r="60709" ht="15">
      <c r="F60709" s="183"/>
    </row>
    <row r="60710" ht="15">
      <c r="F60710" s="183"/>
    </row>
    <row r="60711" ht="15">
      <c r="F60711" s="183"/>
    </row>
    <row r="60722" ht="15">
      <c r="F60722" s="184"/>
    </row>
    <row r="60723" ht="15">
      <c r="F60723" s="183"/>
    </row>
    <row r="60724" ht="15">
      <c r="F60724" s="183"/>
    </row>
    <row r="60725" ht="15">
      <c r="F60725" s="183"/>
    </row>
    <row r="60726" ht="15">
      <c r="F60726" s="183"/>
    </row>
    <row r="60737" ht="15">
      <c r="F60737" s="183"/>
    </row>
    <row r="60738" ht="15">
      <c r="F60738" s="183"/>
    </row>
    <row r="60739" ht="15">
      <c r="F60739" s="183"/>
    </row>
    <row r="60740" ht="15">
      <c r="F60740" s="183"/>
    </row>
    <row r="60741" ht="15">
      <c r="F60741" s="183"/>
    </row>
    <row r="60752" ht="15">
      <c r="F60752" s="183"/>
    </row>
    <row r="60753" ht="15">
      <c r="F60753" s="183"/>
    </row>
    <row r="60754" ht="15">
      <c r="F60754" s="183"/>
    </row>
    <row r="60755" ht="15">
      <c r="F60755" s="183"/>
    </row>
    <row r="60756" ht="15">
      <c r="F60756" s="183"/>
    </row>
    <row r="60768" ht="15">
      <c r="F60768" s="183"/>
    </row>
    <row r="60769" ht="15">
      <c r="F60769" s="183"/>
    </row>
    <row r="60797" ht="15">
      <c r="F60797" s="183"/>
    </row>
    <row r="60798" ht="15">
      <c r="F60798" s="183"/>
    </row>
    <row r="60799" ht="15">
      <c r="F60799" s="183"/>
    </row>
    <row r="60800" ht="15">
      <c r="F60800" s="183"/>
    </row>
    <row r="60801" ht="15">
      <c r="F60801" s="183"/>
    </row>
    <row r="60812" ht="15">
      <c r="F60812" s="183"/>
    </row>
    <row r="60813" ht="15">
      <c r="F60813" s="183"/>
    </row>
    <row r="60814" ht="15">
      <c r="F60814" s="183"/>
    </row>
    <row r="60815" ht="15">
      <c r="F60815" s="183"/>
    </row>
    <row r="60816" ht="15">
      <c r="F60816" s="183"/>
    </row>
    <row r="60828" ht="15">
      <c r="F60828" s="183"/>
    </row>
    <row r="60829" ht="15">
      <c r="F60829" s="183"/>
    </row>
    <row r="60842" ht="15">
      <c r="F60842" s="183"/>
    </row>
    <row r="60843" ht="15">
      <c r="F60843" s="183"/>
    </row>
    <row r="60844" ht="15">
      <c r="F60844" s="183"/>
    </row>
    <row r="60845" ht="15">
      <c r="F60845" s="183"/>
    </row>
    <row r="60857" ht="15">
      <c r="F60857" s="183"/>
    </row>
    <row r="60858" ht="15">
      <c r="F60858" s="183"/>
    </row>
    <row r="60859" ht="15">
      <c r="F60859" s="183"/>
    </row>
    <row r="60860" ht="15">
      <c r="F60860" s="183"/>
    </row>
    <row r="60861" ht="15">
      <c r="F60861" s="183"/>
    </row>
    <row r="60873" ht="15">
      <c r="F60873" s="183"/>
    </row>
    <row r="60874" ht="15">
      <c r="F60874" s="183"/>
    </row>
    <row r="60902" ht="15">
      <c r="F60902" s="183"/>
    </row>
    <row r="60903" ht="15">
      <c r="F60903" s="183"/>
    </row>
    <row r="60904" ht="15">
      <c r="F60904" s="183"/>
    </row>
    <row r="60905" ht="15">
      <c r="F60905" s="183"/>
    </row>
    <row r="60906" ht="15">
      <c r="F60906" s="183"/>
    </row>
    <row r="60917" ht="15">
      <c r="F60917" s="183"/>
    </row>
    <row r="60918" ht="15">
      <c r="F60918" s="183"/>
    </row>
    <row r="60919" ht="15">
      <c r="F60919" s="183"/>
    </row>
    <row r="60920" ht="15">
      <c r="F60920" s="183"/>
    </row>
    <row r="60921" ht="15">
      <c r="F60921" s="183"/>
    </row>
    <row r="60933" ht="15">
      <c r="F60933" s="183"/>
    </row>
    <row r="60934" ht="15">
      <c r="F60934" s="183"/>
    </row>
    <row r="60935" ht="15">
      <c r="F60935" s="183"/>
    </row>
    <row r="60936" ht="15">
      <c r="F60936" s="183"/>
    </row>
    <row r="60947" ht="15">
      <c r="F60947" s="184"/>
    </row>
    <row r="60948" ht="15">
      <c r="F60948" s="183"/>
    </row>
    <row r="60949" ht="15">
      <c r="F60949" s="183"/>
    </row>
    <row r="60950" ht="15">
      <c r="F60950" s="183"/>
    </row>
    <row r="60951" ht="15">
      <c r="F60951" s="183"/>
    </row>
    <row r="60962" ht="15">
      <c r="F60962" s="184"/>
    </row>
    <row r="60963" ht="15">
      <c r="F60963" s="183"/>
    </row>
    <row r="60964" ht="15">
      <c r="F60964" s="183"/>
    </row>
    <row r="60965" ht="15">
      <c r="F60965" s="183"/>
    </row>
    <row r="60966" ht="15">
      <c r="F60966" s="183"/>
    </row>
    <row r="60978" ht="15">
      <c r="F60978" s="183"/>
    </row>
    <row r="60979" ht="15">
      <c r="F60979" s="183"/>
    </row>
    <row r="61007" ht="15">
      <c r="F61007" s="184"/>
    </row>
    <row r="61008" ht="15">
      <c r="F61008" s="183"/>
    </row>
    <row r="61009" ht="15">
      <c r="F61009" s="183"/>
    </row>
    <row r="61010" ht="15">
      <c r="F61010" s="183"/>
    </row>
    <row r="61011" ht="15">
      <c r="F61011" s="183"/>
    </row>
    <row r="61022" ht="15">
      <c r="F61022" s="184"/>
    </row>
    <row r="61023" ht="15">
      <c r="F61023" s="183"/>
    </row>
    <row r="61024" ht="15">
      <c r="F61024" s="183"/>
    </row>
    <row r="61025" ht="15">
      <c r="F61025" s="183"/>
    </row>
    <row r="61026" ht="15">
      <c r="F61026" s="183"/>
    </row>
    <row r="61037" ht="15">
      <c r="F61037" s="184"/>
    </row>
    <row r="61038" ht="15">
      <c r="F61038" s="183"/>
    </row>
    <row r="61039" ht="15">
      <c r="F61039" s="183"/>
    </row>
    <row r="61040" ht="15">
      <c r="F61040" s="183"/>
    </row>
    <row r="61041" ht="15">
      <c r="F61041" s="183"/>
    </row>
    <row r="61052" ht="15">
      <c r="F61052" s="184"/>
    </row>
    <row r="61053" ht="15">
      <c r="F61053" s="183"/>
    </row>
    <row r="61054" ht="15">
      <c r="F61054" s="183"/>
    </row>
    <row r="61055" ht="15">
      <c r="F61055" s="183"/>
    </row>
    <row r="61056" ht="15">
      <c r="F61056" s="183"/>
    </row>
    <row r="61067" ht="15">
      <c r="F61067" s="184"/>
    </row>
    <row r="61068" ht="15">
      <c r="F61068" s="183"/>
    </row>
    <row r="61069" ht="15">
      <c r="F61069" s="183"/>
    </row>
    <row r="61070" ht="15">
      <c r="F61070" s="183"/>
    </row>
    <row r="61071" ht="15">
      <c r="F61071" s="183"/>
    </row>
    <row r="61083" ht="15">
      <c r="F61083" s="183"/>
    </row>
    <row r="61084" ht="15">
      <c r="F61084" s="183"/>
    </row>
    <row r="61085" ht="15">
      <c r="F61085" s="183"/>
    </row>
    <row r="61086" ht="15">
      <c r="F61086" s="183"/>
    </row>
    <row r="61112" ht="15">
      <c r="F61112" s="183"/>
    </row>
    <row r="61113" ht="15">
      <c r="F61113" s="183"/>
    </row>
    <row r="61114" ht="15">
      <c r="F61114" s="183"/>
    </row>
    <row r="61115" ht="15">
      <c r="F61115" s="183"/>
    </row>
    <row r="61116" ht="15">
      <c r="F61116" s="183"/>
    </row>
    <row r="61126" ht="15">
      <c r="F61126" s="183"/>
    </row>
    <row r="61127" ht="15">
      <c r="F61127" s="183"/>
    </row>
    <row r="61128" ht="15">
      <c r="F61128" s="183"/>
    </row>
    <row r="61129" ht="15">
      <c r="F61129" s="183"/>
    </row>
    <row r="61130" ht="15">
      <c r="F61130" s="183"/>
    </row>
    <row r="61131" ht="15">
      <c r="F61131" s="183"/>
    </row>
    <row r="61142" ht="15">
      <c r="F61142" s="184"/>
    </row>
    <row r="61143" ht="15">
      <c r="F61143" s="183"/>
    </row>
    <row r="61144" ht="15">
      <c r="F61144" s="183"/>
    </row>
    <row r="61145" ht="15">
      <c r="F61145" s="183"/>
    </row>
    <row r="61146" ht="15">
      <c r="F61146" s="183"/>
    </row>
    <row r="61157" ht="15">
      <c r="F61157" s="183"/>
    </row>
    <row r="61158" ht="15">
      <c r="F61158" s="183"/>
    </row>
    <row r="61159" ht="15">
      <c r="F61159" s="183"/>
    </row>
    <row r="61160" ht="15">
      <c r="F61160" s="183"/>
    </row>
    <row r="61161" ht="15">
      <c r="F61161" s="183"/>
    </row>
    <row r="61173" ht="15">
      <c r="F61173" s="183"/>
    </row>
    <row r="61174" ht="15">
      <c r="F61174" s="183"/>
    </row>
    <row r="61175" ht="15">
      <c r="F61175" s="183"/>
    </row>
    <row r="61176" ht="15">
      <c r="F61176" s="183"/>
    </row>
    <row r="61188" ht="15">
      <c r="F61188" s="183"/>
    </row>
    <row r="61189" ht="15">
      <c r="F61189" s="183"/>
    </row>
    <row r="61190" ht="15">
      <c r="F61190" s="183"/>
    </row>
    <row r="61191" ht="15">
      <c r="F61191" s="183"/>
    </row>
    <row r="61217" ht="15">
      <c r="F61217" s="183"/>
    </row>
    <row r="61218" ht="15">
      <c r="F61218" s="183"/>
    </row>
    <row r="61219" ht="15">
      <c r="F61219" s="183"/>
    </row>
    <row r="61220" ht="15">
      <c r="F61220" s="183"/>
    </row>
    <row r="61221" ht="15">
      <c r="F61221" s="183"/>
    </row>
    <row r="61232" ht="15">
      <c r="F61232" s="183"/>
    </row>
    <row r="61233" ht="15">
      <c r="F61233" s="183"/>
    </row>
    <row r="61234" ht="15">
      <c r="F61234" s="183"/>
    </row>
    <row r="61235" ht="15">
      <c r="F61235" s="183"/>
    </row>
    <row r="61236" ht="15">
      <c r="F61236" s="183"/>
    </row>
    <row r="61248" ht="15">
      <c r="F61248" s="183"/>
    </row>
    <row r="61249" ht="15">
      <c r="F61249" s="183"/>
    </row>
    <row r="61250" ht="15">
      <c r="F61250" s="183"/>
    </row>
    <row r="61251" ht="15">
      <c r="F61251" s="183"/>
    </row>
    <row r="61262" ht="15">
      <c r="F61262" s="183"/>
    </row>
    <row r="61263" ht="15">
      <c r="F61263" s="183"/>
    </row>
    <row r="61264" ht="15">
      <c r="F61264" s="183"/>
    </row>
    <row r="61265" ht="15">
      <c r="F61265" s="183"/>
    </row>
    <row r="61266" ht="15">
      <c r="F61266" s="183"/>
    </row>
    <row r="61277" ht="15">
      <c r="F61277" s="183"/>
    </row>
    <row r="61278" ht="15">
      <c r="F61278" s="183"/>
    </row>
    <row r="61279" ht="15">
      <c r="F61279" s="183"/>
    </row>
    <row r="61280" ht="15">
      <c r="F61280" s="183"/>
    </row>
    <row r="61281" ht="15">
      <c r="F61281" s="183"/>
    </row>
    <row r="61293" ht="15">
      <c r="F61293" s="183"/>
    </row>
    <row r="61294" ht="15">
      <c r="F61294" s="183"/>
    </row>
    <row r="61295" ht="15">
      <c r="F61295" s="183"/>
    </row>
    <row r="61296" ht="15">
      <c r="F61296" s="183"/>
    </row>
    <row r="61322" ht="15">
      <c r="F61322" s="183"/>
    </row>
    <row r="61323" ht="15">
      <c r="F61323" s="183"/>
    </row>
    <row r="61324" ht="15">
      <c r="F61324" s="183"/>
    </row>
    <row r="61325" ht="15">
      <c r="F61325" s="183"/>
    </row>
    <row r="61326" ht="15">
      <c r="F61326" s="183"/>
    </row>
    <row r="61337" ht="15">
      <c r="F61337" s="183"/>
    </row>
    <row r="61340" ht="15">
      <c r="F61340" s="183"/>
    </row>
    <row r="61353" ht="15">
      <c r="F61353" s="183"/>
    </row>
    <row r="61354" ht="15">
      <c r="F61354" s="183"/>
    </row>
    <row r="61367" ht="15">
      <c r="F61367" s="183"/>
    </row>
    <row r="61370" ht="15">
      <c r="F61370" s="183"/>
    </row>
    <row r="61383" ht="15">
      <c r="F61383" s="183"/>
    </row>
    <row r="61385" ht="15">
      <c r="F61385" s="183"/>
    </row>
    <row r="61386" ht="15">
      <c r="F61386" s="183"/>
    </row>
    <row r="61427" ht="15">
      <c r="F61427" s="183"/>
    </row>
    <row r="61428" ht="15">
      <c r="F61428" s="184"/>
    </row>
    <row r="61429" ht="15">
      <c r="F61429" s="184"/>
    </row>
    <row r="61430" ht="15">
      <c r="F61430" s="183"/>
    </row>
    <row r="61431" ht="15">
      <c r="F61431" s="184"/>
    </row>
    <row r="61442" ht="15">
      <c r="F61442" s="183"/>
    </row>
    <row r="61443" ht="15">
      <c r="F61443" s="184"/>
    </row>
    <row r="61444" ht="15">
      <c r="F61444" s="184"/>
    </row>
    <row r="61445" ht="15">
      <c r="F61445" s="183"/>
    </row>
    <row r="61446" ht="15">
      <c r="F61446" s="184"/>
    </row>
    <row r="61457" ht="15">
      <c r="F61457" s="184"/>
    </row>
    <row r="61458" ht="15">
      <c r="F61458" s="184"/>
    </row>
    <row r="61459" ht="15">
      <c r="F61459" s="184"/>
    </row>
    <row r="61460" ht="15">
      <c r="F61460" s="184"/>
    </row>
    <row r="61472" ht="15">
      <c r="F61472" s="184"/>
    </row>
    <row r="61473" ht="15">
      <c r="F61473" s="184"/>
    </row>
    <row r="61474" ht="15">
      <c r="F61474" s="184"/>
    </row>
    <row r="61475" ht="15">
      <c r="F61475" s="184"/>
    </row>
    <row r="61476" ht="15">
      <c r="F61476" s="184"/>
    </row>
    <row r="61487" ht="15">
      <c r="F61487" s="184"/>
    </row>
    <row r="61488" ht="15">
      <c r="F61488" s="184"/>
    </row>
    <row r="61489" ht="15">
      <c r="F61489" s="184"/>
    </row>
    <row r="61490" ht="15">
      <c r="F61490" s="184"/>
    </row>
    <row r="61491" ht="15">
      <c r="F61491" s="184"/>
    </row>
    <row r="61503" ht="15">
      <c r="F61503" s="184"/>
    </row>
    <row r="61504" ht="15">
      <c r="F61504" s="184"/>
    </row>
    <row r="61505" ht="15">
      <c r="F61505" s="184"/>
    </row>
    <row r="61506" ht="15">
      <c r="F61506" s="184"/>
    </row>
    <row r="61519" ht="15">
      <c r="F61519" s="184"/>
    </row>
    <row r="61520" ht="15">
      <c r="F61520" s="184"/>
    </row>
    <row r="61521" ht="15">
      <c r="F61521" s="184"/>
    </row>
    <row r="61532" ht="15">
      <c r="F61532" s="183"/>
    </row>
    <row r="61533" ht="15">
      <c r="F61533" s="183"/>
    </row>
    <row r="61534" ht="15">
      <c r="F61534" s="183"/>
    </row>
    <row r="61535" ht="15">
      <c r="F61535" s="183"/>
    </row>
    <row r="61536" ht="15">
      <c r="F61536" s="183"/>
    </row>
    <row r="61547" ht="15">
      <c r="F61547" s="183"/>
    </row>
    <row r="61548" ht="15">
      <c r="F61548" s="183"/>
    </row>
    <row r="61549" ht="15">
      <c r="F61549" s="183"/>
    </row>
    <row r="61550" ht="15">
      <c r="F61550" s="183"/>
    </row>
    <row r="61551" ht="15">
      <c r="F61551" s="183"/>
    </row>
    <row r="61563" ht="15">
      <c r="F61563" s="183"/>
    </row>
    <row r="61564" ht="15">
      <c r="F61564" s="183"/>
    </row>
    <row r="61565" ht="15">
      <c r="F61565" s="183"/>
    </row>
    <row r="61566" ht="15">
      <c r="F61566" s="183"/>
    </row>
    <row r="61577" ht="15">
      <c r="F61577" s="183"/>
    </row>
    <row r="61578" ht="15">
      <c r="F61578" s="183"/>
    </row>
    <row r="61579" ht="15">
      <c r="F61579" s="183"/>
    </row>
    <row r="61580" ht="15">
      <c r="F61580" s="183"/>
    </row>
    <row r="61581" ht="15">
      <c r="F61581" s="183"/>
    </row>
    <row r="61593" ht="15">
      <c r="F61593" s="183"/>
    </row>
    <row r="61594" ht="15">
      <c r="F61594" s="183"/>
    </row>
    <row r="61595" ht="15">
      <c r="F61595" s="183"/>
    </row>
    <row r="61596" ht="15">
      <c r="F61596" s="183"/>
    </row>
    <row r="61608" ht="15">
      <c r="F61608" s="183"/>
    </row>
    <row r="61609" ht="15">
      <c r="F61609" s="183"/>
    </row>
    <row r="61610" ht="15">
      <c r="F61610" s="183"/>
    </row>
    <row r="61611" ht="15">
      <c r="F61611" s="183"/>
    </row>
    <row r="61637" ht="15">
      <c r="F61637" s="183"/>
    </row>
    <row r="61638" ht="15">
      <c r="F61638" s="183"/>
    </row>
    <row r="61639" ht="15">
      <c r="F61639" s="183"/>
    </row>
    <row r="61640" ht="15">
      <c r="F61640" s="183"/>
    </row>
    <row r="61641" ht="15">
      <c r="F61641" s="183"/>
    </row>
    <row r="61652" ht="15">
      <c r="F61652" s="183"/>
    </row>
    <row r="61653" ht="15">
      <c r="F61653" s="183"/>
    </row>
    <row r="61655" ht="15">
      <c r="F61655" s="183"/>
    </row>
    <row r="61667" ht="15">
      <c r="F61667" s="183"/>
    </row>
    <row r="61668" ht="15">
      <c r="F61668" s="183"/>
    </row>
    <row r="61670" ht="15">
      <c r="F61670" s="183"/>
    </row>
    <row r="61671" ht="15">
      <c r="F61671" s="183"/>
    </row>
    <row r="61682" ht="15">
      <c r="F61682" s="183"/>
    </row>
    <row r="61685" ht="15">
      <c r="F61685" s="183"/>
    </row>
    <row r="61697" ht="15">
      <c r="F61697" s="183"/>
    </row>
    <row r="61698" ht="15">
      <c r="F61698" s="183"/>
    </row>
    <row r="61700" ht="15">
      <c r="F61700" s="183"/>
    </row>
    <row r="61701" ht="15">
      <c r="F61701" s="183"/>
    </row>
    <row r="61742" ht="15">
      <c r="F61742" s="183"/>
    </row>
    <row r="61743" ht="15">
      <c r="F61743" s="183"/>
    </row>
    <row r="61744" ht="15">
      <c r="F61744" s="183"/>
    </row>
    <row r="61745" ht="15">
      <c r="F61745" s="183"/>
    </row>
    <row r="61757" ht="15">
      <c r="F61757" s="183"/>
    </row>
    <row r="61758" ht="15">
      <c r="F61758" s="183"/>
    </row>
    <row r="61760" ht="15">
      <c r="F61760" s="183"/>
    </row>
    <row r="61772" ht="15">
      <c r="F61772" s="183"/>
    </row>
    <row r="61774" ht="15">
      <c r="F61774" s="183"/>
    </row>
    <row r="61775" ht="15">
      <c r="F61775" s="183"/>
    </row>
    <row r="61787" ht="15">
      <c r="F61787" s="183"/>
    </row>
    <row r="61789" ht="15">
      <c r="F61789" s="183"/>
    </row>
    <row r="61790" ht="15">
      <c r="F61790" s="183"/>
    </row>
    <row r="61802" ht="15">
      <c r="F61802" s="183"/>
    </row>
    <row r="61804" ht="15">
      <c r="F61804" s="183"/>
    </row>
    <row r="61805" ht="15">
      <c r="F61805" s="183"/>
    </row>
    <row r="61847" ht="15">
      <c r="F61847" s="183"/>
    </row>
    <row r="61848" ht="15">
      <c r="F61848" s="183"/>
    </row>
    <row r="61849" ht="15">
      <c r="F61849" s="183"/>
    </row>
    <row r="61850" ht="15">
      <c r="F61850" s="183"/>
    </row>
    <row r="61851" ht="15">
      <c r="F61851" s="183"/>
    </row>
    <row r="61862" ht="15">
      <c r="F61862" s="183"/>
    </row>
    <row r="61863" ht="15">
      <c r="F61863" s="183"/>
    </row>
    <row r="61864" ht="15">
      <c r="F61864" s="183"/>
    </row>
    <row r="61865" ht="15">
      <c r="F61865" s="183"/>
    </row>
    <row r="61866" ht="15">
      <c r="F61866" s="183"/>
    </row>
    <row r="61877" ht="15">
      <c r="F61877" s="183"/>
    </row>
    <row r="61878" ht="15">
      <c r="F61878" s="183"/>
    </row>
    <row r="61879" ht="15">
      <c r="F61879" s="183"/>
    </row>
    <row r="61880" ht="15">
      <c r="F61880" s="183"/>
    </row>
    <row r="61881" ht="15">
      <c r="F61881" s="183"/>
    </row>
    <row r="61892" ht="15">
      <c r="F61892" s="183"/>
    </row>
    <row r="61893" ht="15">
      <c r="F61893" s="183"/>
    </row>
    <row r="61894" ht="15">
      <c r="F61894" s="183"/>
    </row>
    <row r="61895" ht="15">
      <c r="F61895" s="183"/>
    </row>
    <row r="61907" ht="15">
      <c r="F61907" s="183"/>
    </row>
    <row r="61908" ht="15">
      <c r="F61908" s="183"/>
    </row>
    <row r="61909" ht="15">
      <c r="F61909" s="183"/>
    </row>
    <row r="61910" ht="15">
      <c r="F61910" s="183"/>
    </row>
    <row r="61911" ht="15">
      <c r="F61911" s="183"/>
    </row>
    <row r="61952" ht="15">
      <c r="F61952" s="183"/>
    </row>
    <row r="61953" ht="15">
      <c r="F61953" s="183"/>
    </row>
    <row r="61954" ht="15">
      <c r="F61954" s="183"/>
    </row>
    <row r="61955" ht="15">
      <c r="F61955" s="183"/>
    </row>
    <row r="61956" ht="15">
      <c r="F61956" s="183"/>
    </row>
    <row r="61967" ht="15">
      <c r="F61967" s="183"/>
    </row>
    <row r="61968" ht="15">
      <c r="F61968" s="183"/>
    </row>
    <row r="61969" ht="15">
      <c r="F61969" s="183"/>
    </row>
    <row r="61970" ht="15">
      <c r="F61970" s="183"/>
    </row>
    <row r="61971" ht="15">
      <c r="F61971" s="183"/>
    </row>
    <row r="61982" ht="15">
      <c r="F61982" s="183"/>
    </row>
    <row r="61983" ht="15">
      <c r="F61983" s="183"/>
    </row>
    <row r="61984" ht="15">
      <c r="F61984" s="183"/>
    </row>
    <row r="61985" ht="15">
      <c r="F61985" s="183"/>
    </row>
    <row r="61986" ht="15">
      <c r="F61986" s="183"/>
    </row>
    <row r="61997" ht="15">
      <c r="F61997" s="183"/>
    </row>
    <row r="61998" ht="15">
      <c r="F61998" s="183"/>
    </row>
    <row r="61999" ht="15">
      <c r="F61999" s="183"/>
    </row>
    <row r="62000" ht="15">
      <c r="F62000" s="183"/>
    </row>
    <row r="62001" ht="15">
      <c r="F62001" s="183"/>
    </row>
    <row r="62012" ht="15">
      <c r="F62012" s="183"/>
    </row>
    <row r="62013" ht="15">
      <c r="F62013" s="183"/>
    </row>
    <row r="62014" ht="15">
      <c r="F62014" s="183"/>
    </row>
    <row r="62015" ht="15">
      <c r="F62015" s="183"/>
    </row>
    <row r="62016" ht="15">
      <c r="F62016" s="183"/>
    </row>
    <row r="62028" ht="15">
      <c r="F62028" s="183"/>
    </row>
    <row r="62029" ht="15">
      <c r="F62029" s="183"/>
    </row>
    <row r="62030" ht="15">
      <c r="F62030" s="183"/>
    </row>
    <row r="62031" ht="15">
      <c r="F62031" s="183"/>
    </row>
    <row r="62057" ht="15">
      <c r="F62057" s="183"/>
    </row>
    <row r="62058" ht="15">
      <c r="F62058" s="183"/>
    </row>
    <row r="62059" ht="15">
      <c r="F62059" s="183"/>
    </row>
    <row r="62060" ht="15">
      <c r="F62060" s="183"/>
    </row>
    <row r="62061" ht="15">
      <c r="F62061" s="183"/>
    </row>
    <row r="62072" ht="15">
      <c r="F62072" s="183"/>
    </row>
    <row r="62073" ht="15">
      <c r="F62073" s="183"/>
    </row>
    <row r="62074" ht="15">
      <c r="F62074" s="183"/>
    </row>
    <row r="62075" ht="15">
      <c r="F62075" s="183"/>
    </row>
    <row r="62087" ht="15">
      <c r="F62087" s="183"/>
    </row>
    <row r="62088" ht="15">
      <c r="F62088" s="183"/>
    </row>
    <row r="62089" ht="15">
      <c r="F62089" s="183"/>
    </row>
    <row r="62090" ht="15">
      <c r="F62090" s="183"/>
    </row>
    <row r="62102" ht="15">
      <c r="F62102" s="183"/>
    </row>
    <row r="62103" ht="15">
      <c r="F62103" s="183"/>
    </row>
    <row r="62104" ht="15">
      <c r="F62104" s="183"/>
    </row>
    <row r="62105" ht="15">
      <c r="F62105" s="183"/>
    </row>
    <row r="62117" ht="15">
      <c r="F62117" s="184"/>
    </row>
    <row r="62118" ht="15">
      <c r="F62118" s="183"/>
    </row>
    <row r="62119" ht="15">
      <c r="F62119" s="183"/>
    </row>
    <row r="62120" ht="15">
      <c r="F62120" s="183"/>
    </row>
    <row r="62121" ht="15">
      <c r="F62121" s="183"/>
    </row>
    <row r="62162" ht="15">
      <c r="F62162" s="183"/>
    </row>
    <row r="62163" ht="15">
      <c r="F62163" s="183"/>
    </row>
    <row r="62164" ht="15">
      <c r="F62164" s="183"/>
    </row>
    <row r="62165" ht="15">
      <c r="F62165" s="183"/>
    </row>
    <row r="62166" ht="15">
      <c r="F62166" s="183"/>
    </row>
    <row r="62177" ht="15">
      <c r="F62177" s="183"/>
    </row>
    <row r="62178" ht="15">
      <c r="F62178" s="183"/>
    </row>
    <row r="62179" ht="15">
      <c r="F62179" s="183"/>
    </row>
    <row r="62180" ht="15">
      <c r="F62180" s="183"/>
    </row>
    <row r="62181" ht="15">
      <c r="F62181" s="183"/>
    </row>
    <row r="62192" ht="15">
      <c r="F62192" s="183"/>
    </row>
    <row r="62193" ht="15">
      <c r="F62193" s="183"/>
    </row>
    <row r="62194" ht="15">
      <c r="F62194" s="183"/>
    </row>
    <row r="62195" ht="15">
      <c r="F62195" s="183"/>
    </row>
    <row r="62196" ht="15">
      <c r="F62196" s="183"/>
    </row>
    <row r="62207" ht="15">
      <c r="F62207" s="183"/>
    </row>
    <row r="62208" ht="15">
      <c r="F62208" s="183"/>
    </row>
    <row r="62209" ht="15">
      <c r="F62209" s="183"/>
    </row>
    <row r="62210" ht="15">
      <c r="F62210" s="183"/>
    </row>
    <row r="62211" ht="15">
      <c r="F62211" s="183"/>
    </row>
    <row r="62222" ht="15">
      <c r="F62222" s="183"/>
    </row>
    <row r="62223" ht="15">
      <c r="F62223" s="183"/>
    </row>
    <row r="62224" ht="15">
      <c r="F62224" s="183"/>
    </row>
    <row r="62225" ht="15">
      <c r="F62225" s="183"/>
    </row>
    <row r="62226" ht="15">
      <c r="F62226" s="183"/>
    </row>
    <row r="62238" ht="15">
      <c r="F62238" s="183"/>
    </row>
    <row r="62239" ht="15">
      <c r="F62239" s="183"/>
    </row>
    <row r="62253" ht="15">
      <c r="F62253" s="183"/>
    </row>
    <row r="62255" ht="15">
      <c r="F62255" s="183"/>
    </row>
    <row r="62256" ht="15">
      <c r="F62256" s="183"/>
    </row>
    <row r="62267" ht="15">
      <c r="F62267" s="183"/>
    </row>
    <row r="62268" ht="15">
      <c r="F62268" s="183"/>
    </row>
    <row r="62269" ht="15">
      <c r="F62269" s="183"/>
    </row>
    <row r="62270" ht="15">
      <c r="F62270" s="183"/>
    </row>
    <row r="62271" ht="15">
      <c r="F62271" s="183"/>
    </row>
    <row r="62282" ht="15">
      <c r="F62282" s="183"/>
    </row>
    <row r="62283" ht="15">
      <c r="F62283" s="183"/>
    </row>
    <row r="62284" ht="15">
      <c r="F62284" s="183"/>
    </row>
    <row r="62285" ht="15">
      <c r="F62285" s="183"/>
    </row>
    <row r="62286" ht="15">
      <c r="F62286" s="183"/>
    </row>
    <row r="62298" ht="15">
      <c r="F62298" s="183"/>
    </row>
    <row r="62299" ht="15">
      <c r="F62299" s="183"/>
    </row>
    <row r="62300" ht="15">
      <c r="F62300" s="183"/>
    </row>
    <row r="62301" ht="15">
      <c r="F62301" s="183"/>
    </row>
    <row r="62312" ht="15">
      <c r="F62312" s="183"/>
    </row>
    <row r="62313" ht="15">
      <c r="F62313" s="183"/>
    </row>
    <row r="62314" ht="15">
      <c r="F62314" s="183"/>
    </row>
    <row r="62315" ht="15">
      <c r="F62315" s="183"/>
    </row>
    <row r="62328" ht="15">
      <c r="F62328" s="183"/>
    </row>
    <row r="62329" ht="15">
      <c r="F62329" s="183"/>
    </row>
    <row r="62330" ht="15">
      <c r="F62330" s="183"/>
    </row>
    <row r="62331" ht="15">
      <c r="F62331" s="183"/>
    </row>
    <row r="62343" ht="15">
      <c r="F62343" s="183"/>
    </row>
    <row r="62344" ht="15">
      <c r="F62344" s="183"/>
    </row>
    <row r="62345" ht="15">
      <c r="F62345" s="183"/>
    </row>
    <row r="62346" ht="15">
      <c r="F62346" s="183"/>
    </row>
    <row r="62372" ht="15">
      <c r="F62372" s="183"/>
    </row>
    <row r="62373" ht="15">
      <c r="F62373" s="183"/>
    </row>
    <row r="62374" ht="15">
      <c r="F62374" s="183"/>
    </row>
    <row r="62375" ht="15">
      <c r="F62375" s="183"/>
    </row>
    <row r="62376" ht="15">
      <c r="F62376" s="183"/>
    </row>
    <row r="62387" ht="15">
      <c r="F62387" s="183"/>
    </row>
    <row r="62388" ht="15">
      <c r="F62388" s="183"/>
    </row>
    <row r="62389" ht="15">
      <c r="F62389" s="183"/>
    </row>
    <row r="62390" ht="15">
      <c r="F62390" s="183"/>
    </row>
    <row r="62391" ht="15">
      <c r="F62391" s="183"/>
    </row>
    <row r="62402" ht="15">
      <c r="F62402" s="183"/>
    </row>
    <row r="62403" ht="15">
      <c r="F62403" s="183"/>
    </row>
    <row r="62404" ht="15">
      <c r="F62404" s="183"/>
    </row>
    <row r="62405" ht="15">
      <c r="F62405" s="183"/>
    </row>
    <row r="62417" ht="15">
      <c r="F62417" s="183"/>
    </row>
    <row r="62418" ht="15">
      <c r="F62418" s="183"/>
    </row>
    <row r="62419" ht="15">
      <c r="F62419" s="183"/>
    </row>
    <row r="62420" ht="15">
      <c r="F62420" s="183"/>
    </row>
    <row r="62421" ht="15">
      <c r="F62421" s="183"/>
    </row>
    <row r="62432" ht="15">
      <c r="F62432" s="184"/>
    </row>
    <row r="62433" ht="15">
      <c r="F62433" s="183"/>
    </row>
    <row r="62434" ht="15">
      <c r="F62434" s="183"/>
    </row>
    <row r="62435" ht="15">
      <c r="F62435" s="183"/>
    </row>
    <row r="62436" ht="15">
      <c r="F62436" s="183"/>
    </row>
    <row r="62448" ht="15">
      <c r="F62448" s="183"/>
    </row>
    <row r="62449" ht="15">
      <c r="F62449" s="183"/>
    </row>
    <row r="62450" ht="15">
      <c r="F62450" s="183"/>
    </row>
    <row r="62451" ht="15">
      <c r="F62451" s="183"/>
    </row>
    <row r="62477" ht="15">
      <c r="F62477" s="183"/>
    </row>
    <row r="62478" ht="15">
      <c r="F62478" s="183"/>
    </row>
    <row r="62479" ht="15">
      <c r="F62479" s="183"/>
    </row>
    <row r="62480" ht="15">
      <c r="F62480" s="183"/>
    </row>
    <row r="62481" ht="15">
      <c r="F62481" s="183"/>
    </row>
    <row r="62492" ht="15">
      <c r="F62492" s="183"/>
    </row>
    <row r="62493" ht="15">
      <c r="F62493" s="183"/>
    </row>
    <row r="62494" ht="15">
      <c r="F62494" s="183"/>
    </row>
    <row r="62495" ht="15">
      <c r="F62495" s="183"/>
    </row>
    <row r="62496" ht="15">
      <c r="F62496" s="183"/>
    </row>
    <row r="62508" ht="15">
      <c r="F62508" s="183"/>
    </row>
    <row r="62509" ht="15">
      <c r="F62509" s="183"/>
    </row>
    <row r="62510" ht="15">
      <c r="F62510" s="183"/>
    </row>
    <row r="62511" ht="15">
      <c r="F62511" s="183"/>
    </row>
    <row r="62522" ht="15">
      <c r="F62522" s="183"/>
    </row>
    <row r="62523" ht="15">
      <c r="F62523" s="183"/>
    </row>
    <row r="62524" ht="15">
      <c r="F62524" s="183"/>
    </row>
    <row r="62525" ht="15">
      <c r="F62525" s="183"/>
    </row>
    <row r="62537" ht="15">
      <c r="F62537" s="183"/>
    </row>
    <row r="62538" ht="15">
      <c r="F62538" s="183"/>
    </row>
    <row r="62539" ht="15">
      <c r="F62539" s="183"/>
    </row>
    <row r="62540" ht="15">
      <c r="F62540" s="183"/>
    </row>
    <row r="62541" ht="15">
      <c r="F62541" s="183"/>
    </row>
    <row r="62553" ht="15">
      <c r="F62553" s="183"/>
    </row>
    <row r="62554" ht="15">
      <c r="F62554" s="183"/>
    </row>
    <row r="62582" ht="15">
      <c r="F62582" s="183"/>
    </row>
    <row r="62583" ht="15">
      <c r="F62583" s="183"/>
    </row>
    <row r="62584" ht="15">
      <c r="F62584" s="183"/>
    </row>
    <row r="62585" ht="15">
      <c r="F62585" s="183"/>
    </row>
    <row r="62586" ht="15">
      <c r="F62586" s="183"/>
    </row>
    <row r="62597" ht="15">
      <c r="F62597" s="183"/>
    </row>
    <row r="62598" ht="15">
      <c r="F62598" s="183"/>
    </row>
    <row r="62599" ht="15">
      <c r="F62599" s="183"/>
    </row>
    <row r="62600" ht="15">
      <c r="F62600" s="183"/>
    </row>
    <row r="62601" ht="15">
      <c r="F62601" s="183"/>
    </row>
    <row r="62613" ht="15">
      <c r="F62613" s="183"/>
    </row>
    <row r="62614" ht="15">
      <c r="F62614" s="183"/>
    </row>
    <row r="62627" ht="15">
      <c r="F62627" s="183"/>
    </row>
    <row r="62628" ht="15">
      <c r="F62628" s="183"/>
    </row>
    <row r="62629" ht="15">
      <c r="F62629" s="183"/>
    </row>
    <row r="62630" ht="15">
      <c r="F62630" s="183"/>
    </row>
    <row r="62631" ht="15">
      <c r="F62631" s="183"/>
    </row>
    <row r="62642" ht="15">
      <c r="F62642" s="183"/>
    </row>
    <row r="62643" ht="15">
      <c r="F62643" s="183"/>
    </row>
    <row r="62644" ht="15">
      <c r="F62644" s="183"/>
    </row>
    <row r="62645" ht="15">
      <c r="F62645" s="183"/>
    </row>
    <row r="62646" ht="15">
      <c r="F62646" s="183"/>
    </row>
    <row r="62658" ht="15">
      <c r="F62658" s="183"/>
    </row>
    <row r="62659" ht="15">
      <c r="F62659" s="183"/>
    </row>
    <row r="62673" ht="15">
      <c r="F62673" s="183"/>
    </row>
    <row r="62674" ht="15">
      <c r="F62674" s="183"/>
    </row>
    <row r="62687" ht="15">
      <c r="F62687" s="183"/>
    </row>
    <row r="62688" ht="15">
      <c r="F62688" s="183"/>
    </row>
    <row r="62689" ht="15">
      <c r="F62689" s="183"/>
    </row>
    <row r="62690" ht="15">
      <c r="F62690" s="183"/>
    </row>
    <row r="62691" ht="15">
      <c r="F62691" s="183"/>
    </row>
    <row r="62702" ht="15">
      <c r="F62702" s="183"/>
    </row>
    <row r="62703" ht="15">
      <c r="F62703" s="183"/>
    </row>
    <row r="62704" ht="15">
      <c r="F62704" s="183"/>
    </row>
    <row r="62705" ht="15">
      <c r="F62705" s="183"/>
    </row>
    <row r="62706" ht="15">
      <c r="F62706" s="183"/>
    </row>
    <row r="62718" ht="15">
      <c r="F62718" s="183"/>
    </row>
    <row r="62719" ht="15">
      <c r="F62719" s="183"/>
    </row>
    <row r="62720" ht="15">
      <c r="F62720" s="183"/>
    </row>
    <row r="62721" ht="15">
      <c r="F62721" s="183"/>
    </row>
    <row r="62732" ht="15">
      <c r="F62732" s="183"/>
    </row>
    <row r="62733" ht="15">
      <c r="F62733" s="183"/>
    </row>
    <row r="62734" ht="15">
      <c r="F62734" s="183"/>
    </row>
    <row r="62735" ht="15">
      <c r="F62735" s="183"/>
    </row>
    <row r="62736" ht="15">
      <c r="F62736" s="183"/>
    </row>
    <row r="62747" ht="15">
      <c r="F62747" s="183"/>
    </row>
    <row r="62748" ht="15">
      <c r="F62748" s="183"/>
    </row>
    <row r="62749" ht="15">
      <c r="F62749" s="183"/>
    </row>
    <row r="62750" ht="15">
      <c r="F62750" s="183"/>
    </row>
    <row r="62751" ht="15">
      <c r="F62751" s="183"/>
    </row>
    <row r="62763" ht="15">
      <c r="F62763" s="183"/>
    </row>
    <row r="62764" ht="15">
      <c r="F62764" s="183"/>
    </row>
    <row r="62765" ht="15">
      <c r="F62765" s="183"/>
    </row>
    <row r="62766" ht="15">
      <c r="F62766" s="183"/>
    </row>
    <row r="62778" ht="15">
      <c r="F62778" s="183"/>
    </row>
    <row r="62780" ht="15">
      <c r="F62780" s="183"/>
    </row>
    <row r="62781" ht="15">
      <c r="F62781" s="183"/>
    </row>
    <row r="62792" ht="15">
      <c r="F62792" s="183"/>
    </row>
    <row r="62793" ht="15">
      <c r="F62793" s="183"/>
    </row>
    <row r="62794" ht="15">
      <c r="F62794" s="183"/>
    </row>
    <row r="62795" ht="15">
      <c r="F62795" s="183"/>
    </row>
    <row r="62796" ht="15">
      <c r="F62796" s="183"/>
    </row>
    <row r="62807" ht="15">
      <c r="F62807" s="183"/>
    </row>
    <row r="62808" ht="15">
      <c r="F62808" s="183"/>
    </row>
    <row r="62809" ht="15">
      <c r="F62809" s="183"/>
    </row>
    <row r="62810" ht="15">
      <c r="F62810" s="183"/>
    </row>
    <row r="62811" ht="15">
      <c r="F62811" s="183"/>
    </row>
    <row r="62823" ht="15">
      <c r="F62823" s="183"/>
    </row>
    <row r="62824" ht="15">
      <c r="F62824" s="183"/>
    </row>
    <row r="62837" ht="15">
      <c r="F62837" s="183"/>
    </row>
    <row r="62838" ht="15">
      <c r="F62838" s="183"/>
    </row>
    <row r="62839" ht="15">
      <c r="F62839" s="183"/>
    </row>
    <row r="62840" ht="15">
      <c r="F62840" s="183"/>
    </row>
    <row r="62841" ht="15">
      <c r="F62841" s="183"/>
    </row>
    <row r="62852" ht="15">
      <c r="F62852" s="183"/>
    </row>
    <row r="62853" ht="15">
      <c r="F62853" s="183"/>
    </row>
    <row r="62854" ht="15">
      <c r="F62854" s="183"/>
    </row>
    <row r="62855" ht="15">
      <c r="F62855" s="183"/>
    </row>
    <row r="62897" ht="15">
      <c r="F62897" s="183"/>
    </row>
    <row r="62898" ht="15">
      <c r="F62898" s="183"/>
    </row>
    <row r="62899" ht="15">
      <c r="F62899" s="184"/>
    </row>
    <row r="62900" ht="15">
      <c r="F62900" s="183"/>
    </row>
    <row r="62901" ht="15">
      <c r="F62901" s="183"/>
    </row>
    <row r="62912" ht="15">
      <c r="F62912" s="183"/>
    </row>
    <row r="62913" ht="15">
      <c r="F62913" s="184"/>
    </row>
    <row r="62914" ht="15">
      <c r="F62914" s="183"/>
    </row>
    <row r="62915" ht="15">
      <c r="F62915" s="183"/>
    </row>
    <row r="62916" ht="15">
      <c r="F62916" s="183"/>
    </row>
    <row r="62927" ht="15">
      <c r="F62927" s="183"/>
    </row>
    <row r="62928" ht="15">
      <c r="F62928" s="183"/>
    </row>
    <row r="62929" ht="15">
      <c r="F62929" s="183"/>
    </row>
    <row r="62930" ht="15">
      <c r="F62930" s="183"/>
    </row>
    <row r="62931" ht="15">
      <c r="F62931" s="183"/>
    </row>
    <row r="62942" ht="15">
      <c r="F62942" s="183"/>
    </row>
    <row r="62943" ht="15">
      <c r="F62943" s="183"/>
    </row>
    <row r="62944" ht="15">
      <c r="F62944" s="183"/>
    </row>
    <row r="62945" ht="15">
      <c r="F62945" s="183"/>
    </row>
    <row r="62957" ht="15">
      <c r="F62957" s="183"/>
    </row>
    <row r="62958" ht="15">
      <c r="F62958" s="183"/>
    </row>
    <row r="62959" ht="15">
      <c r="F62959" s="183"/>
    </row>
    <row r="62960" ht="15">
      <c r="F62960" s="183"/>
    </row>
    <row r="62961" ht="15">
      <c r="F62961" s="183"/>
    </row>
    <row r="62973" ht="15">
      <c r="F62973" s="183"/>
    </row>
    <row r="62974" ht="15">
      <c r="F62974" s="184"/>
    </row>
    <row r="62975" ht="15">
      <c r="F62975" s="183"/>
    </row>
    <row r="62976" ht="15">
      <c r="F62976" s="183"/>
    </row>
    <row r="63002" ht="15">
      <c r="F63002" s="183"/>
    </row>
    <row r="63003" ht="15">
      <c r="F63003" s="183"/>
    </row>
    <row r="63004" ht="15">
      <c r="F63004" s="183"/>
    </row>
    <row r="63005" ht="15">
      <c r="F63005" s="183"/>
    </row>
    <row r="63006" ht="15">
      <c r="F63006" s="183"/>
    </row>
    <row r="63017" ht="15">
      <c r="F63017" s="183"/>
    </row>
    <row r="63018" ht="15">
      <c r="F63018" s="183"/>
    </row>
    <row r="63019" ht="15">
      <c r="F63019" s="183"/>
    </row>
    <row r="63020" ht="15">
      <c r="F63020" s="183"/>
    </row>
    <row r="63021" ht="15">
      <c r="F63021" s="183"/>
    </row>
    <row r="63032" ht="15">
      <c r="F63032" s="183"/>
    </row>
    <row r="63033" ht="15">
      <c r="F63033" s="183"/>
    </row>
    <row r="63034" ht="15">
      <c r="F63034" s="183"/>
    </row>
    <row r="63035" ht="15">
      <c r="F63035" s="183"/>
    </row>
    <row r="63036" ht="15">
      <c r="F63036" s="183"/>
    </row>
    <row r="63047" ht="15">
      <c r="F63047" s="183"/>
    </row>
    <row r="63048" ht="15">
      <c r="F63048" s="183"/>
    </row>
    <row r="63049" ht="15">
      <c r="F63049" s="183"/>
    </row>
    <row r="63050" ht="15">
      <c r="F63050" s="183"/>
    </row>
    <row r="63051" ht="15">
      <c r="F63051" s="183"/>
    </row>
    <row r="63062" ht="15">
      <c r="F63062" s="183"/>
    </row>
    <row r="63063" ht="15">
      <c r="F63063" s="183"/>
    </row>
    <row r="63064" ht="15">
      <c r="F63064" s="183"/>
    </row>
    <row r="63065" ht="15">
      <c r="F63065" s="183"/>
    </row>
    <row r="63066" ht="15">
      <c r="F63066" s="183"/>
    </row>
    <row r="63078" ht="15">
      <c r="F63078" s="183"/>
    </row>
    <row r="63079" ht="15">
      <c r="F63079" s="183"/>
    </row>
    <row r="63107" ht="15">
      <c r="F63107" s="183"/>
    </row>
    <row r="63108" ht="15">
      <c r="F63108" s="183"/>
    </row>
    <row r="63109" ht="15">
      <c r="F63109" s="183"/>
    </row>
    <row r="63110" ht="15">
      <c r="F63110" s="183"/>
    </row>
    <row r="63111" ht="15">
      <c r="F63111" s="183"/>
    </row>
    <row r="63122" ht="15">
      <c r="F63122" s="183"/>
    </row>
    <row r="63123" ht="15">
      <c r="F63123" s="183"/>
    </row>
    <row r="63124" ht="15">
      <c r="F63124" s="183"/>
    </row>
    <row r="63125" ht="15">
      <c r="F63125" s="183"/>
    </row>
    <row r="63126" ht="15">
      <c r="F63126" s="183"/>
    </row>
    <row r="63137" ht="15">
      <c r="F63137" s="183"/>
    </row>
    <row r="63138" ht="15">
      <c r="F63138" s="183"/>
    </row>
    <row r="63139" ht="15">
      <c r="F63139" s="183"/>
    </row>
    <row r="63140" ht="15">
      <c r="F63140" s="183"/>
    </row>
    <row r="63141" ht="15">
      <c r="F63141" s="183"/>
    </row>
    <row r="63152" ht="15">
      <c r="F63152" s="183"/>
    </row>
    <row r="63153" ht="15">
      <c r="F63153" s="183"/>
    </row>
    <row r="63154" ht="15">
      <c r="F63154" s="183"/>
    </row>
    <row r="63155" ht="15">
      <c r="F63155" s="183"/>
    </row>
    <row r="63156" ht="15">
      <c r="F63156" s="183"/>
    </row>
    <row r="63167" ht="15">
      <c r="F63167" s="183"/>
    </row>
    <row r="63168" ht="15">
      <c r="F63168" s="183"/>
    </row>
    <row r="63169" ht="15">
      <c r="F63169" s="183"/>
    </row>
    <row r="63170" ht="15">
      <c r="F63170" s="183"/>
    </row>
    <row r="63171" ht="15">
      <c r="F63171" s="183"/>
    </row>
    <row r="63183" ht="15">
      <c r="F63183" s="183"/>
    </row>
    <row r="63184" ht="15">
      <c r="F63184" s="183"/>
    </row>
    <row r="63185" ht="15">
      <c r="F63185" s="183"/>
    </row>
    <row r="63186" ht="15">
      <c r="F63186" s="183"/>
    </row>
    <row r="63212" ht="15">
      <c r="F63212" s="183"/>
    </row>
    <row r="63213" ht="15">
      <c r="F63213" s="183"/>
    </row>
    <row r="63214" ht="15">
      <c r="F63214" s="183"/>
    </row>
    <row r="63215" ht="15">
      <c r="F63215" s="183"/>
    </row>
    <row r="63216" ht="15">
      <c r="F63216" s="183"/>
    </row>
    <row r="63227" ht="15">
      <c r="F63227" s="183"/>
    </row>
    <row r="63228" ht="15">
      <c r="F63228" s="183"/>
    </row>
    <row r="63229" ht="15">
      <c r="F63229" s="183"/>
    </row>
    <row r="63230" ht="15">
      <c r="F63230" s="183"/>
    </row>
    <row r="63231" ht="15">
      <c r="F63231" s="183"/>
    </row>
    <row r="63243" ht="15">
      <c r="F63243" s="183"/>
    </row>
    <row r="63244" ht="15">
      <c r="F63244" s="183"/>
    </row>
    <row r="63245" ht="15">
      <c r="F63245" s="183"/>
    </row>
    <row r="63246" ht="15">
      <c r="F63246" s="183"/>
    </row>
    <row r="63257" ht="15">
      <c r="F63257" s="183"/>
    </row>
    <row r="63258" ht="15">
      <c r="F63258" s="183"/>
    </row>
    <row r="63259" ht="15">
      <c r="F63259" s="183"/>
    </row>
    <row r="63260" ht="15">
      <c r="F63260" s="183"/>
    </row>
    <row r="63261" ht="15">
      <c r="F63261" s="183"/>
    </row>
    <row r="63273" ht="15">
      <c r="F63273" s="183"/>
    </row>
    <row r="63274" ht="15">
      <c r="F63274" s="183"/>
    </row>
    <row r="63275" ht="15">
      <c r="F63275" s="183"/>
    </row>
    <row r="63276" ht="15">
      <c r="F63276" s="183"/>
    </row>
    <row r="63288" ht="15">
      <c r="F63288" s="183"/>
    </row>
    <row r="63289" ht="15">
      <c r="F63289" s="183"/>
    </row>
    <row r="63290" ht="15">
      <c r="F63290" s="183"/>
    </row>
    <row r="63291" ht="15">
      <c r="F63291" s="183"/>
    </row>
    <row r="63317" ht="15">
      <c r="F63317" s="183"/>
    </row>
    <row r="63318" ht="15">
      <c r="F63318" s="183"/>
    </row>
    <row r="63319" ht="15">
      <c r="F63319" s="183"/>
    </row>
    <row r="63320" ht="15">
      <c r="F63320" s="183"/>
    </row>
    <row r="63321" ht="15">
      <c r="F63321" s="183"/>
    </row>
    <row r="63331" ht="15">
      <c r="F63331" s="183"/>
    </row>
    <row r="63332" ht="15">
      <c r="F63332" s="183"/>
    </row>
    <row r="63333" ht="15">
      <c r="F63333" s="183"/>
    </row>
    <row r="63334" ht="15">
      <c r="F63334" s="183"/>
    </row>
    <row r="63335" ht="15">
      <c r="F63335" s="183"/>
    </row>
    <row r="63336" ht="15">
      <c r="F63336" s="183"/>
    </row>
    <row r="63348" ht="15">
      <c r="F63348" s="183"/>
    </row>
    <row r="63349" ht="15">
      <c r="F63349" s="183"/>
    </row>
    <row r="63362" ht="15">
      <c r="F63362" s="184"/>
    </row>
    <row r="63363" ht="15">
      <c r="F63363" s="183"/>
    </row>
    <row r="63364" ht="15">
      <c r="F63364" s="183"/>
    </row>
    <row r="63365" ht="15">
      <c r="F63365" s="183"/>
    </row>
    <row r="63366" ht="15">
      <c r="F63366" s="183"/>
    </row>
    <row r="63377" ht="15">
      <c r="F63377" s="184"/>
    </row>
    <row r="63378" ht="15">
      <c r="F63378" s="183"/>
    </row>
    <row r="63379" ht="15">
      <c r="F63379" s="183"/>
    </row>
    <row r="63380" ht="15">
      <c r="F63380" s="183"/>
    </row>
    <row r="63381" ht="15">
      <c r="F63381" s="183"/>
    </row>
    <row r="63393" ht="15">
      <c r="F63393" s="183"/>
    </row>
    <row r="63422" ht="15">
      <c r="F63422" s="183"/>
    </row>
    <row r="63423" ht="15">
      <c r="F63423" s="183"/>
    </row>
    <row r="63424" ht="15">
      <c r="F63424" s="183"/>
    </row>
    <row r="63425" ht="15">
      <c r="F63425" s="183"/>
    </row>
    <row r="63426" ht="15">
      <c r="F63426" s="183"/>
    </row>
    <row r="63437" ht="15">
      <c r="F63437" s="183"/>
    </row>
    <row r="63438" ht="15">
      <c r="F63438" s="183"/>
    </row>
    <row r="63439" ht="15">
      <c r="F63439" s="183"/>
    </row>
    <row r="63440" ht="15">
      <c r="F63440" s="183"/>
    </row>
    <row r="63441" ht="15">
      <c r="F63441" s="183"/>
    </row>
    <row r="63453" ht="15">
      <c r="F63453" s="183"/>
    </row>
    <row r="63454" ht="15">
      <c r="F63454" s="183"/>
    </row>
    <row r="63455" ht="15">
      <c r="F63455" s="183"/>
    </row>
    <row r="63456" ht="15">
      <c r="F63456" s="183"/>
    </row>
    <row r="63467" ht="15">
      <c r="F63467" s="183"/>
    </row>
    <row r="63468" ht="15">
      <c r="F63468" s="183"/>
    </row>
    <row r="63469" ht="15">
      <c r="F63469" s="183"/>
    </row>
    <row r="63470" ht="15">
      <c r="F63470" s="183"/>
    </row>
    <row r="63471" ht="15">
      <c r="F63471" s="183"/>
    </row>
    <row r="63482" ht="15">
      <c r="F63482" s="184"/>
    </row>
    <row r="63483" ht="15">
      <c r="F63483" s="183"/>
    </row>
    <row r="63484" ht="15">
      <c r="F63484" s="183"/>
    </row>
    <row r="63485" ht="15">
      <c r="F63485" s="183"/>
    </row>
    <row r="63486" ht="15">
      <c r="F63486" s="183"/>
    </row>
    <row r="63498" ht="15">
      <c r="F63498" s="183"/>
    </row>
    <row r="63499" ht="15">
      <c r="F63499" s="183"/>
    </row>
    <row r="63500" ht="15">
      <c r="F63500" s="183"/>
    </row>
    <row r="63501" ht="15">
      <c r="F63501" s="183"/>
    </row>
    <row r="63527" ht="15">
      <c r="F63527" s="183"/>
    </row>
    <row r="63528" ht="15">
      <c r="F63528" s="183"/>
    </row>
    <row r="63529" ht="15">
      <c r="F63529" s="183"/>
    </row>
    <row r="63530" ht="15">
      <c r="F63530" s="183"/>
    </row>
    <row r="63531" ht="15">
      <c r="F63531" s="183"/>
    </row>
    <row r="63543" ht="15">
      <c r="F63543" s="183"/>
    </row>
    <row r="63545" ht="15">
      <c r="F63545" s="183"/>
    </row>
    <row r="63546" ht="15">
      <c r="F63546" s="183"/>
    </row>
    <row r="63560" ht="15">
      <c r="F63560" s="183"/>
    </row>
    <row r="63572" ht="15">
      <c r="F63572" s="183"/>
    </row>
    <row r="63574" ht="15">
      <c r="F63574" s="183"/>
    </row>
    <row r="63575" ht="15">
      <c r="F63575" s="183"/>
    </row>
    <row r="63576" ht="15">
      <c r="F63576" s="183"/>
    </row>
    <row r="63588" ht="15">
      <c r="F63588" s="183"/>
    </row>
    <row r="63589" ht="15">
      <c r="F63589" s="183"/>
    </row>
    <row r="63590" ht="15">
      <c r="F63590" s="183"/>
    </row>
    <row r="63591" ht="15">
      <c r="F63591" s="183"/>
    </row>
    <row r="63632" ht="15">
      <c r="F63632" s="183"/>
    </row>
    <row r="63633" ht="15">
      <c r="F63633" s="183"/>
    </row>
    <row r="63634" ht="15">
      <c r="F63634" s="183"/>
    </row>
    <row r="63635" ht="15">
      <c r="F63635" s="183"/>
    </row>
    <row r="63636" ht="15">
      <c r="F63636" s="183"/>
    </row>
    <row r="63647" ht="15">
      <c r="F63647" s="183"/>
    </row>
    <row r="63648" ht="15">
      <c r="F63648" s="183"/>
    </row>
    <row r="63649" ht="15">
      <c r="F63649" s="183"/>
    </row>
    <row r="63650" ht="15">
      <c r="F63650" s="183"/>
    </row>
    <row r="63651" ht="15">
      <c r="F63651" s="183"/>
    </row>
    <row r="63663" ht="15">
      <c r="F63663" s="183"/>
    </row>
    <row r="63664" ht="15">
      <c r="F63664" s="183"/>
    </row>
    <row r="63677" ht="15">
      <c r="F63677" s="183"/>
    </row>
    <row r="63678" ht="15">
      <c r="F63678" s="183"/>
    </row>
    <row r="63679" ht="15">
      <c r="F63679" s="183"/>
    </row>
    <row r="63680" ht="15">
      <c r="F63680" s="183"/>
    </row>
    <row r="63693" ht="15">
      <c r="F63693" s="183"/>
    </row>
    <row r="63694" ht="15">
      <c r="F63694" s="183"/>
    </row>
    <row r="63695" ht="15">
      <c r="F63695" s="183"/>
    </row>
    <row r="63696" ht="15">
      <c r="F63696" s="183"/>
    </row>
    <row r="63737" ht="15">
      <c r="F63737" s="183"/>
    </row>
    <row r="63738" ht="15">
      <c r="F63738" s="183"/>
    </row>
    <row r="63739" ht="15">
      <c r="F63739" s="183"/>
    </row>
    <row r="63740" ht="15">
      <c r="F63740" s="183"/>
    </row>
    <row r="63741" ht="15">
      <c r="F63741" s="183"/>
    </row>
    <row r="63752" ht="15">
      <c r="F63752" s="183"/>
    </row>
    <row r="63753" ht="15">
      <c r="F63753" s="183"/>
    </row>
    <row r="63754" ht="15">
      <c r="F63754" s="183"/>
    </row>
    <row r="63755" ht="15">
      <c r="F63755" s="183"/>
    </row>
    <row r="63756" ht="15">
      <c r="F63756" s="183"/>
    </row>
    <row r="63768" ht="15">
      <c r="F63768" s="183"/>
    </row>
    <row r="63769" ht="15">
      <c r="F63769" s="183"/>
    </row>
    <row r="63782" ht="15">
      <c r="F63782" s="183"/>
    </row>
    <row r="63783" ht="15">
      <c r="F63783" s="183"/>
    </row>
    <row r="63784" ht="15">
      <c r="F63784" s="183"/>
    </row>
    <row r="63785" ht="15">
      <c r="F63785" s="183"/>
    </row>
    <row r="63786" ht="15">
      <c r="F63786" s="183"/>
    </row>
    <row r="63798" ht="15">
      <c r="F63798" s="183"/>
    </row>
    <row r="63799" ht="15">
      <c r="F63799" s="183"/>
    </row>
    <row r="63800" ht="15">
      <c r="F63800" s="183"/>
    </row>
    <row r="63801" ht="15">
      <c r="F63801" s="183"/>
    </row>
    <row r="63813" ht="15">
      <c r="F63813" s="183"/>
    </row>
    <row r="63814" ht="15">
      <c r="F63814" s="183"/>
    </row>
    <row r="63842" ht="15">
      <c r="F63842" s="183"/>
    </row>
    <row r="63843" ht="15">
      <c r="F63843" s="183"/>
    </row>
    <row r="63844" ht="15">
      <c r="F63844" s="183"/>
    </row>
    <row r="63845" ht="15">
      <c r="F63845" s="183"/>
    </row>
    <row r="63846" ht="15">
      <c r="F63846" s="183"/>
    </row>
    <row r="63857" ht="15">
      <c r="F63857" s="183"/>
    </row>
    <row r="63858" ht="15">
      <c r="F63858" s="183"/>
    </row>
    <row r="63859" ht="15">
      <c r="F63859" s="183"/>
    </row>
    <row r="63860" ht="15">
      <c r="F63860" s="183"/>
    </row>
    <row r="63873" ht="15">
      <c r="F63873" s="183"/>
    </row>
    <row r="63874" ht="15">
      <c r="F63874" s="183"/>
    </row>
    <row r="63888" ht="15">
      <c r="F63888" s="183"/>
    </row>
    <row r="63889" ht="15">
      <c r="F63889" s="183"/>
    </row>
    <row r="63890" ht="15">
      <c r="F63890" s="183"/>
    </row>
    <row r="63891" ht="15">
      <c r="F63891" s="183"/>
    </row>
    <row r="63903" ht="15">
      <c r="F63903" s="183"/>
    </row>
    <row r="63904" ht="15">
      <c r="F63904" s="183"/>
    </row>
    <row r="63905" ht="15">
      <c r="F63905" s="183"/>
    </row>
    <row r="63906" ht="15">
      <c r="F63906" s="183"/>
    </row>
    <row r="63947" ht="15">
      <c r="F63947" s="183"/>
    </row>
    <row r="63948" ht="15">
      <c r="F63948" s="183"/>
    </row>
    <row r="63949" ht="15">
      <c r="F63949" s="183"/>
    </row>
    <row r="63950" ht="15">
      <c r="F63950" s="183"/>
    </row>
    <row r="63951" ht="15">
      <c r="F63951" s="183"/>
    </row>
    <row r="63962" ht="15">
      <c r="F63962" s="183"/>
    </row>
    <row r="63963" ht="15">
      <c r="F63963" s="183"/>
    </row>
    <row r="63964" ht="15">
      <c r="F63964" s="183"/>
    </row>
    <row r="63965" ht="15">
      <c r="F63965" s="183"/>
    </row>
    <row r="63966" ht="15">
      <c r="F63966" s="183"/>
    </row>
    <row r="63978" ht="15">
      <c r="F63978" s="183"/>
    </row>
    <row r="63979" ht="15">
      <c r="F63979" s="183"/>
    </row>
    <row r="63980" ht="15">
      <c r="F63980" s="183"/>
    </row>
    <row r="63981" ht="15">
      <c r="F63981" s="183"/>
    </row>
    <row r="63992" ht="15">
      <c r="F63992" s="183"/>
    </row>
    <row r="63993" ht="15">
      <c r="F63993" s="183"/>
    </row>
    <row r="63994" ht="15">
      <c r="F63994" s="183"/>
    </row>
    <row r="63995" ht="15">
      <c r="F63995" s="183"/>
    </row>
    <row r="63996" ht="15">
      <c r="F63996" s="183"/>
    </row>
    <row r="64007" ht="15">
      <c r="F64007" s="183"/>
    </row>
    <row r="64008" ht="15">
      <c r="F64008" s="183"/>
    </row>
    <row r="64009" ht="15">
      <c r="F64009" s="183"/>
    </row>
    <row r="64010" ht="15">
      <c r="F64010" s="183"/>
    </row>
    <row r="64011" ht="15">
      <c r="F64011" s="183"/>
    </row>
    <row r="64023" ht="15">
      <c r="F64023" s="183"/>
    </row>
    <row r="64024" ht="15">
      <c r="F64024" s="183"/>
    </row>
    <row r="64052" ht="15">
      <c r="F64052" s="183"/>
    </row>
    <row r="64053" ht="15">
      <c r="F64053" s="183"/>
    </row>
    <row r="64054" ht="15">
      <c r="F64054" s="183"/>
    </row>
    <row r="64055" ht="15">
      <c r="F64055" s="183"/>
    </row>
    <row r="64056" ht="15">
      <c r="F64056" s="183"/>
    </row>
    <row r="64097" ht="15">
      <c r="F64097" s="183"/>
    </row>
    <row r="64100" ht="15">
      <c r="F64100" s="183"/>
    </row>
    <row r="64113" ht="15">
      <c r="F64113" s="183"/>
    </row>
    <row r="64115" ht="15">
      <c r="F64115" s="183"/>
    </row>
    <row r="64116" ht="15">
      <c r="F64116" s="183"/>
    </row>
    <row r="64157" ht="15">
      <c r="F64157" s="183"/>
    </row>
    <row r="64158" ht="15">
      <c r="F64158" s="183"/>
    </row>
    <row r="64159" ht="15">
      <c r="F64159" s="183"/>
    </row>
    <row r="64160" ht="15">
      <c r="F64160" s="183"/>
    </row>
    <row r="64161" ht="15">
      <c r="F64161" s="183"/>
    </row>
    <row r="64172" ht="15">
      <c r="F64172" s="183"/>
    </row>
    <row r="64173" ht="15">
      <c r="F64173" s="183"/>
    </row>
    <row r="64174" ht="15">
      <c r="F64174" s="183"/>
    </row>
    <row r="64175" ht="15">
      <c r="F64175" s="183"/>
    </row>
    <row r="64176" ht="15">
      <c r="F64176" s="183"/>
    </row>
    <row r="64188" ht="15">
      <c r="F64188" s="183"/>
    </row>
    <row r="64189" ht="15">
      <c r="F64189" s="183"/>
    </row>
    <row r="64190" ht="15">
      <c r="F64190" s="183"/>
    </row>
    <row r="64191" ht="15">
      <c r="F64191" s="183"/>
    </row>
    <row r="64202" ht="15">
      <c r="F64202" s="183"/>
    </row>
    <row r="64203" ht="15">
      <c r="F64203" s="183"/>
    </row>
    <row r="64204" ht="15">
      <c r="F64204" s="183"/>
    </row>
    <row r="64205" ht="15">
      <c r="F64205" s="183"/>
    </row>
    <row r="64206" ht="15">
      <c r="F64206" s="183"/>
    </row>
    <row r="64217" ht="15">
      <c r="F64217" s="183"/>
    </row>
    <row r="64218" ht="15">
      <c r="F64218" s="183"/>
    </row>
    <row r="64219" ht="15">
      <c r="F64219" s="183"/>
    </row>
    <row r="64220" ht="15">
      <c r="F64220" s="183"/>
    </row>
    <row r="64221" ht="15">
      <c r="F64221" s="183"/>
    </row>
    <row r="64233" ht="15">
      <c r="F64233" s="183"/>
    </row>
    <row r="64234" ht="15">
      <c r="F64234" s="183"/>
    </row>
    <row r="64235" ht="15">
      <c r="F64235" s="183"/>
    </row>
    <row r="64236" ht="15">
      <c r="F64236" s="183"/>
    </row>
    <row r="64248" ht="15">
      <c r="F64248" s="183"/>
    </row>
    <row r="64249" ht="15">
      <c r="F64249" s="183"/>
    </row>
    <row r="64250" ht="15">
      <c r="F64250" s="183"/>
    </row>
    <row r="64251" ht="15">
      <c r="F64251" s="183"/>
    </row>
    <row r="64262" ht="15">
      <c r="F64262" s="183"/>
    </row>
    <row r="64263" ht="15">
      <c r="F64263" s="183"/>
    </row>
    <row r="64264" ht="15">
      <c r="F64264" s="183"/>
    </row>
    <row r="64265" ht="15">
      <c r="F64265" s="183"/>
    </row>
    <row r="64266" ht="15">
      <c r="F64266" s="183"/>
    </row>
    <row r="64277" ht="15">
      <c r="F64277" s="183"/>
    </row>
    <row r="64278" ht="15">
      <c r="F64278" s="183"/>
    </row>
    <row r="64279" ht="15">
      <c r="F64279" s="183"/>
    </row>
    <row r="64280" ht="15">
      <c r="F64280" s="183"/>
    </row>
    <row r="64281" ht="15">
      <c r="F64281" s="183"/>
    </row>
    <row r="64292" ht="15">
      <c r="F64292" s="183"/>
    </row>
    <row r="64293" ht="15">
      <c r="F64293" s="183"/>
    </row>
    <row r="64294" ht="15">
      <c r="F64294" s="183"/>
    </row>
    <row r="64295" ht="15">
      <c r="F64295" s="183"/>
    </row>
    <row r="64296" ht="15">
      <c r="F64296" s="183"/>
    </row>
    <row r="64307" ht="15">
      <c r="F64307" s="183"/>
    </row>
    <row r="64308" ht="15">
      <c r="F64308" s="183"/>
    </row>
    <row r="64309" ht="15">
      <c r="F64309" s="183"/>
    </row>
    <row r="64310" ht="15">
      <c r="F64310" s="183"/>
    </row>
    <row r="64322" ht="15">
      <c r="F64322" s="183"/>
    </row>
    <row r="64323" ht="15">
      <c r="F64323" s="183"/>
    </row>
    <row r="64324" ht="15">
      <c r="F64324" s="183"/>
    </row>
    <row r="64325" ht="15">
      <c r="F64325" s="183"/>
    </row>
    <row r="64326" ht="15">
      <c r="F64326" s="183"/>
    </row>
    <row r="64338" ht="15">
      <c r="F64338" s="183"/>
    </row>
    <row r="64339" ht="15">
      <c r="F64339" s="183"/>
    </row>
    <row r="64367" ht="15">
      <c r="F64367" s="183"/>
    </row>
    <row r="64368" ht="15">
      <c r="F64368" s="183"/>
    </row>
    <row r="64369" ht="15">
      <c r="F64369" s="183"/>
    </row>
    <row r="64370" ht="15">
      <c r="F64370" s="183"/>
    </row>
    <row r="64371" ht="15">
      <c r="F64371" s="183"/>
    </row>
    <row r="64382" ht="15">
      <c r="F64382" s="183"/>
    </row>
    <row r="64383" ht="15">
      <c r="F64383" s="183"/>
    </row>
    <row r="64384" ht="15">
      <c r="F64384" s="183"/>
    </row>
    <row r="64385" ht="15">
      <c r="F64385" s="183"/>
    </row>
    <row r="64397" ht="15">
      <c r="F64397" s="184"/>
    </row>
    <row r="64398" ht="15">
      <c r="F64398" s="183"/>
    </row>
    <row r="64399" ht="15">
      <c r="F64399" s="183"/>
    </row>
    <row r="64400" ht="15">
      <c r="F64400" s="183"/>
    </row>
    <row r="64401" ht="15">
      <c r="F64401" s="183"/>
    </row>
    <row r="64412" ht="15">
      <c r="F64412" s="183"/>
    </row>
    <row r="64413" ht="15">
      <c r="F64413" s="183"/>
    </row>
    <row r="64414" ht="15">
      <c r="F64414" s="183"/>
    </row>
    <row r="64415" ht="15">
      <c r="F64415" s="183"/>
    </row>
    <row r="64416" ht="15">
      <c r="F64416" s="183"/>
    </row>
    <row r="64427" ht="15">
      <c r="F64427" s="183"/>
    </row>
    <row r="64428" ht="15">
      <c r="F64428" s="183"/>
    </row>
    <row r="64429" ht="15">
      <c r="F64429" s="183"/>
    </row>
    <row r="64430" ht="15">
      <c r="F64430" s="183"/>
    </row>
    <row r="64431" ht="15">
      <c r="F64431" s="183"/>
    </row>
    <row r="64443" ht="15">
      <c r="F64443" s="183"/>
    </row>
    <row r="64444" ht="15">
      <c r="F64444" s="183"/>
    </row>
    <row r="64445" ht="15">
      <c r="F64445" s="183"/>
    </row>
    <row r="64446" ht="15">
      <c r="F64446" s="183"/>
    </row>
    <row r="64472" ht="15">
      <c r="F64472" s="183"/>
    </row>
    <row r="64473" ht="15">
      <c r="F64473" s="183"/>
    </row>
    <row r="64474" ht="15">
      <c r="F64474" s="183"/>
    </row>
    <row r="64475" ht="15">
      <c r="F64475" s="183"/>
    </row>
    <row r="64476" ht="15">
      <c r="F64476" s="183"/>
    </row>
    <row r="64487" ht="15">
      <c r="F64487" s="183"/>
    </row>
    <row r="64488" ht="15">
      <c r="F64488" s="183"/>
    </row>
    <row r="64489" ht="15">
      <c r="F64489" s="183"/>
    </row>
    <row r="64490" ht="15">
      <c r="F64490" s="183"/>
    </row>
    <row r="64491" ht="15">
      <c r="F64491" s="183"/>
    </row>
    <row r="64502" ht="15">
      <c r="F64502" s="183"/>
    </row>
    <row r="64503" ht="15">
      <c r="F64503" s="183"/>
    </row>
    <row r="64504" ht="15">
      <c r="F64504" s="183"/>
    </row>
    <row r="64505" ht="15">
      <c r="F64505" s="183"/>
    </row>
    <row r="64506" ht="15">
      <c r="F64506" s="183"/>
    </row>
    <row r="64517" ht="15">
      <c r="F64517" s="183"/>
    </row>
    <row r="64518" ht="15">
      <c r="F64518" s="183"/>
    </row>
    <row r="64519" ht="15">
      <c r="F64519" s="183"/>
    </row>
    <row r="64520" ht="15">
      <c r="F64520" s="183"/>
    </row>
    <row r="64521" ht="15">
      <c r="F64521" s="183"/>
    </row>
    <row r="64533" ht="15">
      <c r="F64533" s="183"/>
    </row>
    <row r="64534" ht="15">
      <c r="F64534" s="183"/>
    </row>
    <row r="64535" ht="15">
      <c r="F64535" s="183"/>
    </row>
    <row r="64536" ht="15">
      <c r="F64536" s="183"/>
    </row>
    <row r="64548" ht="15">
      <c r="F64548" s="183"/>
    </row>
    <row r="64549" ht="15">
      <c r="F64549" s="183"/>
    </row>
    <row r="64550" ht="15">
      <c r="F64550" s="183"/>
    </row>
    <row r="64551" ht="15">
      <c r="F64551" s="183"/>
    </row>
    <row r="64563" ht="15">
      <c r="F64563" s="183"/>
    </row>
    <row r="64564" ht="15">
      <c r="F64564" s="183"/>
    </row>
    <row r="64577" ht="15">
      <c r="F64577" s="183"/>
    </row>
    <row r="64578" ht="15">
      <c r="F64578" s="183"/>
    </row>
    <row r="64579" ht="15">
      <c r="F64579" s="183"/>
    </row>
    <row r="64580" ht="15">
      <c r="F64580" s="183"/>
    </row>
    <row r="64581" ht="15">
      <c r="F64581" s="183"/>
    </row>
    <row r="64592" ht="15">
      <c r="F64592" s="183"/>
    </row>
    <row r="64593" ht="15">
      <c r="F64593" s="183"/>
    </row>
    <row r="64594" ht="15">
      <c r="F64594" s="183"/>
    </row>
    <row r="64595" ht="15">
      <c r="F64595" s="183"/>
    </row>
    <row r="64596" ht="15">
      <c r="F64596" s="183"/>
    </row>
    <row r="64607" ht="15">
      <c r="F64607" s="183"/>
    </row>
    <row r="64608" ht="15">
      <c r="F64608" s="183"/>
    </row>
    <row r="64609" ht="15">
      <c r="F64609" s="183"/>
    </row>
    <row r="64610" ht="15">
      <c r="F64610" s="183"/>
    </row>
    <row r="64611" ht="15">
      <c r="F64611" s="183"/>
    </row>
    <row r="64622" ht="15">
      <c r="F64622" s="183"/>
    </row>
    <row r="64623" ht="15">
      <c r="F64623" s="183"/>
    </row>
    <row r="64624" ht="15">
      <c r="F64624" s="183"/>
    </row>
    <row r="64625" ht="15">
      <c r="F64625" s="183"/>
    </row>
    <row r="64626" ht="15">
      <c r="F64626" s="183"/>
    </row>
    <row r="64637" ht="15">
      <c r="F64637" s="183"/>
    </row>
    <row r="64638" ht="15">
      <c r="F64638" s="183"/>
    </row>
    <row r="64639" ht="15">
      <c r="F64639" s="183"/>
    </row>
    <row r="64640" ht="15">
      <c r="F64640" s="183"/>
    </row>
    <row r="64641" ht="15">
      <c r="F64641" s="183"/>
    </row>
    <row r="64653" ht="15">
      <c r="F64653" s="183"/>
    </row>
    <row r="64654" ht="15">
      <c r="F64654" s="183"/>
    </row>
    <row r="64682" ht="15">
      <c r="F64682" s="183"/>
    </row>
    <row r="64683" ht="15">
      <c r="F64683" s="183"/>
    </row>
    <row r="64684" ht="15">
      <c r="F64684" s="183"/>
    </row>
    <row r="64685" ht="15">
      <c r="F64685" s="183"/>
    </row>
    <row r="64686" ht="15">
      <c r="F64686" s="183"/>
    </row>
    <row r="64697" ht="15">
      <c r="F64697" s="183"/>
    </row>
    <row r="64698" ht="15">
      <c r="F64698" s="183"/>
    </row>
    <row r="64699" ht="15">
      <c r="F64699" s="183"/>
    </row>
    <row r="64700" ht="15">
      <c r="F64700" s="183"/>
    </row>
    <row r="64701" ht="15">
      <c r="F64701" s="183"/>
    </row>
    <row r="64713" ht="15">
      <c r="F64713" s="183"/>
    </row>
    <row r="64714" ht="15">
      <c r="F64714" s="183"/>
    </row>
    <row r="64727" ht="15">
      <c r="F64727" s="183"/>
    </row>
    <row r="64728" ht="15">
      <c r="F64728" s="183"/>
    </row>
    <row r="64729" ht="15">
      <c r="F64729" s="183"/>
    </row>
    <row r="64730" ht="15">
      <c r="F64730" s="183"/>
    </row>
    <row r="64731" ht="15">
      <c r="F64731" s="183"/>
    </row>
    <row r="64742" ht="15">
      <c r="F64742" s="183"/>
    </row>
    <row r="64743" ht="15">
      <c r="F64743" s="183"/>
    </row>
    <row r="64744" ht="15">
      <c r="F64744" s="183"/>
    </row>
    <row r="64745" ht="15">
      <c r="F64745" s="183"/>
    </row>
    <row r="64746" ht="15">
      <c r="F64746" s="183"/>
    </row>
    <row r="64758" ht="15">
      <c r="F64758" s="183"/>
    </row>
    <row r="64759" ht="15">
      <c r="F64759" s="183"/>
    </row>
    <row r="64787" ht="15">
      <c r="F64787" s="183"/>
    </row>
    <row r="64788" ht="15">
      <c r="F64788" s="183"/>
    </row>
    <row r="64789" ht="15">
      <c r="F64789" s="183"/>
    </row>
    <row r="64790" ht="15">
      <c r="F64790" s="183"/>
    </row>
    <row r="64791" ht="15">
      <c r="F64791" s="183"/>
    </row>
    <row r="64802" ht="15">
      <c r="F64802" s="183"/>
    </row>
    <row r="64803" ht="15">
      <c r="F64803" s="183"/>
    </row>
    <row r="64804" ht="15">
      <c r="F64804" s="183"/>
    </row>
    <row r="64805" ht="15">
      <c r="F64805" s="183"/>
    </row>
    <row r="64806" ht="15">
      <c r="F64806" s="183"/>
    </row>
    <row r="64818" ht="15">
      <c r="F64818" s="183"/>
    </row>
    <row r="64819" ht="15">
      <c r="F64819" s="183"/>
    </row>
    <row r="64820" ht="15">
      <c r="F64820" s="183"/>
    </row>
    <row r="64821" ht="15">
      <c r="F64821" s="183"/>
    </row>
    <row r="64832" ht="15">
      <c r="F64832" s="183"/>
    </row>
    <row r="64833" ht="15">
      <c r="F64833" s="183"/>
    </row>
    <row r="64834" ht="15">
      <c r="F64834" s="183"/>
    </row>
    <row r="64835" ht="15">
      <c r="F64835" s="183"/>
    </row>
    <row r="64836" ht="15">
      <c r="F64836" s="183"/>
    </row>
    <row r="64847" ht="15">
      <c r="F64847" s="184"/>
    </row>
    <row r="64848" ht="15">
      <c r="F64848" s="183"/>
    </row>
    <row r="64849" ht="15">
      <c r="F64849" s="183"/>
    </row>
    <row r="64850" ht="15">
      <c r="F64850" s="183"/>
    </row>
    <row r="64851" ht="15">
      <c r="F64851" s="183"/>
    </row>
    <row r="64863" ht="15">
      <c r="F64863" s="183"/>
    </row>
    <row r="64864" ht="15">
      <c r="F64864" s="183"/>
    </row>
    <row r="64865" ht="15">
      <c r="F64865" s="183"/>
    </row>
    <row r="64866" ht="15">
      <c r="F64866" s="183"/>
    </row>
    <row r="64892" ht="15">
      <c r="F64892" s="184"/>
    </row>
    <row r="64893" ht="15">
      <c r="F64893" s="183"/>
    </row>
    <row r="64894" ht="15">
      <c r="F64894" s="183"/>
    </row>
    <row r="64895" ht="15">
      <c r="F64895" s="183"/>
    </row>
    <row r="64896" ht="15">
      <c r="F64896" s="183"/>
    </row>
    <row r="64907" ht="15">
      <c r="F64907" s="184"/>
    </row>
    <row r="64908" ht="15">
      <c r="F64908" s="183"/>
    </row>
    <row r="64909" ht="15">
      <c r="F64909" s="183"/>
    </row>
    <row r="64910" ht="15">
      <c r="F64910" s="183"/>
    </row>
    <row r="64911" ht="15">
      <c r="F64911" s="183"/>
    </row>
    <row r="64922" ht="15">
      <c r="F64922" s="184"/>
    </row>
    <row r="64923" ht="15">
      <c r="F64923" s="183"/>
    </row>
    <row r="64924" ht="15">
      <c r="F64924" s="183"/>
    </row>
    <row r="64925" ht="15">
      <c r="F64925" s="183"/>
    </row>
    <row r="64926" ht="15">
      <c r="F64926" s="183"/>
    </row>
    <row r="64937" ht="15">
      <c r="F64937" s="184"/>
    </row>
    <row r="64938" ht="15">
      <c r="F64938" s="183"/>
    </row>
    <row r="64939" ht="15">
      <c r="F64939" s="183"/>
    </row>
    <row r="64940" ht="15">
      <c r="F64940" s="183"/>
    </row>
    <row r="64941" ht="15">
      <c r="F64941" s="183"/>
    </row>
    <row r="64952" ht="15">
      <c r="F64952" s="184"/>
    </row>
    <row r="64953" ht="15">
      <c r="F64953" s="183"/>
    </row>
    <row r="64954" ht="15">
      <c r="F64954" s="183"/>
    </row>
    <row r="64955" ht="15">
      <c r="F64955" s="183"/>
    </row>
    <row r="64956" ht="15">
      <c r="F64956" s="183"/>
    </row>
    <row r="64968" ht="15">
      <c r="F64968" s="183"/>
    </row>
    <row r="64969" ht="15">
      <c r="F64969" s="183"/>
    </row>
    <row r="64970" ht="15">
      <c r="F64970" s="183"/>
    </row>
    <row r="64971" ht="15">
      <c r="F64971" s="183"/>
    </row>
    <row r="64997" ht="15">
      <c r="F64997" s="183"/>
    </row>
    <row r="64998" ht="15">
      <c r="F64998" s="183"/>
    </row>
    <row r="64999" ht="15">
      <c r="F64999" s="183"/>
    </row>
    <row r="65000" ht="15">
      <c r="F65000" s="183"/>
    </row>
    <row r="65001" ht="15">
      <c r="F65001" s="183"/>
    </row>
    <row r="65011" ht="15">
      <c r="F65011" s="183"/>
    </row>
    <row r="65012" ht="15">
      <c r="F65012" s="183"/>
    </row>
    <row r="65013" ht="15">
      <c r="F65013" s="183"/>
    </row>
    <row r="65014" ht="15">
      <c r="F65014" s="183"/>
    </row>
    <row r="65015" ht="15">
      <c r="F65015" s="183"/>
    </row>
    <row r="65016" ht="15">
      <c r="F65016" s="183"/>
    </row>
    <row r="65027" ht="15">
      <c r="F65027" s="184"/>
    </row>
    <row r="65028" ht="15">
      <c r="F65028" s="183"/>
    </row>
    <row r="65029" ht="15">
      <c r="F65029" s="183"/>
    </row>
    <row r="65030" ht="15">
      <c r="F65030" s="183"/>
    </row>
    <row r="65031" ht="15">
      <c r="F65031" s="183"/>
    </row>
    <row r="65042" ht="15">
      <c r="F65042" s="183"/>
    </row>
    <row r="65043" ht="15">
      <c r="F65043" s="183"/>
    </row>
    <row r="65044" ht="15">
      <c r="F65044" s="183"/>
    </row>
    <row r="65045" ht="15">
      <c r="F65045" s="183"/>
    </row>
    <row r="65046" ht="15">
      <c r="F65046" s="183"/>
    </row>
    <row r="65058" ht="15">
      <c r="F65058" s="183"/>
    </row>
    <row r="65059" ht="15">
      <c r="F65059" s="183"/>
    </row>
    <row r="65060" ht="15">
      <c r="F65060" s="183"/>
    </row>
    <row r="65061" ht="15">
      <c r="F65061" s="183"/>
    </row>
    <row r="65073" ht="15">
      <c r="F65073" s="183"/>
    </row>
    <row r="65074" ht="15">
      <c r="F65074" s="183"/>
    </row>
    <row r="65075" ht="15">
      <c r="F65075" s="183"/>
    </row>
    <row r="65076" ht="15">
      <c r="F65076" s="183"/>
    </row>
    <row r="65102" ht="15">
      <c r="F65102" s="183"/>
    </row>
    <row r="65103" ht="15">
      <c r="F65103" s="183"/>
    </row>
    <row r="65104" ht="15">
      <c r="F65104" s="183"/>
    </row>
    <row r="65105" ht="15">
      <c r="F65105" s="183"/>
    </row>
    <row r="65106" ht="15">
      <c r="F65106" s="183"/>
    </row>
    <row r="65117" ht="15">
      <c r="F65117" s="183"/>
    </row>
    <row r="65118" ht="15">
      <c r="F65118" s="183"/>
    </row>
    <row r="65119" ht="15">
      <c r="F65119" s="183"/>
    </row>
    <row r="65120" ht="15">
      <c r="F65120" s="183"/>
    </row>
    <row r="65121" ht="15">
      <c r="F65121" s="183"/>
    </row>
    <row r="65133" ht="15">
      <c r="F65133" s="183"/>
    </row>
    <row r="65134" ht="15">
      <c r="F65134" s="183"/>
    </row>
    <row r="65135" ht="15">
      <c r="F65135" s="183"/>
    </row>
    <row r="65136" ht="15">
      <c r="F65136" s="183"/>
    </row>
    <row r="65147" ht="15">
      <c r="F65147" s="183"/>
    </row>
    <row r="65148" ht="15">
      <c r="F65148" s="183"/>
    </row>
    <row r="65149" ht="15">
      <c r="F65149" s="183"/>
    </row>
    <row r="65150" ht="15">
      <c r="F65150" s="183"/>
    </row>
    <row r="65151" ht="15">
      <c r="F65151" s="183"/>
    </row>
    <row r="65162" ht="15">
      <c r="F65162" s="183"/>
    </row>
    <row r="65163" ht="15">
      <c r="F65163" s="183"/>
    </row>
    <row r="65164" ht="15">
      <c r="F65164" s="183"/>
    </row>
    <row r="65165" ht="15">
      <c r="F65165" s="183"/>
    </row>
    <row r="65166" ht="15">
      <c r="F65166" s="183"/>
    </row>
    <row r="65178" ht="15">
      <c r="F65178" s="183"/>
    </row>
    <row r="65179" ht="15">
      <c r="F65179" s="183"/>
    </row>
    <row r="65180" ht="15">
      <c r="F65180" s="183"/>
    </row>
    <row r="65181" ht="15">
      <c r="F65181" s="183"/>
    </row>
    <row r="65207" ht="15">
      <c r="F65207" s="183"/>
    </row>
    <row r="65208" ht="15">
      <c r="F65208" s="183"/>
    </row>
    <row r="65209" ht="15">
      <c r="F65209" s="183"/>
    </row>
    <row r="65210" ht="15">
      <c r="F65210" s="183"/>
    </row>
    <row r="65211" ht="15">
      <c r="F65211" s="183"/>
    </row>
    <row r="65222" ht="15">
      <c r="F65222" s="183"/>
    </row>
    <row r="65225" ht="15">
      <c r="F65225" s="183"/>
    </row>
    <row r="65238" ht="15">
      <c r="F65238" s="183"/>
    </row>
    <row r="65239" ht="15">
      <c r="F65239" s="183"/>
    </row>
    <row r="65252" ht="15">
      <c r="F65252" s="183"/>
    </row>
    <row r="65255" ht="15">
      <c r="F65255" s="183"/>
    </row>
    <row r="65268" ht="15">
      <c r="F65268" s="183"/>
    </row>
    <row r="65270" ht="15">
      <c r="F65270" s="183"/>
    </row>
    <row r="65271" ht="15">
      <c r="F65271" s="183"/>
    </row>
    <row r="65312" ht="15">
      <c r="F65312" s="183"/>
    </row>
    <row r="65313" ht="15">
      <c r="F65313" s="184"/>
    </row>
    <row r="65314" ht="15">
      <c r="F65314" s="184"/>
    </row>
    <row r="65315" ht="15">
      <c r="F65315" s="183"/>
    </row>
    <row r="65316" ht="15">
      <c r="F65316" s="184"/>
    </row>
    <row r="65327" ht="15">
      <c r="F65327" s="183"/>
    </row>
    <row r="65328" ht="15">
      <c r="F65328" s="184"/>
    </row>
    <row r="65329" ht="15">
      <c r="F65329" s="184"/>
    </row>
    <row r="65330" ht="15">
      <c r="F65330" s="183"/>
    </row>
    <row r="65331" ht="15">
      <c r="F65331" s="184"/>
    </row>
    <row r="65342" ht="15">
      <c r="F65342" s="184"/>
    </row>
    <row r="65343" ht="15">
      <c r="F65343" s="184"/>
    </row>
    <row r="65344" ht="15">
      <c r="F65344" s="184"/>
    </row>
    <row r="65345" ht="15">
      <c r="F65345" s="184"/>
    </row>
    <row r="65346" ht="15">
      <c r="F65346" s="184"/>
    </row>
    <row r="65357" ht="15">
      <c r="F65357" s="183"/>
    </row>
    <row r="65358" ht="15">
      <c r="F65358" s="184"/>
    </row>
    <row r="65359" ht="15">
      <c r="F65359" s="184"/>
    </row>
    <row r="65360" ht="15">
      <c r="F65360" s="183"/>
    </row>
    <row r="65361" ht="15">
      <c r="F65361" s="184"/>
    </row>
    <row r="65372" ht="15">
      <c r="F65372" s="184"/>
    </row>
    <row r="65373" ht="15">
      <c r="F65373" s="184"/>
    </row>
    <row r="65374" ht="15">
      <c r="F65374" s="184"/>
    </row>
    <row r="65375" ht="15">
      <c r="F65375" s="184"/>
    </row>
    <row r="65376" ht="15">
      <c r="F65376" s="184"/>
    </row>
    <row r="65388" ht="15">
      <c r="F65388" s="184"/>
    </row>
    <row r="65389" ht="15">
      <c r="F65389" s="184"/>
    </row>
    <row r="65390" ht="15">
      <c r="F65390" s="184"/>
    </row>
    <row r="65391" ht="15">
      <c r="F65391" s="184"/>
    </row>
    <row r="65404" ht="15">
      <c r="F65404" s="184"/>
    </row>
    <row r="65405" ht="15">
      <c r="F65405" s="184"/>
    </row>
    <row r="65406" ht="15">
      <c r="F65406" s="184"/>
    </row>
    <row r="65417" ht="15">
      <c r="F65417" s="183"/>
    </row>
    <row r="65418" ht="15">
      <c r="F65418" s="183"/>
    </row>
    <row r="65419" ht="15">
      <c r="F65419" s="183"/>
    </row>
    <row r="65420" ht="15">
      <c r="F65420" s="183"/>
    </row>
    <row r="65421" ht="15">
      <c r="F65421" s="183"/>
    </row>
    <row r="65432" ht="15">
      <c r="F65432" s="183"/>
    </row>
    <row r="65433" ht="15">
      <c r="F65433" s="183"/>
    </row>
    <row r="65434" ht="15">
      <c r="F65434" s="183"/>
    </row>
    <row r="65435" ht="15">
      <c r="F65435" s="183"/>
    </row>
    <row r="65436" ht="15">
      <c r="F65436" s="183"/>
    </row>
    <row r="65448" ht="15">
      <c r="F65448" s="183"/>
    </row>
    <row r="65449" ht="15">
      <c r="F65449" s="183"/>
    </row>
    <row r="65450" ht="15">
      <c r="F65450" s="183"/>
    </row>
    <row r="65451" ht="15">
      <c r="F65451" s="183"/>
    </row>
    <row r="65462" ht="15">
      <c r="F65462" s="183"/>
    </row>
    <row r="65463" ht="15">
      <c r="F65463" s="183"/>
    </row>
    <row r="65464" ht="15">
      <c r="F65464" s="183"/>
    </row>
    <row r="65465" ht="15">
      <c r="F65465" s="183"/>
    </row>
    <row r="65466" ht="15">
      <c r="F65466" s="183"/>
    </row>
    <row r="65478" ht="15">
      <c r="F65478" s="183"/>
    </row>
    <row r="65479" ht="15">
      <c r="F65479" s="183"/>
    </row>
    <row r="65480" ht="15">
      <c r="F65480" s="183"/>
    </row>
    <row r="65481" ht="15">
      <c r="F65481" s="183"/>
    </row>
    <row r="65493" ht="15">
      <c r="F65493" s="183"/>
    </row>
    <row r="65494" ht="15">
      <c r="F65494" s="183"/>
    </row>
    <row r="65495" ht="15">
      <c r="F65495" s="183"/>
    </row>
    <row r="65496" ht="15">
      <c r="F65496" s="183"/>
    </row>
    <row r="65522" ht="15">
      <c r="F65522" s="183"/>
    </row>
    <row r="65523" ht="15">
      <c r="F65523" s="183"/>
    </row>
    <row r="65524" ht="15">
      <c r="F65524" s="183"/>
    </row>
    <row r="65525" ht="15">
      <c r="F65525" s="183"/>
    </row>
    <row r="65526" ht="15">
      <c r="F65526" s="183"/>
    </row>
    <row r="65537" ht="15">
      <c r="F65537" s="183"/>
    </row>
    <row r="65538" ht="15">
      <c r="F65538" s="183"/>
    </row>
    <row r="65540" ht="15">
      <c r="F65540" s="183"/>
    </row>
    <row r="65552" ht="15">
      <c r="F65552" s="183"/>
    </row>
    <row r="65553" ht="15">
      <c r="F65553" s="183"/>
    </row>
    <row r="65555" ht="15">
      <c r="F65555" s="183"/>
    </row>
    <row r="65556" ht="15">
      <c r="F65556" s="183"/>
    </row>
    <row r="65567" ht="15">
      <c r="F65567" s="183"/>
    </row>
    <row r="65570" ht="15">
      <c r="F65570" s="183"/>
    </row>
    <row r="65582" ht="15">
      <c r="F65582" s="184"/>
    </row>
    <row r="65583" ht="15">
      <c r="F65583" s="183"/>
    </row>
    <row r="65585" ht="15">
      <c r="F65585" s="183"/>
    </row>
    <row r="65586" ht="15">
      <c r="F65586" s="183"/>
    </row>
    <row r="65627" ht="15">
      <c r="F65627" s="183"/>
    </row>
    <row r="65628" ht="15">
      <c r="F65628" s="183"/>
    </row>
    <row r="65629" ht="15">
      <c r="F65629" s="183"/>
    </row>
    <row r="65630" ht="15">
      <c r="F65630" s="183"/>
    </row>
    <row r="65642" ht="15">
      <c r="F65642" s="183"/>
    </row>
    <row r="65643" ht="15">
      <c r="F65643" s="183"/>
    </row>
    <row r="65645" ht="15">
      <c r="F65645" s="183"/>
    </row>
    <row r="65646" ht="15">
      <c r="F65646" s="183"/>
    </row>
    <row r="65657" ht="15">
      <c r="F65657" s="183"/>
    </row>
    <row r="65659" ht="15">
      <c r="F65659" s="183"/>
    </row>
    <row r="65672" ht="15">
      <c r="F65672" s="183"/>
    </row>
    <row r="65674" ht="15">
      <c r="F65674" s="183"/>
    </row>
    <row r="65675" ht="15">
      <c r="F65675" s="183"/>
    </row>
    <row r="65687" ht="15">
      <c r="F65687" s="183"/>
    </row>
    <row r="65690" ht="15">
      <c r="F65690" s="183"/>
    </row>
    <row r="65732" ht="15">
      <c r="F65732" s="183"/>
    </row>
    <row r="65733" ht="15">
      <c r="F65733" s="183"/>
    </row>
    <row r="65734" ht="15">
      <c r="F65734" s="183"/>
    </row>
    <row r="65735" ht="15">
      <c r="F65735" s="183"/>
    </row>
    <row r="65736" ht="15">
      <c r="F65736" s="183"/>
    </row>
    <row r="65747" ht="15">
      <c r="F65747" s="183"/>
    </row>
    <row r="65748" ht="15">
      <c r="F65748" s="183"/>
    </row>
    <row r="65749" ht="15">
      <c r="F65749" s="183"/>
    </row>
    <row r="65750" ht="15">
      <c r="F65750" s="183"/>
    </row>
    <row r="65751" ht="15">
      <c r="F65751" s="183"/>
    </row>
    <row r="65762" ht="15">
      <c r="F65762" s="183"/>
    </row>
    <row r="65763" ht="15">
      <c r="F65763" s="183"/>
    </row>
    <row r="65764" ht="15">
      <c r="F65764" s="183"/>
    </row>
    <row r="65765" ht="15">
      <c r="F65765" s="183"/>
    </row>
    <row r="65766" ht="15">
      <c r="F65766" s="183"/>
    </row>
    <row r="65777" ht="15">
      <c r="F65777" s="183"/>
    </row>
    <row r="65778" ht="15">
      <c r="F65778" s="183"/>
    </row>
    <row r="65779" ht="15">
      <c r="F65779" s="183"/>
    </row>
    <row r="65780" ht="15">
      <c r="F65780" s="183"/>
    </row>
    <row r="65792" ht="15">
      <c r="F65792" s="183"/>
    </row>
    <row r="65793" ht="15">
      <c r="F65793" s="183"/>
    </row>
    <row r="65794" ht="15">
      <c r="F65794" s="183"/>
    </row>
    <row r="65795" ht="15">
      <c r="F65795" s="183"/>
    </row>
    <row r="65796" ht="15">
      <c r="F65796" s="183"/>
    </row>
    <row r="65837" ht="15">
      <c r="F65837" s="183"/>
    </row>
    <row r="65838" ht="15">
      <c r="F65838" s="183"/>
    </row>
    <row r="65839" ht="15">
      <c r="F65839" s="183"/>
    </row>
    <row r="65840" ht="15">
      <c r="F65840" s="183"/>
    </row>
    <row r="65841" ht="15">
      <c r="F65841" s="183"/>
    </row>
    <row r="65852" ht="15">
      <c r="F65852" s="183"/>
    </row>
    <row r="65853" ht="15">
      <c r="F65853" s="183"/>
    </row>
    <row r="65854" ht="15">
      <c r="F65854" s="183"/>
    </row>
    <row r="65855" ht="15">
      <c r="F65855" s="183"/>
    </row>
    <row r="65856" ht="15">
      <c r="F65856" s="183"/>
    </row>
    <row r="65867" ht="15">
      <c r="F65867" s="183"/>
    </row>
    <row r="65868" ht="15">
      <c r="F65868" s="183"/>
    </row>
    <row r="65869" ht="15">
      <c r="F65869" s="183"/>
    </row>
    <row r="65870" ht="15">
      <c r="F65870" s="183"/>
    </row>
    <row r="65871" ht="15">
      <c r="F65871" s="183"/>
    </row>
    <row r="65882" ht="15">
      <c r="F65882" s="183"/>
    </row>
    <row r="65883" ht="15">
      <c r="F65883" s="183"/>
    </row>
    <row r="65884" ht="15">
      <c r="F65884" s="183"/>
    </row>
    <row r="65885" ht="15">
      <c r="F65885" s="183"/>
    </row>
    <row r="65886" ht="15">
      <c r="F65886" s="183"/>
    </row>
    <row r="65897" ht="15">
      <c r="F65897" s="183"/>
    </row>
    <row r="65898" ht="15">
      <c r="F65898" s="183"/>
    </row>
    <row r="65899" ht="15">
      <c r="F65899" s="183"/>
    </row>
    <row r="65900" ht="15">
      <c r="F65900" s="183"/>
    </row>
    <row r="65901" ht="15">
      <c r="F65901" s="183"/>
    </row>
    <row r="65913" ht="15">
      <c r="F65913" s="183"/>
    </row>
    <row r="65914" ht="15">
      <c r="F65914" s="183"/>
    </row>
    <row r="65915" ht="15">
      <c r="F65915" s="183"/>
    </row>
    <row r="65916" ht="15">
      <c r="F65916" s="183"/>
    </row>
    <row r="65942" ht="15">
      <c r="F65942" s="183"/>
    </row>
    <row r="65943" ht="15">
      <c r="F65943" s="183"/>
    </row>
    <row r="65944" ht="15">
      <c r="F65944" s="183"/>
    </row>
    <row r="65945" ht="15">
      <c r="F65945" s="183"/>
    </row>
    <row r="65946" ht="15">
      <c r="F65946" s="183"/>
    </row>
    <row r="65957" ht="15">
      <c r="F65957" s="183"/>
    </row>
    <row r="65958" ht="15">
      <c r="F65958" s="183"/>
    </row>
    <row r="65959" ht="15">
      <c r="F65959" s="183"/>
    </row>
    <row r="65960" ht="15">
      <c r="F65960" s="183"/>
    </row>
    <row r="65961" ht="15">
      <c r="F65961" s="183"/>
    </row>
    <row r="65972" ht="15">
      <c r="F65972" s="183"/>
    </row>
    <row r="65973" ht="15">
      <c r="F65973" s="183"/>
    </row>
    <row r="65974" ht="15">
      <c r="F65974" s="183"/>
    </row>
    <row r="65975" ht="15">
      <c r="F65975" s="183"/>
    </row>
    <row r="65987" ht="15">
      <c r="F65987" s="183"/>
    </row>
    <row r="65988" ht="15">
      <c r="F65988" s="183"/>
    </row>
    <row r="65989" ht="15">
      <c r="F65989" s="183"/>
    </row>
    <row r="65990" ht="15">
      <c r="F65990" s="183"/>
    </row>
    <row r="66002" ht="15">
      <c r="F66002" s="184"/>
    </row>
    <row r="66003" ht="15">
      <c r="F66003" s="183"/>
    </row>
    <row r="66005" ht="15">
      <c r="F66005" s="183"/>
    </row>
    <row r="66006" ht="15">
      <c r="F66006" s="183"/>
    </row>
    <row r="66047" ht="15">
      <c r="F66047" s="183"/>
    </row>
    <row r="66048" ht="15">
      <c r="F66048" s="183"/>
    </row>
    <row r="66049" ht="15">
      <c r="F66049" s="183"/>
    </row>
    <row r="66050" ht="15">
      <c r="F66050" s="183"/>
    </row>
    <row r="66051" ht="15">
      <c r="F66051" s="183"/>
    </row>
    <row r="66062" ht="15">
      <c r="F66062" s="183"/>
    </row>
    <row r="66063" ht="15">
      <c r="F66063" s="183"/>
    </row>
    <row r="66064" ht="15">
      <c r="F66064" s="183"/>
    </row>
    <row r="66065" ht="15">
      <c r="F66065" s="183"/>
    </row>
    <row r="66066" ht="15">
      <c r="F66066" s="183"/>
    </row>
    <row r="66077" ht="15">
      <c r="F66077" s="183"/>
    </row>
    <row r="66078" ht="15">
      <c r="F66078" s="183"/>
    </row>
    <row r="66079" ht="15">
      <c r="F66079" s="183"/>
    </row>
    <row r="66080" ht="15">
      <c r="F66080" s="183"/>
    </row>
    <row r="66081" ht="15">
      <c r="F66081" s="183"/>
    </row>
    <row r="66092" ht="15">
      <c r="F66092" s="183"/>
    </row>
    <row r="66093" ht="15">
      <c r="F66093" s="183"/>
    </row>
    <row r="66094" ht="15">
      <c r="F66094" s="183"/>
    </row>
    <row r="66095" ht="15">
      <c r="F66095" s="183"/>
    </row>
    <row r="66096" ht="15">
      <c r="F66096" s="183"/>
    </row>
    <row r="66107" ht="15">
      <c r="F66107" s="183"/>
    </row>
    <row r="66108" ht="15">
      <c r="F66108" s="183"/>
    </row>
    <row r="66109" ht="15">
      <c r="F66109" s="183"/>
    </row>
    <row r="66110" ht="15">
      <c r="F66110" s="183"/>
    </row>
    <row r="66111" ht="15">
      <c r="F66111" s="183"/>
    </row>
    <row r="66123" ht="15">
      <c r="F66123" s="183"/>
    </row>
    <row r="66124" ht="15">
      <c r="F66124" s="183"/>
    </row>
    <row r="66138" ht="15">
      <c r="F66138" s="183"/>
    </row>
    <row r="66140" ht="15">
      <c r="F66140" s="183"/>
    </row>
    <row r="66141" ht="15">
      <c r="F66141" s="183"/>
    </row>
    <row r="66152" ht="15">
      <c r="F66152" s="183"/>
    </row>
    <row r="66153" ht="15">
      <c r="F66153" s="183"/>
    </row>
    <row r="66154" ht="15">
      <c r="F66154" s="183"/>
    </row>
    <row r="66155" ht="15">
      <c r="F66155" s="183"/>
    </row>
    <row r="66156" ht="15">
      <c r="F66156" s="183"/>
    </row>
    <row r="66167" ht="15">
      <c r="F66167" s="183"/>
    </row>
    <row r="66168" ht="15">
      <c r="F66168" s="183"/>
    </row>
    <row r="66169" ht="15">
      <c r="F66169" s="183"/>
    </row>
    <row r="66170" ht="15">
      <c r="F66170" s="183"/>
    </row>
    <row r="66171" ht="15">
      <c r="F66171" s="183"/>
    </row>
    <row r="66183" ht="15">
      <c r="F66183" s="183"/>
    </row>
    <row r="66184" ht="15">
      <c r="F66184" s="183"/>
    </row>
    <row r="66185" ht="15">
      <c r="F66185" s="183"/>
    </row>
    <row r="66186" ht="15">
      <c r="F66186" s="183"/>
    </row>
    <row r="66197" ht="15">
      <c r="F66197" s="183"/>
    </row>
    <row r="66198" ht="15">
      <c r="F66198" s="183"/>
    </row>
    <row r="66199" ht="15">
      <c r="F66199" s="183"/>
    </row>
    <row r="66200" ht="15">
      <c r="F66200" s="183"/>
    </row>
    <row r="66201" ht="15">
      <c r="F66201" s="183"/>
    </row>
    <row r="66213" ht="15">
      <c r="F66213" s="183"/>
    </row>
    <row r="66214" ht="15">
      <c r="F66214" s="183"/>
    </row>
    <row r="66215" ht="15">
      <c r="F66215" s="183"/>
    </row>
    <row r="66216" ht="15">
      <c r="F66216" s="183"/>
    </row>
    <row r="66228" ht="15">
      <c r="F66228" s="183"/>
    </row>
    <row r="66229" ht="15">
      <c r="F66229" s="183"/>
    </row>
    <row r="66230" ht="15">
      <c r="F66230" s="183"/>
    </row>
    <row r="66231" ht="15">
      <c r="F66231" s="183"/>
    </row>
    <row r="66257" ht="15">
      <c r="F66257" s="183"/>
    </row>
    <row r="66258" ht="15">
      <c r="F66258" s="183"/>
    </row>
    <row r="66259" ht="15">
      <c r="F66259" s="183"/>
    </row>
    <row r="66260" ht="15">
      <c r="F66260" s="183"/>
    </row>
    <row r="66261" ht="15">
      <c r="F66261" s="183"/>
    </row>
    <row r="66272" ht="15">
      <c r="F66272" s="183"/>
    </row>
    <row r="66273" ht="15">
      <c r="F66273" s="183"/>
    </row>
    <row r="66274" ht="15">
      <c r="F66274" s="183"/>
    </row>
    <row r="66275" ht="15">
      <c r="F66275" s="183"/>
    </row>
    <row r="66276" ht="15">
      <c r="F66276" s="183"/>
    </row>
    <row r="66287" ht="15">
      <c r="F66287" s="183"/>
    </row>
    <row r="66288" ht="15">
      <c r="F66288" s="183"/>
    </row>
    <row r="66289" ht="15">
      <c r="F66289" s="183"/>
    </row>
    <row r="66290" ht="15">
      <c r="F66290" s="183"/>
    </row>
    <row r="66302" ht="15">
      <c r="F66302" s="183"/>
    </row>
    <row r="66303" ht="15">
      <c r="F66303" s="183"/>
    </row>
    <row r="66304" ht="15">
      <c r="F66304" s="183"/>
    </row>
    <row r="66305" ht="15">
      <c r="F66305" s="183"/>
    </row>
    <row r="66306" ht="15">
      <c r="F66306" s="183"/>
    </row>
    <row r="66317" ht="15">
      <c r="F66317" s="183"/>
    </row>
    <row r="66318" ht="15">
      <c r="F66318" s="183"/>
    </row>
    <row r="66319" ht="15">
      <c r="F66319" s="183"/>
    </row>
    <row r="66320" ht="15">
      <c r="F66320" s="183"/>
    </row>
    <row r="66321" ht="15">
      <c r="F66321" s="183"/>
    </row>
    <row r="66333" ht="15">
      <c r="F66333" s="183"/>
    </row>
    <row r="66334" ht="15">
      <c r="F66334" s="183"/>
    </row>
    <row r="66335" ht="15">
      <c r="F66335" s="183"/>
    </row>
    <row r="66336" ht="15">
      <c r="F66336" s="183"/>
    </row>
    <row r="66362" ht="15">
      <c r="F66362" s="183"/>
    </row>
    <row r="66363" ht="15">
      <c r="F66363" s="183"/>
    </row>
    <row r="66364" ht="15">
      <c r="F66364" s="183"/>
    </row>
    <row r="66365" ht="15">
      <c r="F66365" s="183"/>
    </row>
    <row r="66366" ht="15">
      <c r="F66366" s="183"/>
    </row>
    <row r="66377" ht="15">
      <c r="F66377" s="183"/>
    </row>
    <row r="66378" ht="15">
      <c r="F66378" s="183"/>
    </row>
    <row r="66379" ht="15">
      <c r="F66379" s="183"/>
    </row>
    <row r="66380" ht="15">
      <c r="F66380" s="183"/>
    </row>
    <row r="66381" ht="15">
      <c r="F66381" s="183"/>
    </row>
    <row r="66393" ht="15">
      <c r="F66393" s="183"/>
    </row>
    <row r="66394" ht="15">
      <c r="F66394" s="183"/>
    </row>
    <row r="66395" ht="15">
      <c r="F66395" s="183"/>
    </row>
    <row r="66396" ht="15">
      <c r="F66396" s="183"/>
    </row>
    <row r="66407" ht="15">
      <c r="F66407" s="183"/>
    </row>
    <row r="66408" ht="15">
      <c r="F66408" s="183"/>
    </row>
    <row r="66409" ht="15">
      <c r="F66409" s="183"/>
    </row>
    <row r="66410" ht="15">
      <c r="F66410" s="183"/>
    </row>
    <row r="66422" ht="15">
      <c r="F66422" s="183"/>
    </row>
    <row r="66423" ht="15">
      <c r="F66423" s="183"/>
    </row>
    <row r="66424" ht="15">
      <c r="F66424" s="183"/>
    </row>
    <row r="66425" ht="15">
      <c r="F66425" s="183"/>
    </row>
    <row r="66426" ht="15">
      <c r="F66426" s="183"/>
    </row>
    <row r="66438" ht="15">
      <c r="F66438" s="183"/>
    </row>
    <row r="66439" ht="15">
      <c r="F66439" s="183"/>
    </row>
    <row r="66467" ht="15">
      <c r="F66467" s="183"/>
    </row>
    <row r="66468" ht="15">
      <c r="F66468" s="183"/>
    </row>
    <row r="66469" ht="15">
      <c r="F66469" s="183"/>
    </row>
    <row r="66470" ht="15">
      <c r="F66470" s="183"/>
    </row>
    <row r="66471" ht="15">
      <c r="F66471" s="183"/>
    </row>
    <row r="66482" ht="15">
      <c r="F66482" s="183"/>
    </row>
    <row r="66483" ht="15">
      <c r="F66483" s="183"/>
    </row>
    <row r="66484" ht="15">
      <c r="F66484" s="183"/>
    </row>
    <row r="66485" ht="15">
      <c r="F66485" s="183"/>
    </row>
    <row r="66486" ht="15">
      <c r="F66486" s="183"/>
    </row>
    <row r="66498" ht="15">
      <c r="F66498" s="183"/>
    </row>
    <row r="66499" ht="15">
      <c r="F66499" s="183"/>
    </row>
    <row r="66512" ht="15">
      <c r="F66512" s="183"/>
    </row>
    <row r="66513" ht="15">
      <c r="F66513" s="183"/>
    </row>
    <row r="66514" ht="15">
      <c r="F66514" s="183"/>
    </row>
    <row r="66515" ht="15">
      <c r="F66515" s="183"/>
    </row>
    <row r="66516" ht="15">
      <c r="F66516" s="183"/>
    </row>
    <row r="66527" ht="15">
      <c r="F66527" s="183"/>
    </row>
    <row r="66528" ht="15">
      <c r="F66528" s="183"/>
    </row>
    <row r="66529" ht="15">
      <c r="F66529" s="183"/>
    </row>
    <row r="66530" ht="15">
      <c r="F66530" s="183"/>
    </row>
    <row r="66531" ht="15">
      <c r="F66531" s="183"/>
    </row>
    <row r="66543" ht="15">
      <c r="F66543" s="183"/>
    </row>
    <row r="66544" ht="15">
      <c r="F66544" s="183"/>
    </row>
    <row r="66559" ht="15">
      <c r="F66559" s="183"/>
    </row>
    <row r="66560" ht="15">
      <c r="F66560" s="183"/>
    </row>
    <row r="66561" ht="15">
      <c r="F66561" s="183"/>
    </row>
    <row r="66572" ht="15">
      <c r="F66572" s="183"/>
    </row>
    <row r="66573" ht="15">
      <c r="F66573" s="183"/>
    </row>
    <row r="66574" ht="15">
      <c r="F66574" s="183"/>
    </row>
    <row r="66575" ht="15">
      <c r="F66575" s="183"/>
    </row>
    <row r="66576" ht="15">
      <c r="F66576" s="183"/>
    </row>
    <row r="66587" ht="15">
      <c r="F66587" s="183"/>
    </row>
    <row r="66588" ht="15">
      <c r="F66588" s="183"/>
    </row>
    <row r="66589" ht="15">
      <c r="F66589" s="183"/>
    </row>
    <row r="66590" ht="15">
      <c r="F66590" s="183"/>
    </row>
    <row r="66591" ht="15">
      <c r="F66591" s="183"/>
    </row>
    <row r="66603" ht="15">
      <c r="F66603" s="183"/>
    </row>
    <row r="66604" ht="15">
      <c r="F66604" s="183"/>
    </row>
    <row r="66605" ht="15">
      <c r="F66605" s="183"/>
    </row>
    <row r="66606" ht="15">
      <c r="F66606" s="183"/>
    </row>
    <row r="66617" ht="15">
      <c r="F66617" s="183"/>
    </row>
    <row r="66618" ht="15">
      <c r="F66618" s="183"/>
    </row>
    <row r="66619" ht="15">
      <c r="F66619" s="183"/>
    </row>
    <row r="66620" ht="15">
      <c r="F66620" s="183"/>
    </row>
    <row r="66621" ht="15">
      <c r="F66621" s="183"/>
    </row>
    <row r="66632" ht="15">
      <c r="F66632" s="183"/>
    </row>
    <row r="66633" ht="15">
      <c r="F66633" s="183"/>
    </row>
    <row r="66634" ht="15">
      <c r="F66634" s="183"/>
    </row>
    <row r="66635" ht="15">
      <c r="F66635" s="183"/>
    </row>
    <row r="66636" ht="15">
      <c r="F66636" s="183"/>
    </row>
    <row r="66648" ht="15">
      <c r="F66648" s="183"/>
    </row>
    <row r="66649" ht="15">
      <c r="F66649" s="183"/>
    </row>
    <row r="66650" ht="15">
      <c r="F66650" s="183"/>
    </row>
    <row r="66651" ht="15">
      <c r="F66651" s="183"/>
    </row>
    <row r="66663" ht="15">
      <c r="F66663" s="183"/>
    </row>
    <row r="66665" ht="15">
      <c r="F66665" s="183"/>
    </row>
    <row r="66666" ht="15">
      <c r="F66666" s="183"/>
    </row>
    <row r="66677" ht="15">
      <c r="F66677" s="183"/>
    </row>
    <row r="66678" ht="15">
      <c r="F66678" s="183"/>
    </row>
    <row r="66679" ht="15">
      <c r="F66679" s="183"/>
    </row>
    <row r="66680" ht="15">
      <c r="F66680" s="183"/>
    </row>
    <row r="66681" ht="15">
      <c r="F66681" s="183"/>
    </row>
    <row r="66692" ht="15">
      <c r="F66692" s="183"/>
    </row>
    <row r="66693" ht="15">
      <c r="F66693" s="183"/>
    </row>
    <row r="66694" ht="15">
      <c r="F66694" s="183"/>
    </row>
    <row r="66695" ht="15">
      <c r="F66695" s="183"/>
    </row>
    <row r="66696" ht="15">
      <c r="F66696" s="183"/>
    </row>
    <row r="66708" ht="15">
      <c r="F66708" s="183"/>
    </row>
    <row r="66709" ht="15">
      <c r="F66709" s="183"/>
    </row>
    <row r="66722" ht="15">
      <c r="F66722" s="183"/>
    </row>
    <row r="66723" ht="15">
      <c r="F66723" s="183"/>
    </row>
    <row r="66724" ht="15">
      <c r="F66724" s="183"/>
    </row>
    <row r="66725" ht="15">
      <c r="F66725" s="183"/>
    </row>
    <row r="66726" ht="15">
      <c r="F66726" s="183"/>
    </row>
    <row r="66737" ht="15">
      <c r="F66737" s="183"/>
    </row>
    <row r="66738" ht="15">
      <c r="F66738" s="183"/>
    </row>
    <row r="66739" ht="15">
      <c r="F66739" s="183"/>
    </row>
    <row r="66740" ht="15">
      <c r="F66740" s="183"/>
    </row>
    <row r="66782" ht="15">
      <c r="F66782" s="183"/>
    </row>
    <row r="66783" ht="15">
      <c r="F66783" s="184"/>
    </row>
    <row r="66784" ht="15">
      <c r="F66784" s="183"/>
    </row>
    <row r="66785" ht="15">
      <c r="F66785" s="183"/>
    </row>
    <row r="66786" ht="15">
      <c r="F66786" s="183"/>
    </row>
    <row r="66797" ht="15">
      <c r="F66797" s="183"/>
    </row>
    <row r="66798" ht="15">
      <c r="F66798" s="183"/>
    </row>
    <row r="66799" ht="15">
      <c r="F66799" s="183"/>
    </row>
    <row r="66800" ht="15">
      <c r="F66800" s="183"/>
    </row>
    <row r="66801" ht="15">
      <c r="F66801" s="183"/>
    </row>
    <row r="66812" ht="15">
      <c r="F66812" s="183"/>
    </row>
    <row r="66813" ht="15">
      <c r="F66813" s="183"/>
    </row>
    <row r="66814" ht="15">
      <c r="F66814" s="183"/>
    </row>
    <row r="66815" ht="15">
      <c r="F66815" s="183"/>
    </row>
    <row r="66816" ht="15">
      <c r="F66816" s="183"/>
    </row>
    <row r="66827" ht="15">
      <c r="F66827" s="183"/>
    </row>
    <row r="66828" ht="15">
      <c r="F66828" s="183"/>
    </row>
    <row r="66829" ht="15">
      <c r="F66829" s="183"/>
    </row>
    <row r="66830" ht="15">
      <c r="F66830" s="183"/>
    </row>
    <row r="66831" ht="15">
      <c r="F66831" s="184"/>
    </row>
    <row r="66842" ht="15">
      <c r="F66842" s="183"/>
    </row>
    <row r="66843" ht="15">
      <c r="F66843" s="183"/>
    </row>
    <row r="66844" ht="15">
      <c r="F66844" s="183"/>
    </row>
    <row r="66845" ht="15">
      <c r="F66845" s="183"/>
    </row>
    <row r="66846" ht="15">
      <c r="F66846" s="183"/>
    </row>
    <row r="66858" ht="15">
      <c r="F66858" s="183"/>
    </row>
    <row r="66859" ht="15">
      <c r="F66859" s="183"/>
    </row>
    <row r="66860" ht="15">
      <c r="F66860" s="183"/>
    </row>
    <row r="66861" ht="15">
      <c r="F66861" s="183"/>
    </row>
    <row r="66887" ht="15">
      <c r="F66887" s="183"/>
    </row>
    <row r="66888" ht="15">
      <c r="F66888" s="183"/>
    </row>
    <row r="66889" ht="15">
      <c r="F66889" s="183"/>
    </row>
    <row r="66890" ht="15">
      <c r="F66890" s="183"/>
    </row>
    <row r="66891" ht="15">
      <c r="F66891" s="183"/>
    </row>
    <row r="66902" ht="15">
      <c r="F66902" s="183"/>
    </row>
    <row r="66903" ht="15">
      <c r="F66903" s="183"/>
    </row>
    <row r="66904" ht="15">
      <c r="F66904" s="183"/>
    </row>
    <row r="66905" ht="15">
      <c r="F66905" s="183"/>
    </row>
    <row r="66906" ht="15">
      <c r="F66906" s="183"/>
    </row>
    <row r="66917" ht="15">
      <c r="F66917" s="183"/>
    </row>
    <row r="66918" ht="15">
      <c r="F66918" s="183"/>
    </row>
    <row r="66919" ht="15">
      <c r="F66919" s="183"/>
    </row>
    <row r="66920" ht="15">
      <c r="F66920" s="183"/>
    </row>
    <row r="66921" ht="15">
      <c r="F66921" s="183"/>
    </row>
    <row r="66932" ht="15">
      <c r="F66932" s="183"/>
    </row>
    <row r="66933" ht="15">
      <c r="F66933" s="183"/>
    </row>
    <row r="66934" ht="15">
      <c r="F66934" s="183"/>
    </row>
    <row r="66935" ht="15">
      <c r="F66935" s="183"/>
    </row>
    <row r="66936" ht="15">
      <c r="F66936" s="183"/>
    </row>
    <row r="66947" ht="15">
      <c r="F66947" s="183"/>
    </row>
    <row r="66948" ht="15">
      <c r="F66948" s="183"/>
    </row>
    <row r="66949" ht="15">
      <c r="F66949" s="183"/>
    </row>
    <row r="66950" ht="15">
      <c r="F66950" s="183"/>
    </row>
    <row r="66951" ht="15">
      <c r="F66951" s="183"/>
    </row>
    <row r="66963" ht="15">
      <c r="F66963" s="183"/>
    </row>
    <row r="66964" ht="15">
      <c r="F66964" s="183"/>
    </row>
    <row r="66992" ht="15">
      <c r="F66992" s="183"/>
    </row>
    <row r="66993" ht="15">
      <c r="F66993" s="183"/>
    </row>
    <row r="66994" ht="15">
      <c r="F66994" s="183"/>
    </row>
    <row r="66995" ht="15">
      <c r="F66995" s="183"/>
    </row>
    <row r="66996" ht="15">
      <c r="F66996" s="183"/>
    </row>
    <row r="67007" ht="15">
      <c r="F67007" s="183"/>
    </row>
    <row r="67008" ht="15">
      <c r="F67008" s="183"/>
    </row>
    <row r="67009" ht="15">
      <c r="F67009" s="183"/>
    </row>
    <row r="67010" ht="15">
      <c r="F67010" s="183"/>
    </row>
    <row r="67011" ht="15">
      <c r="F67011" s="183"/>
    </row>
    <row r="67022" ht="15">
      <c r="F67022" s="183"/>
    </row>
    <row r="67023" ht="15">
      <c r="F67023" s="183"/>
    </row>
    <row r="67024" ht="15">
      <c r="F67024" s="183"/>
    </row>
    <row r="67025" ht="15">
      <c r="F67025" s="183"/>
    </row>
    <row r="67026" ht="15">
      <c r="F67026" s="183"/>
    </row>
    <row r="67037" ht="15">
      <c r="F67037" s="183"/>
    </row>
    <row r="67038" ht="15">
      <c r="F67038" s="183"/>
    </row>
    <row r="67039" ht="15">
      <c r="F67039" s="183"/>
    </row>
    <row r="67040" ht="15">
      <c r="F67040" s="183"/>
    </row>
    <row r="67041" ht="15">
      <c r="F67041" s="183"/>
    </row>
    <row r="67052" ht="15">
      <c r="F67052" s="183"/>
    </row>
    <row r="67053" ht="15">
      <c r="F67053" s="183"/>
    </row>
    <row r="67054" ht="15">
      <c r="F67054" s="183"/>
    </row>
    <row r="67055" ht="15">
      <c r="F67055" s="183"/>
    </row>
    <row r="67056" ht="15">
      <c r="F67056" s="183"/>
    </row>
    <row r="67068" ht="15">
      <c r="F67068" s="183"/>
    </row>
    <row r="67069" ht="15">
      <c r="F67069" s="183"/>
    </row>
    <row r="67070" ht="15">
      <c r="F67070" s="183"/>
    </row>
    <row r="67071" ht="15">
      <c r="F67071" s="183"/>
    </row>
    <row r="67097" ht="15">
      <c r="F67097" s="183"/>
    </row>
    <row r="67098" ht="15">
      <c r="F67098" s="183"/>
    </row>
    <row r="67099" ht="15">
      <c r="F67099" s="183"/>
    </row>
    <row r="67100" ht="15">
      <c r="F67100" s="183"/>
    </row>
    <row r="67101" ht="15">
      <c r="F67101" s="183"/>
    </row>
    <row r="67112" ht="15">
      <c r="F67112" s="183"/>
    </row>
    <row r="67113" ht="15">
      <c r="F67113" s="183"/>
    </row>
    <row r="67114" ht="15">
      <c r="F67114" s="183"/>
    </row>
    <row r="67115" ht="15">
      <c r="F67115" s="183"/>
    </row>
    <row r="67116" ht="15">
      <c r="F67116" s="183"/>
    </row>
    <row r="67128" ht="15">
      <c r="F67128" s="183"/>
    </row>
    <row r="67129" ht="15">
      <c r="F67129" s="183"/>
    </row>
    <row r="67130" ht="15">
      <c r="F67130" s="183"/>
    </row>
    <row r="67131" ht="15">
      <c r="F67131" s="183"/>
    </row>
    <row r="67142" ht="15">
      <c r="F67142" s="183"/>
    </row>
    <row r="67143" ht="15">
      <c r="F67143" s="183"/>
    </row>
    <row r="67144" ht="15">
      <c r="F67144" s="183"/>
    </row>
    <row r="67145" ht="15">
      <c r="F67145" s="183"/>
    </row>
    <row r="67146" ht="15">
      <c r="F67146" s="183"/>
    </row>
    <row r="67158" ht="15">
      <c r="F67158" s="183"/>
    </row>
    <row r="67159" ht="15">
      <c r="F67159" s="183"/>
    </row>
    <row r="67160" ht="15">
      <c r="F67160" s="183"/>
    </row>
    <row r="67161" ht="15">
      <c r="F67161" s="183"/>
    </row>
    <row r="67173" ht="15">
      <c r="F67173" s="183"/>
    </row>
    <row r="67174" ht="15">
      <c r="F67174" s="183"/>
    </row>
    <row r="67175" ht="15">
      <c r="F67175" s="183"/>
    </row>
    <row r="67176" ht="15">
      <c r="F67176" s="183"/>
    </row>
    <row r="67202" ht="15">
      <c r="F67202" s="184"/>
    </row>
    <row r="67203" ht="15">
      <c r="F67203" s="183"/>
    </row>
    <row r="67204" ht="15">
      <c r="F67204" s="183"/>
    </row>
    <row r="67205" ht="15">
      <c r="F67205" s="183"/>
    </row>
    <row r="67206" ht="15">
      <c r="F67206" s="183"/>
    </row>
    <row r="67216" ht="15">
      <c r="F67216" s="183"/>
    </row>
    <row r="67217" ht="15">
      <c r="F67217" s="184"/>
    </row>
    <row r="67218" ht="15">
      <c r="F67218" s="183"/>
    </row>
    <row r="67219" ht="15">
      <c r="F67219" s="183"/>
    </row>
    <row r="67220" ht="15">
      <c r="F67220" s="183"/>
    </row>
    <row r="67221" ht="15">
      <c r="F67221" s="183"/>
    </row>
    <row r="67233" ht="15">
      <c r="F67233" s="183"/>
    </row>
    <row r="67234" ht="15">
      <c r="F67234" s="183"/>
    </row>
    <row r="67247" ht="15">
      <c r="F67247" s="184"/>
    </row>
    <row r="67248" ht="15">
      <c r="F67248" s="183"/>
    </row>
    <row r="67249" ht="15">
      <c r="F67249" s="184"/>
    </row>
    <row r="67250" ht="15">
      <c r="F67250" s="183"/>
    </row>
    <row r="67251" ht="15">
      <c r="F67251" s="183"/>
    </row>
    <row r="67262" ht="15">
      <c r="F67262" s="184"/>
    </row>
    <row r="67263" ht="15">
      <c r="F67263" s="183"/>
    </row>
    <row r="67264" ht="15">
      <c r="F67264" s="183"/>
    </row>
    <row r="67265" ht="15">
      <c r="F67265" s="183"/>
    </row>
    <row r="67266" ht="15">
      <c r="F67266" s="183"/>
    </row>
    <row r="67278" ht="15">
      <c r="F67278" s="183"/>
    </row>
    <row r="67307" ht="15">
      <c r="F67307" s="183"/>
    </row>
    <row r="67308" ht="15">
      <c r="F67308" s="183"/>
    </row>
    <row r="67309" ht="15">
      <c r="F67309" s="183"/>
    </row>
    <row r="67310" ht="15">
      <c r="F67310" s="183"/>
    </row>
    <row r="67311" ht="15">
      <c r="F67311" s="183"/>
    </row>
    <row r="67322" ht="15">
      <c r="F67322" s="183"/>
    </row>
    <row r="67323" ht="15">
      <c r="F67323" s="183"/>
    </row>
    <row r="67324" ht="15">
      <c r="F67324" s="183"/>
    </row>
    <row r="67325" ht="15">
      <c r="F67325" s="183"/>
    </row>
    <row r="67326" ht="15">
      <c r="F67326" s="183"/>
    </row>
    <row r="67338" ht="15">
      <c r="F67338" s="183"/>
    </row>
    <row r="67339" ht="15">
      <c r="F67339" s="183"/>
    </row>
    <row r="67340" ht="15">
      <c r="F67340" s="183"/>
    </row>
    <row r="67341" ht="15">
      <c r="F67341" s="183"/>
    </row>
    <row r="67352" ht="15">
      <c r="F67352" s="183"/>
    </row>
    <row r="67353" ht="15">
      <c r="F67353" s="183"/>
    </row>
    <row r="67354" ht="15">
      <c r="F67354" s="183"/>
    </row>
    <row r="67355" ht="15">
      <c r="F67355" s="183"/>
    </row>
    <row r="67356" ht="15">
      <c r="F67356" s="183"/>
    </row>
    <row r="67367" ht="15">
      <c r="F67367" s="184"/>
    </row>
    <row r="67368" ht="15">
      <c r="F67368" s="183"/>
    </row>
    <row r="67369" ht="15">
      <c r="F67369" s="183"/>
    </row>
    <row r="67370" ht="15">
      <c r="F67370" s="183"/>
    </row>
    <row r="67371" ht="15">
      <c r="F67371" s="183"/>
    </row>
    <row r="67383" ht="15">
      <c r="F67383" s="183"/>
    </row>
    <row r="67384" ht="15">
      <c r="F67384" s="183"/>
    </row>
    <row r="67385" ht="15">
      <c r="F67385" s="183"/>
    </row>
    <row r="67386" ht="15">
      <c r="F67386" s="183"/>
    </row>
    <row r="67412" ht="15">
      <c r="F67412" s="183"/>
    </row>
    <row r="67413" ht="15">
      <c r="F67413" s="183"/>
    </row>
    <row r="67414" ht="15">
      <c r="F67414" s="183"/>
    </row>
    <row r="67415" ht="15">
      <c r="F67415" s="183"/>
    </row>
    <row r="67416" ht="15">
      <c r="F67416" s="183"/>
    </row>
    <row r="67428" ht="15">
      <c r="F67428" s="183"/>
    </row>
    <row r="67430" ht="15">
      <c r="F67430" s="183"/>
    </row>
    <row r="67431" ht="15">
      <c r="F67431" s="183"/>
    </row>
    <row r="67445" ht="15">
      <c r="F67445" s="183"/>
    </row>
    <row r="67457" ht="15">
      <c r="F67457" s="183"/>
    </row>
    <row r="67459" ht="15">
      <c r="F67459" s="183"/>
    </row>
    <row r="67460" ht="15">
      <c r="F67460" s="183"/>
    </row>
    <row r="67461" ht="15">
      <c r="F67461" s="183"/>
    </row>
    <row r="67473" ht="15">
      <c r="F67473" s="183"/>
    </row>
    <row r="67474" ht="15">
      <c r="F67474" s="183"/>
    </row>
    <row r="67475" ht="15">
      <c r="F67475" s="183"/>
    </row>
    <row r="67476" ht="15">
      <c r="F67476" s="183"/>
    </row>
    <row r="67517" ht="15">
      <c r="F67517" s="183"/>
    </row>
    <row r="67518" ht="15">
      <c r="F67518" s="183"/>
    </row>
    <row r="67519" ht="15">
      <c r="F67519" s="183"/>
    </row>
    <row r="67520" ht="15">
      <c r="F67520" s="183"/>
    </row>
    <row r="67521" ht="15">
      <c r="F67521" s="183"/>
    </row>
    <row r="67532" ht="15">
      <c r="F67532" s="183"/>
    </row>
    <row r="67533" ht="15">
      <c r="F67533" s="183"/>
    </row>
    <row r="67534" ht="15">
      <c r="F67534" s="183"/>
    </row>
    <row r="67535" ht="15">
      <c r="F67535" s="183"/>
    </row>
    <row r="67536" ht="15">
      <c r="F67536" s="183"/>
    </row>
    <row r="67548" ht="15">
      <c r="F67548" s="183"/>
    </row>
    <row r="67549" ht="15">
      <c r="F67549" s="183"/>
    </row>
    <row r="67562" ht="15">
      <c r="F67562" s="183"/>
    </row>
    <row r="67563" ht="15">
      <c r="F67563" s="183"/>
    </row>
    <row r="67564" ht="15">
      <c r="F67564" s="183"/>
    </row>
    <row r="67565" ht="15">
      <c r="F67565" s="183"/>
    </row>
    <row r="67578" ht="15">
      <c r="F67578" s="183"/>
    </row>
    <row r="67579" ht="15">
      <c r="F67579" s="183"/>
    </row>
    <row r="67580" ht="15">
      <c r="F67580" s="183"/>
    </row>
    <row r="67581" ht="15">
      <c r="F67581" s="183"/>
    </row>
    <row r="67622" ht="15">
      <c r="F67622" s="183"/>
    </row>
    <row r="67623" ht="15">
      <c r="F67623" s="183"/>
    </row>
    <row r="67624" ht="15">
      <c r="F67624" s="183"/>
    </row>
    <row r="67625" ht="15">
      <c r="F67625" s="183"/>
    </row>
    <row r="67626" ht="15">
      <c r="F67626" s="183"/>
    </row>
    <row r="67637" ht="15">
      <c r="F67637" s="183"/>
    </row>
    <row r="67638" ht="15">
      <c r="F67638" s="183"/>
    </row>
    <row r="67639" ht="15">
      <c r="F67639" s="183"/>
    </row>
    <row r="67640" ht="15">
      <c r="F67640" s="183"/>
    </row>
    <row r="67641" ht="15">
      <c r="F67641" s="183"/>
    </row>
    <row r="67653" ht="15">
      <c r="F67653" s="183"/>
    </row>
    <row r="67654" ht="15">
      <c r="F67654" s="183"/>
    </row>
    <row r="67667" ht="15">
      <c r="F67667" s="184"/>
    </row>
    <row r="67668" ht="15">
      <c r="F67668" s="183"/>
    </row>
    <row r="67669" ht="15">
      <c r="F67669" s="183"/>
    </row>
    <row r="67670" ht="15">
      <c r="F67670" s="183"/>
    </row>
    <row r="67671" ht="15">
      <c r="F67671" s="183"/>
    </row>
    <row r="67683" ht="15">
      <c r="F67683" s="183"/>
    </row>
    <row r="67684" ht="15">
      <c r="F67684" s="183"/>
    </row>
    <row r="67685" ht="15">
      <c r="F67685" s="183"/>
    </row>
    <row r="67686" ht="15">
      <c r="F67686" s="183"/>
    </row>
    <row r="67698" ht="15">
      <c r="F67698" s="183"/>
    </row>
    <row r="67699" ht="15">
      <c r="F67699" s="183"/>
    </row>
    <row r="67700" ht="15">
      <c r="F67700" s="183"/>
    </row>
    <row r="67701" ht="15">
      <c r="F67701" s="183"/>
    </row>
    <row r="67727" ht="15">
      <c r="F67727" s="183"/>
    </row>
    <row r="67728" ht="15">
      <c r="F67728" s="183"/>
    </row>
    <row r="67729" ht="15">
      <c r="F67729" s="183"/>
    </row>
    <row r="67730" ht="15">
      <c r="F67730" s="183"/>
    </row>
    <row r="67731" ht="15">
      <c r="F67731" s="183"/>
    </row>
    <row r="67742" ht="15">
      <c r="F67742" s="183"/>
    </row>
    <row r="67743" ht="15">
      <c r="F67743" s="183"/>
    </row>
    <row r="67744" ht="15">
      <c r="F67744" s="183"/>
    </row>
    <row r="67745" ht="15">
      <c r="F67745" s="183"/>
    </row>
    <row r="67758" ht="15">
      <c r="F67758" s="183"/>
    </row>
    <row r="67759" ht="15">
      <c r="F67759" s="183"/>
    </row>
    <row r="67773" ht="15">
      <c r="F67773" s="183"/>
    </row>
    <row r="67774" ht="15">
      <c r="F67774" s="183"/>
    </row>
    <row r="67775" ht="15">
      <c r="F67775" s="183"/>
    </row>
    <row r="67776" ht="15">
      <c r="F67776" s="183"/>
    </row>
    <row r="67788" ht="15">
      <c r="F67788" s="183"/>
    </row>
    <row r="67789" ht="15">
      <c r="F67789" s="183"/>
    </row>
    <row r="67790" ht="15">
      <c r="F67790" s="183"/>
    </row>
    <row r="67791" ht="15">
      <c r="F67791" s="183"/>
    </row>
    <row r="67803" ht="15">
      <c r="F67803" s="183"/>
    </row>
    <row r="67832" ht="15">
      <c r="F67832" s="183"/>
    </row>
    <row r="67833" ht="15">
      <c r="F67833" s="183"/>
    </row>
    <row r="67834" ht="15">
      <c r="F67834" s="183"/>
    </row>
    <row r="67835" ht="15">
      <c r="F67835" s="183"/>
    </row>
    <row r="67836" ht="15">
      <c r="F67836" s="183"/>
    </row>
    <row r="67847" ht="15">
      <c r="F67847" s="183"/>
    </row>
    <row r="67848" ht="15">
      <c r="F67848" s="183"/>
    </row>
    <row r="67849" ht="15">
      <c r="F67849" s="183"/>
    </row>
    <row r="67850" ht="15">
      <c r="F67850" s="183"/>
    </row>
    <row r="67851" ht="15">
      <c r="F67851" s="183"/>
    </row>
    <row r="67863" ht="15">
      <c r="F67863" s="183"/>
    </row>
    <row r="67864" ht="15">
      <c r="F67864" s="183"/>
    </row>
    <row r="67865" ht="15">
      <c r="F67865" s="183"/>
    </row>
    <row r="67866" ht="15">
      <c r="F67866" s="183"/>
    </row>
    <row r="67877" ht="15">
      <c r="F67877" s="183"/>
    </row>
    <row r="67878" ht="15">
      <c r="F67878" s="183"/>
    </row>
    <row r="67879" ht="15">
      <c r="F67879" s="183"/>
    </row>
    <row r="67880" ht="15">
      <c r="F67880" s="183"/>
    </row>
    <row r="67881" ht="15">
      <c r="F67881" s="183"/>
    </row>
    <row r="67892" ht="15">
      <c r="F67892" s="183"/>
    </row>
    <row r="67893" ht="15">
      <c r="F67893" s="183"/>
    </row>
    <row r="67894" ht="15">
      <c r="F67894" s="183"/>
    </row>
    <row r="67895" ht="15">
      <c r="F67895" s="183"/>
    </row>
    <row r="67896" ht="15">
      <c r="F67896" s="183"/>
    </row>
    <row r="67908" ht="15">
      <c r="F67908" s="183"/>
    </row>
    <row r="67909" ht="15">
      <c r="F67909" s="183"/>
    </row>
    <row r="67937" ht="15">
      <c r="F67937" s="183"/>
    </row>
    <row r="67938" ht="15">
      <c r="F67938" s="183"/>
    </row>
    <row r="67939" ht="15">
      <c r="F67939" s="183"/>
    </row>
    <row r="67940" ht="15">
      <c r="F67940" s="183"/>
    </row>
    <row r="67941" ht="15">
      <c r="F67941" s="183"/>
    </row>
    <row r="67982" ht="15">
      <c r="F67982" s="183"/>
    </row>
    <row r="67985" ht="15">
      <c r="F67985" s="183"/>
    </row>
    <row r="67998" ht="15">
      <c r="F67998" s="183"/>
    </row>
    <row r="67999" ht="15">
      <c r="F67999" s="183"/>
    </row>
    <row r="68000" ht="15">
      <c r="F68000" s="183"/>
    </row>
    <row r="68001" ht="15">
      <c r="F68001" s="183"/>
    </row>
    <row r="68042" ht="15">
      <c r="F68042" s="183"/>
    </row>
    <row r="68043" ht="15">
      <c r="F68043" s="183"/>
    </row>
    <row r="68044" ht="15">
      <c r="F68044" s="183"/>
    </row>
    <row r="68045" ht="15">
      <c r="F68045" s="183"/>
    </row>
    <row r="68046" ht="15">
      <c r="F68046" s="183"/>
    </row>
    <row r="68057" ht="15">
      <c r="F68057" s="183"/>
    </row>
    <row r="68058" ht="15">
      <c r="F68058" s="183"/>
    </row>
    <row r="68059" ht="15">
      <c r="F68059" s="183"/>
    </row>
    <row r="68060" ht="15">
      <c r="F68060" s="183"/>
    </row>
    <row r="68061" ht="15">
      <c r="F68061" s="183"/>
    </row>
    <row r="68073" ht="15">
      <c r="F68073" s="183"/>
    </row>
    <row r="68074" ht="15">
      <c r="F68074" s="183"/>
    </row>
    <row r="68075" ht="15">
      <c r="F68075" s="183"/>
    </row>
    <row r="68076" ht="15">
      <c r="F68076" s="183"/>
    </row>
    <row r="68087" ht="15">
      <c r="F68087" s="183"/>
    </row>
    <row r="68088" ht="15">
      <c r="F68088" s="183"/>
    </row>
    <row r="68089" ht="15">
      <c r="F68089" s="183"/>
    </row>
    <row r="68090" ht="15">
      <c r="F68090" s="183"/>
    </row>
    <row r="68091" ht="15">
      <c r="F68091" s="183"/>
    </row>
    <row r="68102" ht="15">
      <c r="F68102" s="183"/>
    </row>
    <row r="68103" ht="15">
      <c r="F68103" s="183"/>
    </row>
    <row r="68104" ht="15">
      <c r="F68104" s="183"/>
    </row>
    <row r="68105" ht="15">
      <c r="F68105" s="183"/>
    </row>
    <row r="68106" ht="15">
      <c r="F68106" s="183"/>
    </row>
    <row r="68118" ht="15">
      <c r="F68118" s="183"/>
    </row>
    <row r="68119" ht="15">
      <c r="F68119" s="183"/>
    </row>
    <row r="68120" ht="15">
      <c r="F68120" s="183"/>
    </row>
    <row r="68121" ht="15">
      <c r="F68121" s="183"/>
    </row>
    <row r="68133" ht="15">
      <c r="F68133" s="183"/>
    </row>
    <row r="68134" ht="15">
      <c r="F68134" s="183"/>
    </row>
    <row r="68135" ht="15">
      <c r="F68135" s="183"/>
    </row>
    <row r="68136" ht="15">
      <c r="F68136" s="183"/>
    </row>
    <row r="68147" ht="15">
      <c r="F68147" s="183"/>
    </row>
    <row r="68148" ht="15">
      <c r="F68148" s="183"/>
    </row>
    <row r="68149" ht="15">
      <c r="F68149" s="183"/>
    </row>
    <row r="68150" ht="15">
      <c r="F68150" s="183"/>
    </row>
    <row r="68151" ht="15">
      <c r="F68151" s="183"/>
    </row>
    <row r="68162" ht="15">
      <c r="F68162" s="183"/>
    </row>
    <row r="68163" ht="15">
      <c r="F68163" s="183"/>
    </row>
    <row r="68164" ht="15">
      <c r="F68164" s="183"/>
    </row>
    <row r="68165" ht="15">
      <c r="F68165" s="183"/>
    </row>
    <row r="68166" ht="15">
      <c r="F68166" s="183"/>
    </row>
    <row r="68177" ht="15">
      <c r="F68177" s="183"/>
    </row>
    <row r="68178" ht="15">
      <c r="F68178" s="183"/>
    </row>
    <row r="68179" ht="15">
      <c r="F68179" s="183"/>
    </row>
    <row r="68180" ht="15">
      <c r="F68180" s="183"/>
    </row>
    <row r="68181" ht="15">
      <c r="F68181" s="183"/>
    </row>
    <row r="68192" ht="15">
      <c r="F68192" s="183"/>
    </row>
    <row r="68193" ht="15">
      <c r="F68193" s="183"/>
    </row>
    <row r="68194" ht="15">
      <c r="F68194" s="183"/>
    </row>
    <row r="68195" ht="15">
      <c r="F68195" s="183"/>
    </row>
    <row r="68207" ht="15">
      <c r="F68207" s="183"/>
    </row>
    <row r="68208" ht="15">
      <c r="F68208" s="183"/>
    </row>
    <row r="68209" ht="15">
      <c r="F68209" s="183"/>
    </row>
    <row r="68210" ht="15">
      <c r="F68210" s="183"/>
    </row>
    <row r="68211" ht="15">
      <c r="F68211" s="183"/>
    </row>
    <row r="68223" ht="15">
      <c r="F68223" s="183"/>
    </row>
    <row r="68224" ht="15">
      <c r="F68224" s="183"/>
    </row>
    <row r="68225" ht="15">
      <c r="F68225" s="183"/>
    </row>
    <row r="68226" ht="15">
      <c r="F68226" s="183"/>
    </row>
    <row r="68252" ht="15">
      <c r="F68252" s="183"/>
    </row>
    <row r="68253" ht="15">
      <c r="F68253" s="183"/>
    </row>
    <row r="68254" ht="15">
      <c r="F68254" s="183"/>
    </row>
    <row r="68255" ht="15">
      <c r="F68255" s="183"/>
    </row>
    <row r="68256" ht="15">
      <c r="F68256" s="183"/>
    </row>
    <row r="68267" ht="15">
      <c r="F68267" s="183"/>
    </row>
    <row r="68268" ht="15">
      <c r="F68268" s="183"/>
    </row>
    <row r="68269" ht="15">
      <c r="F68269" s="183"/>
    </row>
    <row r="68270" ht="15">
      <c r="F68270" s="183"/>
    </row>
    <row r="68282" ht="15">
      <c r="F68282" s="184"/>
    </row>
    <row r="68283" ht="15">
      <c r="F68283" s="183"/>
    </row>
    <row r="68284" ht="15">
      <c r="F68284" s="183"/>
    </row>
    <row r="68285" ht="15">
      <c r="F68285" s="183"/>
    </row>
    <row r="68286" ht="15">
      <c r="F68286" s="183"/>
    </row>
    <row r="68297" ht="15">
      <c r="F68297" s="183"/>
    </row>
    <row r="68298" ht="15">
      <c r="F68298" s="183"/>
    </row>
    <row r="68299" ht="15">
      <c r="F68299" s="183"/>
    </row>
    <row r="68300" ht="15">
      <c r="F68300" s="183"/>
    </row>
    <row r="68301" ht="15">
      <c r="F68301" s="183"/>
    </row>
    <row r="68312" ht="15">
      <c r="F68312" s="183"/>
    </row>
    <row r="68313" ht="15">
      <c r="F68313" s="183"/>
    </row>
    <row r="68314" ht="15">
      <c r="F68314" s="183"/>
    </row>
    <row r="68315" ht="15">
      <c r="F68315" s="183"/>
    </row>
    <row r="68316" ht="15">
      <c r="F68316" s="183"/>
    </row>
    <row r="68328" ht="15">
      <c r="F68328" s="183"/>
    </row>
    <row r="68329" ht="15">
      <c r="F68329" s="183"/>
    </row>
    <row r="68330" ht="15">
      <c r="F68330" s="183"/>
    </row>
    <row r="68331" ht="15">
      <c r="F68331" s="183"/>
    </row>
    <row r="68357" ht="15">
      <c r="F68357" s="183"/>
    </row>
    <row r="68358" ht="15">
      <c r="F68358" s="183"/>
    </row>
    <row r="68359" ht="15">
      <c r="F68359" s="183"/>
    </row>
    <row r="68360" ht="15">
      <c r="F68360" s="183"/>
    </row>
    <row r="68361" ht="15">
      <c r="F68361" s="183"/>
    </row>
    <row r="68372" ht="15">
      <c r="F68372" s="183"/>
    </row>
    <row r="68373" ht="15">
      <c r="F68373" s="183"/>
    </row>
    <row r="68374" ht="15">
      <c r="F68374" s="183"/>
    </row>
    <row r="68375" ht="15">
      <c r="F68375" s="183"/>
    </row>
    <row r="68376" ht="15">
      <c r="F68376" s="183"/>
    </row>
    <row r="68387" ht="15">
      <c r="F68387" s="183"/>
    </row>
    <row r="68388" ht="15">
      <c r="F68388" s="183"/>
    </row>
    <row r="68389" ht="15">
      <c r="F68389" s="183"/>
    </row>
    <row r="68390" ht="15">
      <c r="F68390" s="183"/>
    </row>
    <row r="68391" ht="15">
      <c r="F68391" s="183"/>
    </row>
    <row r="68402" ht="15">
      <c r="F68402" s="183"/>
    </row>
    <row r="68403" ht="15">
      <c r="F68403" s="183"/>
    </row>
    <row r="68404" ht="15">
      <c r="F68404" s="183"/>
    </row>
    <row r="68405" ht="15">
      <c r="F68405" s="183"/>
    </row>
    <row r="68406" ht="15">
      <c r="F68406" s="183"/>
    </row>
    <row r="68418" ht="15">
      <c r="F68418" s="183"/>
    </row>
    <row r="68419" ht="15">
      <c r="F68419" s="183"/>
    </row>
    <row r="68420" ht="15">
      <c r="F68420" s="183"/>
    </row>
    <row r="68421" ht="15">
      <c r="F68421" s="183"/>
    </row>
    <row r="68433" ht="15">
      <c r="F68433" s="183"/>
    </row>
    <row r="68434" ht="15">
      <c r="F68434" s="183"/>
    </row>
    <row r="68435" ht="15">
      <c r="F68435" s="183"/>
    </row>
    <row r="68436" ht="15">
      <c r="F68436" s="183"/>
    </row>
    <row r="68448" ht="15">
      <c r="F68448" s="183"/>
    </row>
    <row r="68449" ht="15">
      <c r="F68449" s="183"/>
    </row>
    <row r="68462" ht="15">
      <c r="F68462" s="183"/>
    </row>
    <row r="68463" ht="15">
      <c r="F68463" s="183"/>
    </row>
    <row r="68464" ht="15">
      <c r="F68464" s="183"/>
    </row>
    <row r="68465" ht="15">
      <c r="F68465" s="183"/>
    </row>
    <row r="68466" ht="15">
      <c r="F68466" s="183"/>
    </row>
    <row r="68477" ht="15">
      <c r="F68477" s="183"/>
    </row>
    <row r="68478" ht="15">
      <c r="F68478" s="183"/>
    </row>
    <row r="68479" ht="15">
      <c r="F68479" s="183"/>
    </row>
    <row r="68480" ht="15">
      <c r="F68480" s="183"/>
    </row>
    <row r="68481" ht="15">
      <c r="F68481" s="183"/>
    </row>
    <row r="68492" ht="15">
      <c r="F68492" s="183"/>
    </row>
    <row r="68493" ht="15">
      <c r="F68493" s="183"/>
    </row>
    <row r="68494" ht="15">
      <c r="F68494" s="183"/>
    </row>
    <row r="68495" ht="15">
      <c r="F68495" s="183"/>
    </row>
    <row r="68496" ht="15">
      <c r="F68496" s="183"/>
    </row>
    <row r="68507" ht="15">
      <c r="F68507" s="183"/>
    </row>
    <row r="68508" ht="15">
      <c r="F68508" s="183"/>
    </row>
    <row r="68509" ht="15">
      <c r="F68509" s="183"/>
    </row>
    <row r="68510" ht="15">
      <c r="F68510" s="183"/>
    </row>
    <row r="68511" ht="15">
      <c r="F68511" s="183"/>
    </row>
    <row r="68522" ht="15">
      <c r="F68522" s="183"/>
    </row>
    <row r="68523" ht="15">
      <c r="F68523" s="183"/>
    </row>
    <row r="68524" ht="15">
      <c r="F68524" s="183"/>
    </row>
    <row r="68525" ht="15">
      <c r="F68525" s="183"/>
    </row>
    <row r="68526" ht="15">
      <c r="F68526" s="183"/>
    </row>
    <row r="68538" ht="15">
      <c r="F68538" s="183"/>
    </row>
    <row r="68539" ht="15">
      <c r="F68539" s="183"/>
    </row>
    <row r="68567" ht="15">
      <c r="F68567" s="183"/>
    </row>
    <row r="68568" ht="15">
      <c r="F68568" s="183"/>
    </row>
    <row r="68569" ht="15">
      <c r="F68569" s="183"/>
    </row>
    <row r="68570" ht="15">
      <c r="F68570" s="183"/>
    </row>
    <row r="68571" ht="15">
      <c r="F68571" s="183"/>
    </row>
    <row r="68582" ht="15">
      <c r="F68582" s="183"/>
    </row>
    <row r="68583" ht="15">
      <c r="F68583" s="183"/>
    </row>
    <row r="68584" ht="15">
      <c r="F68584" s="183"/>
    </row>
    <row r="68585" ht="15">
      <c r="F68585" s="183"/>
    </row>
    <row r="68586" ht="15">
      <c r="F68586" s="183"/>
    </row>
    <row r="68598" ht="15">
      <c r="F68598" s="183"/>
    </row>
    <row r="68599" ht="15">
      <c r="F68599" s="183"/>
    </row>
    <row r="68612" ht="15">
      <c r="F68612" s="183"/>
    </row>
    <row r="68613" ht="15">
      <c r="F68613" s="183"/>
    </row>
    <row r="68614" ht="15">
      <c r="F68614" s="183"/>
    </row>
    <row r="68615" ht="15">
      <c r="F68615" s="183"/>
    </row>
    <row r="68627" ht="15">
      <c r="F68627" s="183"/>
    </row>
    <row r="68628" ht="15">
      <c r="F68628" s="183"/>
    </row>
    <row r="68629" ht="15">
      <c r="F68629" s="183"/>
    </row>
    <row r="68630" ht="15">
      <c r="F68630" s="183"/>
    </row>
    <row r="68631" ht="15">
      <c r="F68631" s="183"/>
    </row>
    <row r="68643" ht="15">
      <c r="F68643" s="183"/>
    </row>
    <row r="68644" ht="15">
      <c r="F68644" s="183"/>
    </row>
    <row r="68672" ht="15">
      <c r="F68672" s="183"/>
    </row>
    <row r="68673" ht="15">
      <c r="F68673" s="183"/>
    </row>
    <row r="68674" ht="15">
      <c r="F68674" s="183"/>
    </row>
    <row r="68675" ht="15">
      <c r="F68675" s="183"/>
    </row>
    <row r="68676" ht="15">
      <c r="F68676" s="183"/>
    </row>
    <row r="68687" ht="15">
      <c r="F68687" s="183"/>
    </row>
    <row r="68688" ht="15">
      <c r="F68688" s="183"/>
    </row>
    <row r="68689" ht="15">
      <c r="F68689" s="183"/>
    </row>
    <row r="68690" ht="15">
      <c r="F68690" s="183"/>
    </row>
    <row r="68691" ht="15">
      <c r="F68691" s="183"/>
    </row>
    <row r="68703" ht="15">
      <c r="F68703" s="183"/>
    </row>
    <row r="68704" ht="15">
      <c r="F68704" s="183"/>
    </row>
    <row r="68705" ht="15">
      <c r="F68705" s="183"/>
    </row>
    <row r="68706" ht="15">
      <c r="F68706" s="183"/>
    </row>
    <row r="68717" ht="15">
      <c r="F68717" s="183"/>
    </row>
    <row r="68718" ht="15">
      <c r="F68718" s="183"/>
    </row>
    <row r="68719" ht="15">
      <c r="F68719" s="183"/>
    </row>
    <row r="68720" ht="15">
      <c r="F68720" s="183"/>
    </row>
    <row r="68721" ht="15">
      <c r="F68721" s="183"/>
    </row>
    <row r="68732" ht="15">
      <c r="F68732" s="184"/>
    </row>
    <row r="68733" ht="15">
      <c r="F68733" s="183"/>
    </row>
    <row r="68734" ht="15">
      <c r="F68734" s="183"/>
    </row>
    <row r="68735" ht="15">
      <c r="F68735" s="183"/>
    </row>
    <row r="68736" ht="15">
      <c r="F68736" s="183"/>
    </row>
    <row r="68748" ht="15">
      <c r="F68748" s="183"/>
    </row>
    <row r="68749" ht="15">
      <c r="F68749" s="183"/>
    </row>
    <row r="68750" ht="15">
      <c r="F68750" s="183"/>
    </row>
    <row r="68751" ht="15">
      <c r="F68751" s="183"/>
    </row>
    <row r="68777" ht="15">
      <c r="F68777" s="183"/>
    </row>
    <row r="68778" ht="15">
      <c r="F68778" s="183"/>
    </row>
    <row r="68779" ht="15">
      <c r="F68779" s="183"/>
    </row>
    <row r="68780" ht="15">
      <c r="F68780" s="183"/>
    </row>
    <row r="68781" ht="15">
      <c r="F68781" s="183"/>
    </row>
    <row r="68792" ht="15">
      <c r="F68792" s="183"/>
    </row>
    <row r="68793" ht="15">
      <c r="F68793" s="183"/>
    </row>
    <row r="68794" ht="15">
      <c r="F68794" s="183"/>
    </row>
    <row r="68795" ht="15">
      <c r="F68795" s="183"/>
    </row>
    <row r="68796" ht="15">
      <c r="F68796" s="183"/>
    </row>
    <row r="68807" ht="15">
      <c r="F68807" s="183"/>
    </row>
    <row r="68808" ht="15">
      <c r="F68808" s="183"/>
    </row>
    <row r="68809" ht="15">
      <c r="F68809" s="183"/>
    </row>
    <row r="68810" ht="15">
      <c r="F68810" s="183"/>
    </row>
    <row r="68811" ht="15">
      <c r="F68811" s="183"/>
    </row>
    <row r="68822" ht="15">
      <c r="F68822" s="183"/>
    </row>
    <row r="68823" ht="15">
      <c r="F68823" s="183"/>
    </row>
    <row r="68824" ht="15">
      <c r="F68824" s="183"/>
    </row>
    <row r="68825" ht="15">
      <c r="F68825" s="183"/>
    </row>
    <row r="68826" ht="15">
      <c r="F68826" s="183"/>
    </row>
    <row r="68837" ht="15">
      <c r="F68837" s="184"/>
    </row>
    <row r="68838" ht="15">
      <c r="F68838" s="183"/>
    </row>
    <row r="68839" ht="15">
      <c r="F68839" s="183"/>
    </row>
    <row r="68840" ht="15">
      <c r="F68840" s="183"/>
    </row>
    <row r="68841" ht="15">
      <c r="F68841" s="183"/>
    </row>
    <row r="68853" ht="15">
      <c r="F68853" s="183"/>
    </row>
    <row r="68854" ht="15">
      <c r="F68854" s="183"/>
    </row>
    <row r="68855" ht="15">
      <c r="F68855" s="183"/>
    </row>
    <row r="68856" ht="15">
      <c r="F68856" s="183"/>
    </row>
    <row r="68882" ht="15">
      <c r="F68882" s="183"/>
    </row>
    <row r="68883" ht="15">
      <c r="F68883" s="183"/>
    </row>
    <row r="68884" ht="15">
      <c r="F68884" s="183"/>
    </row>
    <row r="68885" ht="15">
      <c r="F68885" s="183"/>
    </row>
    <row r="68886" ht="15">
      <c r="F68886" s="183"/>
    </row>
    <row r="68896" ht="15">
      <c r="F68896" s="183"/>
    </row>
    <row r="68897" ht="15">
      <c r="F68897" s="183"/>
    </row>
    <row r="68898" ht="15">
      <c r="F68898" s="183"/>
    </row>
    <row r="68899" ht="15">
      <c r="F68899" s="183"/>
    </row>
    <row r="68900" ht="15">
      <c r="F68900" s="183"/>
    </row>
    <row r="68901" ht="15">
      <c r="F68901" s="183"/>
    </row>
    <row r="68912" ht="15">
      <c r="F68912" s="184"/>
    </row>
    <row r="68913" ht="15">
      <c r="F68913" s="183"/>
    </row>
    <row r="68914" ht="15">
      <c r="F68914" s="183"/>
    </row>
    <row r="68915" ht="15">
      <c r="F68915" s="183"/>
    </row>
    <row r="68916" ht="15">
      <c r="F68916" s="183"/>
    </row>
    <row r="68927" ht="15">
      <c r="F68927" s="183"/>
    </row>
    <row r="68928" ht="15">
      <c r="F68928" s="183"/>
    </row>
    <row r="68929" ht="15">
      <c r="F68929" s="183"/>
    </row>
    <row r="68930" ht="15">
      <c r="F68930" s="183"/>
    </row>
    <row r="68931" ht="15">
      <c r="F68931" s="183"/>
    </row>
    <row r="68943" ht="15">
      <c r="F68943" s="183"/>
    </row>
    <row r="68944" ht="15">
      <c r="F68944" s="183"/>
    </row>
    <row r="68945" ht="15">
      <c r="F68945" s="183"/>
    </row>
    <row r="68946" ht="15">
      <c r="F68946" s="183"/>
    </row>
    <row r="68958" ht="15">
      <c r="F68958" s="183"/>
    </row>
    <row r="68959" ht="15">
      <c r="F68959" s="183"/>
    </row>
    <row r="68960" ht="15">
      <c r="F68960" s="183"/>
    </row>
    <row r="68961" ht="15">
      <c r="F68961" s="183"/>
    </row>
    <row r="68987" ht="15">
      <c r="F68987" s="183"/>
    </row>
    <row r="68988" ht="15">
      <c r="F68988" s="183"/>
    </row>
    <row r="68989" ht="15">
      <c r="F68989" s="183"/>
    </row>
    <row r="68990" ht="15">
      <c r="F68990" s="183"/>
    </row>
    <row r="68991" ht="15">
      <c r="F68991" s="183"/>
    </row>
    <row r="69002" ht="15">
      <c r="F69002" s="183"/>
    </row>
    <row r="69003" ht="15">
      <c r="F69003" s="183"/>
    </row>
    <row r="69004" ht="15">
      <c r="F69004" s="183"/>
    </row>
    <row r="69005" ht="15">
      <c r="F69005" s="183"/>
    </row>
    <row r="69006" ht="15">
      <c r="F69006" s="183"/>
    </row>
    <row r="69018" ht="15">
      <c r="F69018" s="183"/>
    </row>
    <row r="69019" ht="15">
      <c r="F69019" s="183"/>
    </row>
    <row r="69020" ht="15">
      <c r="F69020" s="183"/>
    </row>
    <row r="69021" ht="15">
      <c r="F69021" s="183"/>
    </row>
    <row r="69032" ht="15">
      <c r="F69032" s="183"/>
    </row>
    <row r="69033" ht="15">
      <c r="F69033" s="183"/>
    </row>
    <row r="69034" ht="15">
      <c r="F69034" s="183"/>
    </row>
    <row r="69035" ht="15">
      <c r="F69035" s="183"/>
    </row>
    <row r="69036" ht="15">
      <c r="F69036" s="183"/>
    </row>
    <row r="69047" ht="15">
      <c r="F69047" s="183"/>
    </row>
    <row r="69048" ht="15">
      <c r="F69048" s="183"/>
    </row>
    <row r="69049" ht="15">
      <c r="F69049" s="183"/>
    </row>
    <row r="69050" ht="15">
      <c r="F69050" s="183"/>
    </row>
    <row r="69051" ht="15">
      <c r="F69051" s="183"/>
    </row>
    <row r="69063" ht="15">
      <c r="F69063" s="183"/>
    </row>
    <row r="69064" ht="15">
      <c r="F69064" s="183"/>
    </row>
    <row r="69065" ht="15">
      <c r="F69065" s="183"/>
    </row>
    <row r="69066" ht="15">
      <c r="F69066" s="183"/>
    </row>
    <row r="69092" ht="15">
      <c r="F69092" s="183"/>
    </row>
    <row r="69093" ht="15">
      <c r="F69093" s="183"/>
    </row>
    <row r="69094" ht="15">
      <c r="F69094" s="183"/>
    </row>
    <row r="69095" ht="15">
      <c r="F69095" s="183"/>
    </row>
    <row r="69096" ht="15">
      <c r="F69096" s="183"/>
    </row>
    <row r="69107" ht="15">
      <c r="F69107" s="183"/>
    </row>
    <row r="69110" ht="15">
      <c r="F69110" s="183"/>
    </row>
    <row r="69123" ht="15">
      <c r="F69123" s="183"/>
    </row>
    <row r="69124" ht="15">
      <c r="F69124" s="183"/>
    </row>
    <row r="69137" ht="15">
      <c r="F69137" s="183"/>
    </row>
    <row r="69140" ht="15">
      <c r="F69140" s="183"/>
    </row>
    <row r="69153" ht="15">
      <c r="F69153" s="183"/>
    </row>
    <row r="69155" ht="15">
      <c r="F69155" s="183"/>
    </row>
    <row r="69156" ht="15">
      <c r="F69156" s="183"/>
    </row>
    <row r="69197" ht="15">
      <c r="F69197" s="183"/>
    </row>
    <row r="69198" ht="15">
      <c r="F69198" s="184"/>
    </row>
    <row r="69199" ht="15">
      <c r="F69199" s="184"/>
    </row>
    <row r="69200" ht="15">
      <c r="F69200" s="183"/>
    </row>
    <row r="69201" ht="15">
      <c r="F69201" s="184"/>
    </row>
    <row r="69212" ht="15">
      <c r="F69212" s="183"/>
    </row>
    <row r="69213" ht="15">
      <c r="F69213" s="184"/>
    </row>
    <row r="69214" ht="15">
      <c r="F69214" s="184"/>
    </row>
    <row r="69215" ht="15">
      <c r="F69215" s="183"/>
    </row>
    <row r="69216" ht="15">
      <c r="F69216" s="184"/>
    </row>
    <row r="69227" ht="15">
      <c r="F69227" s="184"/>
    </row>
    <row r="69228" ht="15">
      <c r="F69228" s="184"/>
    </row>
    <row r="69229" ht="15">
      <c r="F69229" s="184"/>
    </row>
    <row r="69230" ht="15">
      <c r="F69230" s="184"/>
    </row>
    <row r="69231" ht="15">
      <c r="F69231" s="184"/>
    </row>
    <row r="69242" ht="15">
      <c r="F69242" s="183"/>
    </row>
    <row r="69243" ht="15">
      <c r="F69243" s="184"/>
    </row>
    <row r="69244" ht="15">
      <c r="F69244" s="184"/>
    </row>
    <row r="69245" ht="15">
      <c r="F69245" s="183"/>
    </row>
    <row r="69246" ht="15">
      <c r="F69246" s="184"/>
    </row>
    <row r="69257" ht="15">
      <c r="F69257" s="184"/>
    </row>
    <row r="69258" ht="15">
      <c r="F69258" s="184"/>
    </row>
    <row r="69259" ht="15">
      <c r="F69259" s="184"/>
    </row>
    <row r="69260" ht="15">
      <c r="F69260" s="184"/>
    </row>
    <row r="69261" ht="15">
      <c r="F69261" s="184"/>
    </row>
    <row r="69273" ht="15">
      <c r="F69273" s="184"/>
    </row>
    <row r="69274" ht="15">
      <c r="F69274" s="184"/>
    </row>
    <row r="69275" ht="15">
      <c r="F69275" s="184"/>
    </row>
    <row r="69276" ht="15">
      <c r="F69276" s="184"/>
    </row>
    <row r="69289" ht="15">
      <c r="F69289" s="184"/>
    </row>
    <row r="69290" ht="15">
      <c r="F69290" s="184"/>
    </row>
    <row r="69291" ht="15">
      <c r="F69291" s="184"/>
    </row>
    <row r="69302" ht="15">
      <c r="F69302" s="183"/>
    </row>
    <row r="69303" ht="15">
      <c r="F69303" s="183"/>
    </row>
    <row r="69304" ht="15">
      <c r="F69304" s="183"/>
    </row>
    <row r="69305" ht="15">
      <c r="F69305" s="183"/>
    </row>
    <row r="69306" ht="15">
      <c r="F69306" s="183"/>
    </row>
    <row r="69317" ht="15">
      <c r="F69317" s="183"/>
    </row>
    <row r="69318" ht="15">
      <c r="F69318" s="183"/>
    </row>
    <row r="69319" ht="15">
      <c r="F69319" s="183"/>
    </row>
    <row r="69320" ht="15">
      <c r="F69320" s="183"/>
    </row>
    <row r="69321" ht="15">
      <c r="F69321" s="183"/>
    </row>
    <row r="69333" ht="15">
      <c r="F69333" s="183"/>
    </row>
    <row r="69334" ht="15">
      <c r="F69334" s="183"/>
    </row>
    <row r="69335" ht="15">
      <c r="F69335" s="183"/>
    </row>
    <row r="69336" ht="15">
      <c r="F69336" s="183"/>
    </row>
    <row r="69347" ht="15">
      <c r="F69347" s="183"/>
    </row>
    <row r="69348" ht="15">
      <c r="F69348" s="183"/>
    </row>
    <row r="69349" ht="15">
      <c r="F69349" s="183"/>
    </row>
    <row r="69350" ht="15">
      <c r="F69350" s="183"/>
    </row>
    <row r="69351" ht="15">
      <c r="F69351" s="183"/>
    </row>
    <row r="69363" ht="15">
      <c r="F69363" s="183"/>
    </row>
    <row r="69364" ht="15">
      <c r="F69364" s="183"/>
    </row>
    <row r="69365" ht="15">
      <c r="F69365" s="183"/>
    </row>
    <row r="69366" ht="15">
      <c r="F69366" s="183"/>
    </row>
    <row r="69378" ht="15">
      <c r="F69378" s="183"/>
    </row>
    <row r="69379" ht="15">
      <c r="F69379" s="183"/>
    </row>
    <row r="69380" ht="15">
      <c r="F69380" s="183"/>
    </row>
    <row r="69381" ht="15">
      <c r="F69381" s="183"/>
    </row>
    <row r="69407" ht="15">
      <c r="F69407" s="183"/>
    </row>
    <row r="69408" ht="15">
      <c r="F69408" s="183"/>
    </row>
    <row r="69409" ht="15">
      <c r="F69409" s="183"/>
    </row>
    <row r="69410" ht="15">
      <c r="F69410" s="183"/>
    </row>
    <row r="69411" ht="15">
      <c r="F69411" s="183"/>
    </row>
    <row r="69422" ht="15">
      <c r="F69422" s="183"/>
    </row>
    <row r="69423" ht="15">
      <c r="F69423" s="183"/>
    </row>
    <row r="69425" ht="15">
      <c r="F69425" s="183"/>
    </row>
    <row r="69437" ht="15">
      <c r="F69437" s="183"/>
    </row>
    <row r="69438" ht="15">
      <c r="F69438" s="183"/>
    </row>
    <row r="69439" ht="15">
      <c r="F69439" s="183"/>
    </row>
    <row r="69440" ht="15">
      <c r="F69440" s="183"/>
    </row>
    <row r="69452" ht="15">
      <c r="F69452" s="183"/>
    </row>
    <row r="69455" ht="15">
      <c r="F69455" s="183"/>
    </row>
    <row r="69467" ht="15">
      <c r="F69467" s="184"/>
    </row>
    <row r="69468" ht="15">
      <c r="F69468" s="183"/>
    </row>
    <row r="69470" ht="15">
      <c r="F69470" s="183"/>
    </row>
    <row r="69471" ht="15">
      <c r="F69471" s="183"/>
    </row>
    <row r="69512" ht="15">
      <c r="F69512" s="183"/>
    </row>
    <row r="69513" ht="15">
      <c r="F69513" s="183"/>
    </row>
    <row r="69514" ht="15">
      <c r="F69514" s="183"/>
    </row>
    <row r="69515" ht="15">
      <c r="F69515" s="183"/>
    </row>
    <row r="69527" ht="15">
      <c r="F69527" s="183"/>
    </row>
    <row r="69528" ht="15">
      <c r="F69528" s="183"/>
    </row>
    <row r="69530" ht="15">
      <c r="F69530" s="183"/>
    </row>
    <row r="69531" ht="15">
      <c r="F69531" s="183"/>
    </row>
    <row r="69542" ht="15">
      <c r="F69542" s="183"/>
    </row>
    <row r="69544" ht="15">
      <c r="F69544" s="183"/>
    </row>
    <row r="69557" ht="15">
      <c r="F69557" s="183"/>
    </row>
    <row r="69559" ht="15">
      <c r="F69559" s="183"/>
    </row>
    <row r="69560" ht="15">
      <c r="F69560" s="183"/>
    </row>
    <row r="69572" ht="15">
      <c r="F69572" s="183"/>
    </row>
    <row r="69575" ht="15">
      <c r="F69575" s="183"/>
    </row>
    <row r="69617" ht="15">
      <c r="F69617" s="183"/>
    </row>
    <row r="69618" ht="15">
      <c r="F69618" s="183"/>
    </row>
    <row r="69619" ht="15">
      <c r="F69619" s="183"/>
    </row>
    <row r="69620" ht="15">
      <c r="F69620" s="183"/>
    </row>
    <row r="69621" ht="15">
      <c r="F69621" s="183"/>
    </row>
    <row r="69632" ht="15">
      <c r="F69632" s="183"/>
    </row>
    <row r="69633" ht="15">
      <c r="F69633" s="183"/>
    </row>
    <row r="69634" ht="15">
      <c r="F69634" s="183"/>
    </row>
    <row r="69635" ht="15">
      <c r="F69635" s="183"/>
    </row>
    <row r="69636" ht="15">
      <c r="F69636" s="183"/>
    </row>
    <row r="69647" ht="15">
      <c r="F69647" s="183"/>
    </row>
    <row r="69648" ht="15">
      <c r="F69648" s="183"/>
    </row>
    <row r="69649" ht="15">
      <c r="F69649" s="183"/>
    </row>
    <row r="69650" ht="15">
      <c r="F69650" s="183"/>
    </row>
    <row r="69651" ht="15">
      <c r="F69651" s="183"/>
    </row>
    <row r="69662" ht="15">
      <c r="F69662" s="183"/>
    </row>
    <row r="69663" ht="15">
      <c r="F69663" s="183"/>
    </row>
    <row r="69664" ht="15">
      <c r="F69664" s="183"/>
    </row>
    <row r="69665" ht="15">
      <c r="F69665" s="183"/>
    </row>
    <row r="69677" ht="15">
      <c r="F69677" s="183"/>
    </row>
    <row r="69678" ht="15">
      <c r="F69678" s="183"/>
    </row>
    <row r="69679" ht="15">
      <c r="F69679" s="183"/>
    </row>
    <row r="69680" ht="15">
      <c r="F69680" s="183"/>
    </row>
    <row r="69681" ht="15">
      <c r="F69681" s="183"/>
    </row>
    <row r="69693" ht="15">
      <c r="F69693" s="183"/>
    </row>
    <row r="69694" ht="15">
      <c r="F69694" s="183"/>
    </row>
    <row r="69722" ht="15">
      <c r="F69722" s="183"/>
    </row>
    <row r="69723" ht="15">
      <c r="F69723" s="183"/>
    </row>
    <row r="69724" ht="15">
      <c r="F69724" s="183"/>
    </row>
    <row r="69725" ht="15">
      <c r="F69725" s="183"/>
    </row>
    <row r="69726" ht="15">
      <c r="F69726" s="183"/>
    </row>
    <row r="69737" ht="15">
      <c r="F69737" s="183"/>
    </row>
    <row r="69738" ht="15">
      <c r="F69738" s="183"/>
    </row>
    <row r="69739" ht="15">
      <c r="F69739" s="183"/>
    </row>
    <row r="69740" ht="15">
      <c r="F69740" s="183"/>
    </row>
    <row r="69741" ht="15">
      <c r="F69741" s="183"/>
    </row>
    <row r="69752" ht="15">
      <c r="F69752" s="183"/>
    </row>
    <row r="69753" ht="15">
      <c r="F69753" s="183"/>
    </row>
    <row r="69754" ht="15">
      <c r="F69754" s="183"/>
    </row>
    <row r="69755" ht="15">
      <c r="F69755" s="183"/>
    </row>
    <row r="69756" ht="15">
      <c r="F69756" s="183"/>
    </row>
    <row r="69767" ht="15">
      <c r="F69767" s="183"/>
    </row>
    <row r="69768" ht="15">
      <c r="F69768" s="183"/>
    </row>
    <row r="69769" ht="15">
      <c r="F69769" s="183"/>
    </row>
    <row r="69770" ht="15">
      <c r="F69770" s="183"/>
    </row>
    <row r="69771" ht="15">
      <c r="F69771" s="183"/>
    </row>
    <row r="69782" ht="15">
      <c r="F69782" s="183"/>
    </row>
    <row r="69783" ht="15">
      <c r="F69783" s="183"/>
    </row>
    <row r="69784" ht="15">
      <c r="F69784" s="183"/>
    </row>
    <row r="69785" ht="15">
      <c r="F69785" s="183"/>
    </row>
    <row r="69786" ht="15">
      <c r="F69786" s="183"/>
    </row>
    <row r="69798" ht="15">
      <c r="F69798" s="183"/>
    </row>
    <row r="69799" ht="15">
      <c r="F69799" s="183"/>
    </row>
    <row r="69800" ht="15">
      <c r="F69800" s="183"/>
    </row>
    <row r="69801" ht="15">
      <c r="F69801" s="183"/>
    </row>
    <row r="69827" ht="15">
      <c r="F69827" s="183"/>
    </row>
    <row r="69828" ht="15">
      <c r="F69828" s="183"/>
    </row>
    <row r="69829" ht="15">
      <c r="F69829" s="183"/>
    </row>
    <row r="69830" ht="15">
      <c r="F69830" s="183"/>
    </row>
    <row r="69831" ht="15">
      <c r="F69831" s="183"/>
    </row>
    <row r="69842" ht="15">
      <c r="F69842" s="183"/>
    </row>
    <row r="69843" ht="15">
      <c r="F69843" s="183"/>
    </row>
    <row r="69844" ht="15">
      <c r="F69844" s="183"/>
    </row>
    <row r="69845" ht="15">
      <c r="F69845" s="183"/>
    </row>
    <row r="69857" ht="15">
      <c r="F69857" s="183"/>
    </row>
    <row r="69858" ht="15">
      <c r="F69858" s="183"/>
    </row>
    <row r="69859" ht="15">
      <c r="F69859" s="183"/>
    </row>
    <row r="69860" ht="15">
      <c r="F69860" s="183"/>
    </row>
    <row r="69872" ht="15">
      <c r="F69872" s="183"/>
    </row>
    <row r="69874" ht="15">
      <c r="F69874" s="183"/>
    </row>
    <row r="69875" ht="15">
      <c r="F69875" s="183"/>
    </row>
    <row r="69876" ht="15">
      <c r="F69876" s="183"/>
    </row>
    <row r="69887" ht="15">
      <c r="F69887" s="183"/>
    </row>
    <row r="69888" ht="15">
      <c r="F69888" s="183"/>
    </row>
    <row r="69889" ht="15">
      <c r="F69889" s="183"/>
    </row>
    <row r="69890" ht="15">
      <c r="F69890" s="183"/>
    </row>
    <row r="69891" ht="15">
      <c r="F69891" s="183"/>
    </row>
    <row r="69904" ht="15">
      <c r="F69904" s="183"/>
    </row>
    <row r="69932" ht="15">
      <c r="F69932" s="183"/>
    </row>
    <row r="69933" ht="15">
      <c r="F69933" s="183"/>
    </row>
    <row r="69934" ht="15">
      <c r="F69934" s="183"/>
    </row>
    <row r="69935" ht="15">
      <c r="F69935" s="183"/>
    </row>
    <row r="69936" ht="15">
      <c r="F69936" s="183"/>
    </row>
    <row r="69947" ht="15">
      <c r="F69947" s="183"/>
    </row>
    <row r="69948" ht="15">
      <c r="F69948" s="183"/>
    </row>
    <row r="69949" ht="15">
      <c r="F69949" s="183"/>
    </row>
    <row r="69950" ht="15">
      <c r="F69950" s="183"/>
    </row>
    <row r="69951" ht="15">
      <c r="F69951" s="183"/>
    </row>
    <row r="69962" ht="15">
      <c r="F69962" s="183"/>
    </row>
    <row r="69963" ht="15">
      <c r="F69963" s="183"/>
    </row>
    <row r="69964" ht="15">
      <c r="F69964" s="183"/>
    </row>
    <row r="69965" ht="15">
      <c r="F69965" s="183"/>
    </row>
    <row r="69966" ht="15">
      <c r="F69966" s="183"/>
    </row>
    <row r="69977" ht="15">
      <c r="F69977" s="183"/>
    </row>
    <row r="69978" ht="15">
      <c r="F69978" s="183"/>
    </row>
    <row r="69979" ht="15">
      <c r="F69979" s="183"/>
    </row>
    <row r="69980" ht="15">
      <c r="F69980" s="183"/>
    </row>
    <row r="69992" ht="15">
      <c r="F69992" s="183"/>
    </row>
    <row r="69993" ht="15">
      <c r="F69993" s="183"/>
    </row>
    <row r="69994" ht="15">
      <c r="F69994" s="183"/>
    </row>
    <row r="69995" ht="15">
      <c r="F69995" s="183"/>
    </row>
    <row r="69996" ht="15">
      <c r="F69996" s="183"/>
    </row>
    <row r="70008" ht="15">
      <c r="F70008" s="183"/>
    </row>
    <row r="70009" ht="15">
      <c r="F70009" s="183"/>
    </row>
    <row r="70010" ht="15">
      <c r="F70010" s="183"/>
    </row>
    <row r="70011" ht="15">
      <c r="F70011" s="183"/>
    </row>
    <row r="70023" ht="15">
      <c r="F70023" s="183"/>
    </row>
    <row r="70037" ht="15">
      <c r="F70037" s="183"/>
    </row>
    <row r="70038" ht="15">
      <c r="F70038" s="183"/>
    </row>
    <row r="70039" ht="15">
      <c r="F70039" s="183"/>
    </row>
    <row r="70040" ht="15">
      <c r="F70040" s="183"/>
    </row>
    <row r="70041" ht="15">
      <c r="F70041" s="183"/>
    </row>
    <row r="70052" ht="15">
      <c r="F70052" s="183"/>
    </row>
    <row r="70053" ht="15">
      <c r="F70053" s="183"/>
    </row>
    <row r="70054" ht="15">
      <c r="F70054" s="183"/>
    </row>
    <row r="70055" ht="15">
      <c r="F70055" s="183"/>
    </row>
    <row r="70056" ht="15">
      <c r="F70056" s="183"/>
    </row>
    <row r="70068" ht="15">
      <c r="F70068" s="183"/>
    </row>
    <row r="70069" ht="15">
      <c r="F70069" s="183"/>
    </row>
    <row r="70070" ht="15">
      <c r="F70070" s="183"/>
    </row>
    <row r="70071" ht="15">
      <c r="F70071" s="183"/>
    </row>
    <row r="70082" ht="15">
      <c r="F70082" s="183"/>
    </row>
    <row r="70083" ht="15">
      <c r="F70083" s="183"/>
    </row>
    <row r="70084" ht="15">
      <c r="F70084" s="183"/>
    </row>
    <row r="70085" ht="15">
      <c r="F70085" s="183"/>
    </row>
    <row r="70086" ht="15">
      <c r="F70086" s="183"/>
    </row>
    <row r="70098" ht="15">
      <c r="F70098" s="183"/>
    </row>
    <row r="70099" ht="15">
      <c r="F70099" s="183"/>
    </row>
    <row r="70100" ht="15">
      <c r="F70100" s="183"/>
    </row>
    <row r="70101" ht="15">
      <c r="F70101" s="183"/>
    </row>
    <row r="70113" ht="15">
      <c r="F70113" s="183"/>
    </row>
    <row r="70114" ht="15">
      <c r="F70114" s="183"/>
    </row>
    <row r="70115" ht="15">
      <c r="F70115" s="183"/>
    </row>
    <row r="70116" ht="15">
      <c r="F70116" s="183"/>
    </row>
    <row r="70142" ht="15">
      <c r="F70142" s="183"/>
    </row>
    <row r="70143" ht="15">
      <c r="F70143" s="183"/>
    </row>
    <row r="70144" ht="15">
      <c r="F70144" s="183"/>
    </row>
    <row r="70145" ht="15">
      <c r="F70145" s="183"/>
    </row>
    <row r="70146" ht="15">
      <c r="F70146" s="183"/>
    </row>
    <row r="70157" ht="15">
      <c r="F70157" s="183"/>
    </row>
    <row r="70158" ht="15">
      <c r="F70158" s="183"/>
    </row>
    <row r="70159" ht="15">
      <c r="F70159" s="183"/>
    </row>
    <row r="70160" ht="15">
      <c r="F70160" s="183"/>
    </row>
    <row r="70161" ht="15">
      <c r="F70161" s="183"/>
    </row>
    <row r="70172" ht="15">
      <c r="F70172" s="183"/>
    </row>
    <row r="70173" ht="15">
      <c r="F70173" s="183"/>
    </row>
    <row r="70174" ht="15">
      <c r="F70174" s="183"/>
    </row>
    <row r="70175" ht="15">
      <c r="F70175" s="183"/>
    </row>
    <row r="70187" ht="15">
      <c r="F70187" s="183"/>
    </row>
    <row r="70188" ht="15">
      <c r="F70188" s="183"/>
    </row>
    <row r="70189" ht="15">
      <c r="F70189" s="183"/>
    </row>
    <row r="70190" ht="15">
      <c r="F70190" s="183"/>
    </row>
    <row r="70202" ht="15">
      <c r="F70202" s="183"/>
    </row>
    <row r="70203" ht="15">
      <c r="F70203" s="183"/>
    </row>
    <row r="70204" ht="15">
      <c r="F70204" s="183"/>
    </row>
    <row r="70205" ht="15">
      <c r="F70205" s="183"/>
    </row>
    <row r="70206" ht="15">
      <c r="F70206" s="183"/>
    </row>
    <row r="70218" ht="15">
      <c r="F70218" s="183"/>
    </row>
    <row r="70219" ht="15">
      <c r="F70219" s="183"/>
    </row>
    <row r="70220" ht="15">
      <c r="F70220" s="183"/>
    </row>
    <row r="70221" ht="15">
      <c r="F70221" s="183"/>
    </row>
    <row r="70247" ht="15">
      <c r="F70247" s="183"/>
    </row>
    <row r="70248" ht="15">
      <c r="F70248" s="183"/>
    </row>
    <row r="70249" ht="15">
      <c r="F70249" s="183"/>
    </row>
    <row r="70250" ht="15">
      <c r="F70250" s="183"/>
    </row>
    <row r="70251" ht="15">
      <c r="F70251" s="183"/>
    </row>
    <row r="70262" ht="15">
      <c r="F70262" s="183"/>
    </row>
    <row r="70263" ht="15">
      <c r="F70263" s="183"/>
    </row>
    <row r="70264" ht="15">
      <c r="F70264" s="183"/>
    </row>
    <row r="70265" ht="15">
      <c r="F70265" s="183"/>
    </row>
    <row r="70266" ht="15">
      <c r="F70266" s="183"/>
    </row>
    <row r="70278" ht="15">
      <c r="F70278" s="183"/>
    </row>
    <row r="70279" ht="15">
      <c r="F70279" s="183"/>
    </row>
    <row r="70280" ht="15">
      <c r="F70280" s="183"/>
    </row>
    <row r="70281" ht="15">
      <c r="F70281" s="183"/>
    </row>
    <row r="70292" ht="15">
      <c r="F70292" s="183"/>
    </row>
    <row r="70293" ht="15">
      <c r="F70293" s="183"/>
    </row>
    <row r="70294" ht="15">
      <c r="F70294" s="183"/>
    </row>
    <row r="70295" ht="15">
      <c r="F70295" s="183"/>
    </row>
    <row r="70296" ht="15">
      <c r="F70296" s="183"/>
    </row>
    <row r="70307" ht="15">
      <c r="F70307" s="183"/>
    </row>
    <row r="70308" ht="15">
      <c r="F70308" s="183"/>
    </row>
    <row r="70309" ht="15">
      <c r="F70309" s="183"/>
    </row>
    <row r="70310" ht="15">
      <c r="F70310" s="183"/>
    </row>
    <row r="70311" ht="15">
      <c r="F70311" s="183"/>
    </row>
    <row r="70323" ht="15">
      <c r="F70323" s="183"/>
    </row>
    <row r="70324" ht="15">
      <c r="F70324" s="183"/>
    </row>
    <row r="70352" ht="15">
      <c r="F70352" s="183"/>
    </row>
    <row r="70353" ht="15">
      <c r="F70353" s="183"/>
    </row>
    <row r="70354" ht="15">
      <c r="F70354" s="183"/>
    </row>
    <row r="70355" ht="15">
      <c r="F70355" s="183"/>
    </row>
    <row r="70356" ht="15">
      <c r="F70356" s="183"/>
    </row>
    <row r="70367" ht="15">
      <c r="F70367" s="183"/>
    </row>
    <row r="70368" ht="15">
      <c r="F70368" s="183"/>
    </row>
    <row r="70369" ht="15">
      <c r="F70369" s="183"/>
    </row>
    <row r="70370" ht="15">
      <c r="F70370" s="183"/>
    </row>
    <row r="70371" ht="15">
      <c r="F70371" s="183"/>
    </row>
    <row r="70383" ht="15">
      <c r="F70383" s="183"/>
    </row>
    <row r="70384" ht="15">
      <c r="F70384" s="183"/>
    </row>
    <row r="70397" ht="15">
      <c r="F70397" s="183"/>
    </row>
    <row r="70398" ht="15">
      <c r="F70398" s="183"/>
    </row>
    <row r="70399" ht="15">
      <c r="F70399" s="183"/>
    </row>
    <row r="70400" ht="15">
      <c r="F70400" s="183"/>
    </row>
    <row r="70401" ht="15">
      <c r="F70401" s="183"/>
    </row>
    <row r="70412" ht="15">
      <c r="F70412" s="183"/>
    </row>
    <row r="70413" ht="15">
      <c r="F70413" s="183"/>
    </row>
    <row r="70414" ht="15">
      <c r="F70414" s="183"/>
    </row>
    <row r="70415" ht="15">
      <c r="F70415" s="183"/>
    </row>
    <row r="70416" ht="15">
      <c r="F70416" s="183"/>
    </row>
    <row r="70428" ht="15">
      <c r="F70428" s="183"/>
    </row>
    <row r="70429" ht="15">
      <c r="F70429" s="183"/>
    </row>
    <row r="70444" ht="15">
      <c r="F70444" s="183"/>
    </row>
    <row r="70445" ht="15">
      <c r="F70445" s="183"/>
    </row>
    <row r="70446" ht="15">
      <c r="F70446" s="183"/>
    </row>
    <row r="70457" ht="15">
      <c r="F70457" s="183"/>
    </row>
    <row r="70458" ht="15">
      <c r="F70458" s="183"/>
    </row>
    <row r="70459" ht="15">
      <c r="F70459" s="183"/>
    </row>
    <row r="70460" ht="15">
      <c r="F70460" s="183"/>
    </row>
    <row r="70461" ht="15">
      <c r="F70461" s="183"/>
    </row>
    <row r="70472" ht="15">
      <c r="F70472" s="183"/>
    </row>
    <row r="70473" ht="15">
      <c r="F70473" s="183"/>
    </row>
    <row r="70474" ht="15">
      <c r="F70474" s="183"/>
    </row>
    <row r="70475" ht="15">
      <c r="F70475" s="183"/>
    </row>
    <row r="70476" ht="15">
      <c r="F70476" s="183"/>
    </row>
    <row r="70488" ht="15">
      <c r="F70488" s="183"/>
    </row>
    <row r="70489" ht="15">
      <c r="F70489" s="183"/>
    </row>
    <row r="70490" ht="15">
      <c r="F70490" s="183"/>
    </row>
    <row r="70491" ht="15">
      <c r="F70491" s="183"/>
    </row>
    <row r="70502" ht="15">
      <c r="F70502" s="183"/>
    </row>
    <row r="70503" ht="15">
      <c r="F70503" s="183"/>
    </row>
    <row r="70504" ht="15">
      <c r="F70504" s="183"/>
    </row>
    <row r="70505" ht="15">
      <c r="F70505" s="183"/>
    </row>
    <row r="70506" ht="15">
      <c r="F70506" s="183"/>
    </row>
    <row r="70517" ht="15">
      <c r="F70517" s="183"/>
    </row>
    <row r="70518" ht="15">
      <c r="F70518" s="183"/>
    </row>
    <row r="70519" ht="15">
      <c r="F70519" s="183"/>
    </row>
    <row r="70520" ht="15">
      <c r="F70520" s="183"/>
    </row>
    <row r="70521" ht="15">
      <c r="F70521" s="183"/>
    </row>
    <row r="70533" ht="15">
      <c r="F70533" s="183"/>
    </row>
    <row r="70534" ht="15">
      <c r="F70534" s="183"/>
    </row>
    <row r="70535" ht="15">
      <c r="F70535" s="183"/>
    </row>
    <row r="70536" ht="15">
      <c r="F70536" s="183"/>
    </row>
    <row r="70548" ht="15">
      <c r="F70548" s="183"/>
    </row>
    <row r="70550" ht="15">
      <c r="F70550" s="183"/>
    </row>
    <row r="70551" ht="15">
      <c r="F70551" s="183"/>
    </row>
    <row r="70562" ht="15">
      <c r="F70562" s="183"/>
    </row>
    <row r="70563" ht="15">
      <c r="F70563" s="183"/>
    </row>
    <row r="70564" ht="15">
      <c r="F70564" s="183"/>
    </row>
    <row r="70565" ht="15">
      <c r="F70565" s="183"/>
    </row>
    <row r="70566" ht="15">
      <c r="F70566" s="183"/>
    </row>
    <row r="70577" ht="15">
      <c r="F70577" s="183"/>
    </row>
    <row r="70578" ht="15">
      <c r="F70578" s="183"/>
    </row>
    <row r="70579" ht="15">
      <c r="F70579" s="183"/>
    </row>
    <row r="70580" ht="15">
      <c r="F70580" s="183"/>
    </row>
    <row r="70581" ht="15">
      <c r="F70581" s="183"/>
    </row>
    <row r="70593" ht="15">
      <c r="F70593" s="183"/>
    </row>
    <row r="70594" ht="15">
      <c r="F70594" s="183"/>
    </row>
    <row r="70607" ht="15">
      <c r="F70607" s="183"/>
    </row>
    <row r="70608" ht="15">
      <c r="F70608" s="183"/>
    </row>
    <row r="70609" ht="15">
      <c r="F70609" s="183"/>
    </row>
    <row r="70610" ht="15">
      <c r="F70610" s="183"/>
    </row>
    <row r="70611" ht="15">
      <c r="F70611" s="183"/>
    </row>
    <row r="70622" ht="15">
      <c r="F70622" s="183"/>
    </row>
    <row r="70623" ht="15">
      <c r="F70623" s="183"/>
    </row>
    <row r="70624" ht="15">
      <c r="F70624" s="183"/>
    </row>
    <row r="70625" ht="15">
      <c r="F70625" s="183"/>
    </row>
    <row r="70667" ht="15">
      <c r="F70667" s="183"/>
    </row>
    <row r="70668" ht="15">
      <c r="F70668" s="183"/>
    </row>
    <row r="70669" ht="15">
      <c r="F70669" s="183"/>
    </row>
    <row r="70670" ht="15">
      <c r="F70670" s="183"/>
    </row>
    <row r="70671" ht="15">
      <c r="F70671" s="183"/>
    </row>
    <row r="70682" ht="15">
      <c r="F70682" s="183"/>
    </row>
    <row r="70683" ht="15">
      <c r="F70683" s="184"/>
    </row>
    <row r="70684" ht="15">
      <c r="F70684" s="183"/>
    </row>
    <row r="70685" ht="15">
      <c r="F70685" s="183"/>
    </row>
    <row r="70686" ht="15">
      <c r="F70686" s="183"/>
    </row>
    <row r="70697" ht="15">
      <c r="F70697" s="183"/>
    </row>
    <row r="70698" ht="15">
      <c r="F70698" s="183"/>
    </row>
    <row r="70699" ht="15">
      <c r="F70699" s="183"/>
    </row>
    <row r="70700" ht="15">
      <c r="F70700" s="183"/>
    </row>
    <row r="70701" ht="15">
      <c r="F70701" s="183"/>
    </row>
    <row r="70712" ht="15">
      <c r="F70712" s="183"/>
    </row>
    <row r="70713" ht="15">
      <c r="F70713" s="183"/>
    </row>
    <row r="70714" ht="15">
      <c r="F70714" s="183"/>
    </row>
    <row r="70715" ht="15">
      <c r="F70715" s="183"/>
    </row>
    <row r="70716" ht="15">
      <c r="F70716" s="184"/>
    </row>
    <row r="70727" ht="15">
      <c r="F70727" s="183"/>
    </row>
    <row r="70728" ht="15">
      <c r="F70728" s="183"/>
    </row>
    <row r="70729" ht="15">
      <c r="F70729" s="183"/>
    </row>
    <row r="70730" ht="15">
      <c r="F70730" s="183"/>
    </row>
    <row r="70731" ht="15">
      <c r="F70731" s="183"/>
    </row>
    <row r="70743" ht="15">
      <c r="F70743" s="183"/>
    </row>
    <row r="70744" ht="15">
      <c r="F70744" s="183"/>
    </row>
    <row r="70745" ht="15">
      <c r="F70745" s="183"/>
    </row>
    <row r="70746" ht="15">
      <c r="F70746" s="183"/>
    </row>
    <row r="70772" ht="15">
      <c r="F70772" s="183"/>
    </row>
    <row r="70773" ht="15">
      <c r="F70773" s="183"/>
    </row>
    <row r="70774" ht="15">
      <c r="F70774" s="183"/>
    </row>
    <row r="70775" ht="15">
      <c r="F70775" s="183"/>
    </row>
    <row r="70776" ht="15">
      <c r="F70776" s="183"/>
    </row>
    <row r="70787" ht="15">
      <c r="F70787" s="183"/>
    </row>
    <row r="70788" ht="15">
      <c r="F70788" s="183"/>
    </row>
    <row r="70789" ht="15">
      <c r="F70789" s="183"/>
    </row>
    <row r="70790" ht="15">
      <c r="F70790" s="183"/>
    </row>
    <row r="70791" ht="15">
      <c r="F70791" s="183"/>
    </row>
    <row r="70802" ht="15">
      <c r="F70802" s="183"/>
    </row>
    <row r="70803" ht="15">
      <c r="F70803" s="183"/>
    </row>
    <row r="70804" ht="15">
      <c r="F70804" s="183"/>
    </row>
    <row r="70805" ht="15">
      <c r="F70805" s="183"/>
    </row>
    <row r="70806" ht="15">
      <c r="F70806" s="183"/>
    </row>
    <row r="70817" ht="15">
      <c r="F70817" s="183"/>
    </row>
    <row r="70818" ht="15">
      <c r="F70818" s="183"/>
    </row>
    <row r="70819" ht="15">
      <c r="F70819" s="183"/>
    </row>
    <row r="70820" ht="15">
      <c r="F70820" s="183"/>
    </row>
    <row r="70821" ht="15">
      <c r="F70821" s="183"/>
    </row>
    <row r="70832" ht="15">
      <c r="F70832" s="183"/>
    </row>
    <row r="70833" ht="15">
      <c r="F70833" s="183"/>
    </row>
    <row r="70834" ht="15">
      <c r="F70834" s="183"/>
    </row>
    <row r="70835" ht="15">
      <c r="F70835" s="183"/>
    </row>
    <row r="70836" ht="15">
      <c r="F70836" s="183"/>
    </row>
    <row r="70848" ht="15">
      <c r="F70848" s="183"/>
    </row>
    <row r="70849" ht="15">
      <c r="F70849" s="183"/>
    </row>
    <row r="70877" ht="15">
      <c r="F70877" s="183"/>
    </row>
    <row r="70878" ht="15">
      <c r="F70878" s="183"/>
    </row>
    <row r="70879" ht="15">
      <c r="F70879" s="183"/>
    </row>
    <row r="70880" ht="15">
      <c r="F70880" s="183"/>
    </row>
    <row r="70881" ht="15">
      <c r="F70881" s="183"/>
    </row>
    <row r="70892" ht="15">
      <c r="F70892" s="183"/>
    </row>
    <row r="70893" ht="15">
      <c r="F70893" s="183"/>
    </row>
    <row r="70894" ht="15">
      <c r="F70894" s="183"/>
    </row>
    <row r="70895" ht="15">
      <c r="F70895" s="183"/>
    </row>
    <row r="70896" ht="15">
      <c r="F70896" s="183"/>
    </row>
    <row r="70907" ht="15">
      <c r="F70907" s="183"/>
    </row>
    <row r="70908" ht="15">
      <c r="F70908" s="183"/>
    </row>
    <row r="70909" ht="15">
      <c r="F70909" s="183"/>
    </row>
    <row r="70910" ht="15">
      <c r="F70910" s="183"/>
    </row>
    <row r="70911" ht="15">
      <c r="F70911" s="183"/>
    </row>
    <row r="70922" ht="15">
      <c r="F70922" s="183"/>
    </row>
    <row r="70923" ht="15">
      <c r="F70923" s="183"/>
    </row>
    <row r="70924" ht="15">
      <c r="F70924" s="183"/>
    </row>
    <row r="70925" ht="15">
      <c r="F70925" s="183"/>
    </row>
    <row r="70926" ht="15">
      <c r="F70926" s="183"/>
    </row>
    <row r="70937" ht="15">
      <c r="F70937" s="183"/>
    </row>
    <row r="70938" ht="15">
      <c r="F70938" s="183"/>
    </row>
    <row r="70939" ht="15">
      <c r="F70939" s="183"/>
    </row>
    <row r="70940" ht="15">
      <c r="F70940" s="183"/>
    </row>
    <row r="70941" ht="15">
      <c r="F70941" s="183"/>
    </row>
    <row r="70953" ht="15">
      <c r="F70953" s="183"/>
    </row>
    <row r="70954" ht="15">
      <c r="F70954" s="183"/>
    </row>
    <row r="70955" ht="15">
      <c r="F70955" s="183"/>
    </row>
    <row r="70956" ht="15">
      <c r="F70956" s="183"/>
    </row>
    <row r="70982" ht="15">
      <c r="F70982" s="183"/>
    </row>
    <row r="70983" ht="15">
      <c r="F70983" s="183"/>
    </row>
    <row r="70984" ht="15">
      <c r="F70984" s="183"/>
    </row>
    <row r="70985" ht="15">
      <c r="F70985" s="183"/>
    </row>
    <row r="70986" ht="15">
      <c r="F70986" s="183"/>
    </row>
    <row r="70997" ht="15">
      <c r="F70997" s="183"/>
    </row>
    <row r="70998" ht="15">
      <c r="F70998" s="183"/>
    </row>
    <row r="70999" ht="15">
      <c r="F70999" s="183"/>
    </row>
    <row r="71000" ht="15">
      <c r="F71000" s="183"/>
    </row>
    <row r="71001" ht="15">
      <c r="F71001" s="183"/>
    </row>
    <row r="71013" ht="15">
      <c r="F71013" s="183"/>
    </row>
    <row r="71014" ht="15">
      <c r="F71014" s="183"/>
    </row>
    <row r="71015" ht="15">
      <c r="F71015" s="183"/>
    </row>
    <row r="71016" ht="15">
      <c r="F71016" s="183"/>
    </row>
    <row r="71027" ht="15">
      <c r="F71027" s="183"/>
    </row>
    <row r="71028" ht="15">
      <c r="F71028" s="183"/>
    </row>
    <row r="71029" ht="15">
      <c r="F71029" s="183"/>
    </row>
    <row r="71030" ht="15">
      <c r="F71030" s="183"/>
    </row>
    <row r="71031" ht="15">
      <c r="F71031" s="183"/>
    </row>
    <row r="71043" ht="15">
      <c r="F71043" s="183"/>
    </row>
    <row r="71044" ht="15">
      <c r="F71044" s="183"/>
    </row>
    <row r="71045" ht="15">
      <c r="F71045" s="183"/>
    </row>
    <row r="71046" ht="15">
      <c r="F71046" s="183"/>
    </row>
    <row r="71058" ht="15">
      <c r="F71058" s="183"/>
    </row>
    <row r="71059" ht="15">
      <c r="F71059" s="183"/>
    </row>
    <row r="71060" ht="15">
      <c r="F71060" s="183"/>
    </row>
    <row r="71061" ht="15">
      <c r="F71061" s="183"/>
    </row>
    <row r="71087" ht="15">
      <c r="F71087" s="184"/>
    </row>
    <row r="71088" ht="15">
      <c r="F71088" s="183"/>
    </row>
    <row r="71089" ht="15">
      <c r="F71089" s="183"/>
    </row>
    <row r="71090" ht="15">
      <c r="F71090" s="183"/>
    </row>
    <row r="71091" ht="15">
      <c r="F71091" s="183"/>
    </row>
    <row r="71101" ht="15">
      <c r="F71101" s="183"/>
    </row>
    <row r="71102" ht="15">
      <c r="F71102" s="184"/>
    </row>
    <row r="71103" ht="15">
      <c r="F71103" s="183"/>
    </row>
    <row r="71104" ht="15">
      <c r="F71104" s="183"/>
    </row>
    <row r="71105" ht="15">
      <c r="F71105" s="183"/>
    </row>
    <row r="71106" ht="15">
      <c r="F71106" s="183"/>
    </row>
    <row r="71118" ht="15">
      <c r="F71118" s="183"/>
    </row>
    <row r="71119" ht="15">
      <c r="F71119" s="183"/>
    </row>
    <row r="71132" ht="15">
      <c r="F71132" s="184"/>
    </row>
    <row r="71133" ht="15">
      <c r="F71133" s="183"/>
    </row>
    <row r="71134" ht="15">
      <c r="F71134" s="183"/>
    </row>
    <row r="71135" ht="15">
      <c r="F71135" s="183"/>
    </row>
    <row r="71136" ht="15">
      <c r="F71136" s="183"/>
    </row>
    <row r="71147" ht="15">
      <c r="F71147" s="184"/>
    </row>
    <row r="71148" ht="15">
      <c r="F71148" s="183"/>
    </row>
    <row r="71149" ht="15">
      <c r="F71149" s="183"/>
    </row>
    <row r="71150" ht="15">
      <c r="F71150" s="183"/>
    </row>
    <row r="71151" ht="15">
      <c r="F71151" s="183"/>
    </row>
    <row r="71163" ht="15">
      <c r="F71163" s="183"/>
    </row>
    <row r="71192" ht="15">
      <c r="F71192" s="183"/>
    </row>
    <row r="71193" ht="15">
      <c r="F71193" s="183"/>
    </row>
    <row r="71194" ht="15">
      <c r="F71194" s="183"/>
    </row>
    <row r="71195" ht="15">
      <c r="F71195" s="183"/>
    </row>
    <row r="71196" ht="15">
      <c r="F71196" s="183"/>
    </row>
    <row r="71207" ht="15">
      <c r="F71207" s="183"/>
    </row>
    <row r="71208" ht="15">
      <c r="F71208" s="183"/>
    </row>
    <row r="71209" ht="15">
      <c r="F71209" s="183"/>
    </row>
    <row r="71210" ht="15">
      <c r="F71210" s="183"/>
    </row>
    <row r="71211" ht="15">
      <c r="F71211" s="183"/>
    </row>
    <row r="71223" ht="15">
      <c r="F71223" s="183"/>
    </row>
    <row r="71224" ht="15">
      <c r="F71224" s="183"/>
    </row>
    <row r="71225" ht="15">
      <c r="F71225" s="183"/>
    </row>
    <row r="71226" ht="15">
      <c r="F71226" s="183"/>
    </row>
    <row r="71237" ht="15">
      <c r="F71237" s="183"/>
    </row>
    <row r="71238" ht="15">
      <c r="F71238" s="183"/>
    </row>
    <row r="71239" ht="15">
      <c r="F71239" s="183"/>
    </row>
    <row r="71240" ht="15">
      <c r="F71240" s="183"/>
    </row>
    <row r="71241" ht="15">
      <c r="F71241" s="183"/>
    </row>
    <row r="71252" ht="15">
      <c r="F71252" s="184"/>
    </row>
    <row r="71253" ht="15">
      <c r="F71253" s="183"/>
    </row>
    <row r="71254" ht="15">
      <c r="F71254" s="183"/>
    </row>
    <row r="71255" ht="15">
      <c r="F71255" s="183"/>
    </row>
    <row r="71256" ht="15">
      <c r="F71256" s="183"/>
    </row>
    <row r="71268" ht="15">
      <c r="F71268" s="183"/>
    </row>
    <row r="71269" ht="15">
      <c r="F71269" s="183"/>
    </row>
    <row r="71270" ht="15">
      <c r="F71270" s="183"/>
    </row>
    <row r="71271" ht="15">
      <c r="F71271" s="183"/>
    </row>
    <row r="71297" ht="15">
      <c r="F71297" s="183"/>
    </row>
    <row r="71298" ht="15">
      <c r="F71298" s="183"/>
    </row>
    <row r="71299" ht="15">
      <c r="F71299" s="183"/>
    </row>
    <row r="71300" ht="15">
      <c r="F71300" s="183"/>
    </row>
    <row r="71301" ht="15">
      <c r="F71301" s="183"/>
    </row>
    <row r="71313" ht="15">
      <c r="F71313" s="183"/>
    </row>
    <row r="71315" ht="15">
      <c r="F71315" s="183"/>
    </row>
    <row r="71316" ht="15">
      <c r="F71316" s="183"/>
    </row>
    <row r="71342" ht="15">
      <c r="F71342" s="184"/>
    </row>
    <row r="71344" ht="15">
      <c r="F71344" s="183"/>
    </row>
    <row r="71345" ht="15">
      <c r="F71345" s="183"/>
    </row>
    <row r="71346" ht="15">
      <c r="F71346" s="183"/>
    </row>
    <row r="71358" ht="15">
      <c r="F71358" s="183"/>
    </row>
    <row r="71359" ht="15">
      <c r="F71359" s="183"/>
    </row>
    <row r="71360" ht="15">
      <c r="F71360" s="183"/>
    </row>
    <row r="71361" ht="15">
      <c r="F71361" s="183"/>
    </row>
    <row r="71402" ht="15">
      <c r="F71402" s="183"/>
    </row>
    <row r="71403" ht="15">
      <c r="F71403" s="183"/>
    </row>
    <row r="71404" ht="15">
      <c r="F71404" s="183"/>
    </row>
    <row r="71405" ht="15">
      <c r="F71405" s="183"/>
    </row>
    <row r="71406" ht="15">
      <c r="F71406" s="183"/>
    </row>
    <row r="71417" ht="15">
      <c r="F71417" s="183"/>
    </row>
    <row r="71418" ht="15">
      <c r="F71418" s="183"/>
    </row>
    <row r="71419" ht="15">
      <c r="F71419" s="183"/>
    </row>
    <row r="71420" ht="15">
      <c r="F71420" s="183"/>
    </row>
    <row r="71421" ht="15">
      <c r="F71421" s="183"/>
    </row>
    <row r="71433" ht="15">
      <c r="F71433" s="183"/>
    </row>
    <row r="71434" ht="15">
      <c r="F71434" s="183"/>
    </row>
    <row r="71447" ht="15">
      <c r="F71447" s="183"/>
    </row>
    <row r="71448" ht="15">
      <c r="F71448" s="183"/>
    </row>
    <row r="71449" ht="15">
      <c r="F71449" s="183"/>
    </row>
    <row r="71450" ht="15">
      <c r="F71450" s="183"/>
    </row>
    <row r="71462" ht="15">
      <c r="F71462" s="183"/>
    </row>
    <row r="71463" ht="15">
      <c r="F71463" s="183"/>
    </row>
    <row r="71464" ht="15">
      <c r="F71464" s="183"/>
    </row>
    <row r="71465" ht="15">
      <c r="F71465" s="183"/>
    </row>
    <row r="71466" ht="15">
      <c r="F71466" s="183"/>
    </row>
    <row r="71507" ht="15">
      <c r="F71507" s="183"/>
    </row>
    <row r="71508" ht="15">
      <c r="F71508" s="183"/>
    </row>
    <row r="71509" ht="15">
      <c r="F71509" s="183"/>
    </row>
    <row r="71510" ht="15">
      <c r="F71510" s="183"/>
    </row>
    <row r="71511" ht="15">
      <c r="F71511" s="183"/>
    </row>
    <row r="71522" ht="15">
      <c r="F71522" s="183"/>
    </row>
    <row r="71523" ht="15">
      <c r="F71523" s="183"/>
    </row>
    <row r="71524" ht="15">
      <c r="F71524" s="183"/>
    </row>
    <row r="71525" ht="15">
      <c r="F71525" s="183"/>
    </row>
    <row r="71526" ht="15">
      <c r="F71526" s="183"/>
    </row>
    <row r="71538" ht="15">
      <c r="F71538" s="183"/>
    </row>
    <row r="71539" ht="15">
      <c r="F71539" s="183"/>
    </row>
    <row r="71552" ht="15">
      <c r="F71552" s="184"/>
    </row>
    <row r="71553" ht="15">
      <c r="F71553" s="183"/>
    </row>
    <row r="71554" ht="15">
      <c r="F71554" s="183"/>
    </row>
    <row r="71555" ht="15">
      <c r="F71555" s="183"/>
    </row>
    <row r="71556" ht="15">
      <c r="F71556" s="183"/>
    </row>
    <row r="71568" ht="15">
      <c r="F71568" s="183"/>
    </row>
    <row r="71569" ht="15">
      <c r="F71569" s="183"/>
    </row>
    <row r="71570" ht="15">
      <c r="F71570" s="183"/>
    </row>
    <row r="71571" ht="15">
      <c r="F71571" s="183"/>
    </row>
    <row r="71583" ht="15">
      <c r="F71583" s="183"/>
    </row>
    <row r="71584" ht="15">
      <c r="F71584" s="183"/>
    </row>
    <row r="71585" ht="15">
      <c r="F71585" s="183"/>
    </row>
    <row r="71586" ht="15">
      <c r="F71586" s="183"/>
    </row>
    <row r="71612" ht="15">
      <c r="F71612" s="183"/>
    </row>
    <row r="71613" ht="15">
      <c r="F71613" s="183"/>
    </row>
    <row r="71614" ht="15">
      <c r="F71614" s="183"/>
    </row>
    <row r="71615" ht="15">
      <c r="F71615" s="183"/>
    </row>
    <row r="71616" ht="15">
      <c r="F71616" s="183"/>
    </row>
    <row r="71627" ht="15">
      <c r="F71627" s="183"/>
    </row>
    <row r="71628" ht="15">
      <c r="F71628" s="183"/>
    </row>
    <row r="71629" ht="15">
      <c r="F71629" s="183"/>
    </row>
    <row r="71630" ht="15">
      <c r="F71630" s="183"/>
    </row>
    <row r="71643" ht="15">
      <c r="F71643" s="183"/>
    </row>
    <row r="71644" ht="15">
      <c r="F71644" s="183"/>
    </row>
    <row r="71658" ht="15">
      <c r="F71658" s="183"/>
    </row>
    <row r="71659" ht="15">
      <c r="F71659" s="183"/>
    </row>
    <row r="71660" ht="15">
      <c r="F71660" s="183"/>
    </row>
    <row r="71661" ht="15">
      <c r="F71661" s="183"/>
    </row>
    <row r="71673" ht="15">
      <c r="F71673" s="183"/>
    </row>
    <row r="71674" ht="15">
      <c r="F71674" s="183"/>
    </row>
    <row r="71675" ht="15">
      <c r="F71675" s="183"/>
    </row>
    <row r="71676" ht="15">
      <c r="F71676" s="183"/>
    </row>
    <row r="71688" ht="15">
      <c r="F71688" s="184"/>
    </row>
    <row r="71717" ht="15">
      <c r="F71717" s="183"/>
    </row>
    <row r="71718" ht="15">
      <c r="F71718" s="183"/>
    </row>
    <row r="71719" ht="15">
      <c r="F71719" s="183"/>
    </row>
    <row r="71720" ht="15">
      <c r="F71720" s="183"/>
    </row>
    <row r="71721" ht="15">
      <c r="F71721" s="183"/>
    </row>
    <row r="71732" ht="15">
      <c r="F71732" s="183"/>
    </row>
    <row r="71733" ht="15">
      <c r="F71733" s="183"/>
    </row>
    <row r="71734" ht="15">
      <c r="F71734" s="183"/>
    </row>
    <row r="71735" ht="15">
      <c r="F71735" s="183"/>
    </row>
    <row r="71736" ht="15">
      <c r="F71736" s="183"/>
    </row>
    <row r="71748" ht="15">
      <c r="F71748" s="183"/>
    </row>
    <row r="71749" ht="15">
      <c r="F71749" s="183"/>
    </row>
    <row r="71750" ht="15">
      <c r="F71750" s="183"/>
    </row>
    <row r="71751" ht="15">
      <c r="F71751" s="183"/>
    </row>
    <row r="71762" ht="15">
      <c r="F71762" s="183"/>
    </row>
    <row r="71763" ht="15">
      <c r="F71763" s="183"/>
    </row>
    <row r="71764" ht="15">
      <c r="F71764" s="183"/>
    </row>
    <row r="71765" ht="15">
      <c r="F71765" s="183"/>
    </row>
    <row r="71766" ht="15">
      <c r="F71766" s="183"/>
    </row>
    <row r="71777" ht="15">
      <c r="F71777" s="183"/>
    </row>
    <row r="71778" ht="15">
      <c r="F71778" s="183"/>
    </row>
    <row r="71779" ht="15">
      <c r="F71779" s="183"/>
    </row>
    <row r="71780" ht="15">
      <c r="F71780" s="183"/>
    </row>
    <row r="71781" ht="15">
      <c r="F71781" s="183"/>
    </row>
    <row r="71793" ht="15">
      <c r="F71793" s="183"/>
    </row>
    <row r="71794" ht="15">
      <c r="F71794" s="183"/>
    </row>
    <row r="71822" ht="15">
      <c r="F71822" s="183"/>
    </row>
    <row r="71823" ht="15">
      <c r="F71823" s="183"/>
    </row>
    <row r="71824" ht="15">
      <c r="F71824" s="183"/>
    </row>
    <row r="71825" ht="15">
      <c r="F71825" s="183"/>
    </row>
    <row r="71826" ht="15">
      <c r="F71826" s="183"/>
    </row>
    <row r="71867" ht="15">
      <c r="F71867" s="183"/>
    </row>
    <row r="71870" ht="15">
      <c r="F71870" s="183"/>
    </row>
    <row r="71883" ht="15">
      <c r="F71883" s="183"/>
    </row>
    <row r="71885" ht="15">
      <c r="F71885" s="183"/>
    </row>
    <row r="71886" ht="15">
      <c r="F71886" s="183"/>
    </row>
    <row r="71927" ht="15">
      <c r="F71927" s="183"/>
    </row>
    <row r="71928" ht="15">
      <c r="F71928" s="183"/>
    </row>
    <row r="71929" ht="15">
      <c r="F71929" s="183"/>
    </row>
    <row r="71930" ht="15">
      <c r="F71930" s="183"/>
    </row>
    <row r="71931" ht="15">
      <c r="F71931" s="183"/>
    </row>
    <row r="71942" ht="15">
      <c r="F71942" s="183"/>
    </row>
    <row r="71943" ht="15">
      <c r="F71943" s="183"/>
    </row>
    <row r="71944" ht="15">
      <c r="F71944" s="183"/>
    </row>
    <row r="71945" ht="15">
      <c r="F71945" s="183"/>
    </row>
    <row r="71946" ht="15">
      <c r="F71946" s="183"/>
    </row>
    <row r="71958" ht="15">
      <c r="F71958" s="183"/>
    </row>
    <row r="71959" ht="15">
      <c r="F71959" s="183"/>
    </row>
    <row r="71960" ht="15">
      <c r="F71960" s="183"/>
    </row>
    <row r="71961" ht="15">
      <c r="F71961" s="183"/>
    </row>
    <row r="71972" ht="15">
      <c r="F71972" s="183"/>
    </row>
    <row r="71973" ht="15">
      <c r="F71973" s="183"/>
    </row>
    <row r="71974" ht="15">
      <c r="F71974" s="183"/>
    </row>
    <row r="71975" ht="15">
      <c r="F71975" s="183"/>
    </row>
    <row r="71976" ht="15">
      <c r="F71976" s="183"/>
    </row>
    <row r="71987" ht="15">
      <c r="F71987" s="183"/>
    </row>
    <row r="71988" ht="15">
      <c r="F71988" s="183"/>
    </row>
    <row r="71989" ht="15">
      <c r="F71989" s="183"/>
    </row>
    <row r="71990" ht="15">
      <c r="F71990" s="183"/>
    </row>
    <row r="71991" ht="15">
      <c r="F71991" s="183"/>
    </row>
    <row r="72003" ht="15">
      <c r="F72003" s="183"/>
    </row>
    <row r="72004" ht="15">
      <c r="F72004" s="183"/>
    </row>
    <row r="72005" ht="15">
      <c r="F72005" s="183"/>
    </row>
    <row r="72006" ht="15">
      <c r="F72006" s="183"/>
    </row>
    <row r="72018" ht="15">
      <c r="F72018" s="183"/>
    </row>
    <row r="72019" ht="15">
      <c r="F72019" s="183"/>
    </row>
    <row r="72020" ht="15">
      <c r="F72020" s="183"/>
    </row>
    <row r="72021" ht="15">
      <c r="F72021" s="183"/>
    </row>
    <row r="72032" ht="15">
      <c r="F72032" s="183"/>
    </row>
    <row r="72033" ht="15">
      <c r="F72033" s="183"/>
    </row>
    <row r="72034" ht="15">
      <c r="F72034" s="183"/>
    </row>
    <row r="72035" ht="15">
      <c r="F72035" s="183"/>
    </row>
    <row r="72036" ht="15">
      <c r="F72036" s="183"/>
    </row>
    <row r="72047" ht="15">
      <c r="F72047" s="183"/>
    </row>
    <row r="72048" ht="15">
      <c r="F72048" s="183"/>
    </row>
    <row r="72049" ht="15">
      <c r="F72049" s="183"/>
    </row>
    <row r="72050" ht="15">
      <c r="F72050" s="183"/>
    </row>
    <row r="72051" ht="15">
      <c r="F72051" s="183"/>
    </row>
    <row r="72062" ht="15">
      <c r="F72062" s="183"/>
    </row>
    <row r="72063" ht="15">
      <c r="F72063" s="183"/>
    </row>
    <row r="72064" ht="15">
      <c r="F72064" s="183"/>
    </row>
    <row r="72065" ht="15">
      <c r="F72065" s="183"/>
    </row>
    <row r="72066" ht="15">
      <c r="F72066" s="183"/>
    </row>
    <row r="72077" ht="15">
      <c r="F72077" s="183"/>
    </row>
    <row r="72078" ht="15">
      <c r="F72078" s="183"/>
    </row>
    <row r="72079" ht="15">
      <c r="F72079" s="183"/>
    </row>
    <row r="72080" ht="15">
      <c r="F72080" s="183"/>
    </row>
    <row r="72092" ht="15">
      <c r="F72092" s="183"/>
    </row>
    <row r="72093" ht="15">
      <c r="F72093" s="183"/>
    </row>
    <row r="72094" ht="15">
      <c r="F72094" s="183"/>
    </row>
    <row r="72095" ht="15">
      <c r="F72095" s="183"/>
    </row>
    <row r="72096" ht="15">
      <c r="F72096" s="183"/>
    </row>
    <row r="72108" ht="15">
      <c r="F72108" s="183"/>
    </row>
    <row r="72109" ht="15">
      <c r="F72109" s="183"/>
    </row>
    <row r="72110" ht="15">
      <c r="F72110" s="183"/>
    </row>
    <row r="72111" ht="15">
      <c r="F72111" s="183"/>
    </row>
    <row r="72137" ht="15">
      <c r="F72137" s="183"/>
    </row>
    <row r="72138" ht="15">
      <c r="F72138" s="183"/>
    </row>
    <row r="72139" ht="15">
      <c r="F72139" s="183"/>
    </row>
    <row r="72140" ht="15">
      <c r="F72140" s="183"/>
    </row>
    <row r="72141" ht="15">
      <c r="F72141" s="183"/>
    </row>
    <row r="72152" ht="15">
      <c r="F72152" s="183"/>
    </row>
    <row r="72153" ht="15">
      <c r="F72153" s="183"/>
    </row>
    <row r="72154" ht="15">
      <c r="F72154" s="183"/>
    </row>
    <row r="72155" ht="15">
      <c r="F72155" s="183"/>
    </row>
    <row r="72156" ht="15">
      <c r="F72156" s="183"/>
    </row>
    <row r="72167" ht="15">
      <c r="F72167" s="184"/>
    </row>
    <row r="72168" ht="15">
      <c r="F72168" s="183"/>
    </row>
    <row r="72169" ht="15">
      <c r="F72169" s="183"/>
    </row>
    <row r="72170" ht="15">
      <c r="F72170" s="183"/>
    </row>
    <row r="72171" ht="15">
      <c r="F72171" s="183"/>
    </row>
    <row r="72182" ht="15">
      <c r="F72182" s="183"/>
    </row>
    <row r="72183" ht="15">
      <c r="F72183" s="183"/>
    </row>
    <row r="72184" ht="15">
      <c r="F72184" s="183"/>
    </row>
    <row r="72185" ht="15">
      <c r="F72185" s="183"/>
    </row>
    <row r="72186" ht="15">
      <c r="F72186" s="183"/>
    </row>
    <row r="72197" ht="15">
      <c r="F72197" s="183"/>
    </row>
    <row r="72198" ht="15">
      <c r="F72198" s="183"/>
    </row>
    <row r="72199" ht="15">
      <c r="F72199" s="183"/>
    </row>
    <row r="72200" ht="15">
      <c r="F72200" s="183"/>
    </row>
    <row r="72201" ht="15">
      <c r="F72201" s="183"/>
    </row>
    <row r="72213" ht="15">
      <c r="F72213" s="183"/>
    </row>
    <row r="72214" ht="15">
      <c r="F72214" s="183"/>
    </row>
    <row r="72215" ht="15">
      <c r="F72215" s="183"/>
    </row>
    <row r="72216" ht="15">
      <c r="F72216" s="183"/>
    </row>
    <row r="72242" ht="15">
      <c r="F72242" s="183"/>
    </row>
    <row r="72243" ht="15">
      <c r="F72243" s="183"/>
    </row>
    <row r="72244" ht="15">
      <c r="F72244" s="183"/>
    </row>
    <row r="72245" ht="15">
      <c r="F72245" s="183"/>
    </row>
    <row r="72246" ht="15">
      <c r="F72246" s="183"/>
    </row>
    <row r="72257" ht="15">
      <c r="F72257" s="183"/>
    </row>
    <row r="72258" ht="15">
      <c r="F72258" s="183"/>
    </row>
    <row r="72259" ht="15">
      <c r="F72259" s="183"/>
    </row>
    <row r="72260" ht="15">
      <c r="F72260" s="183"/>
    </row>
    <row r="72261" ht="15">
      <c r="F72261" s="183"/>
    </row>
    <row r="72272" ht="15">
      <c r="F72272" s="183"/>
    </row>
    <row r="72273" ht="15">
      <c r="F72273" s="183"/>
    </row>
    <row r="72274" ht="15">
      <c r="F72274" s="183"/>
    </row>
    <row r="72275" ht="15">
      <c r="F72275" s="183"/>
    </row>
    <row r="72276" ht="15">
      <c r="F72276" s="183"/>
    </row>
    <row r="72287" ht="15">
      <c r="F72287" s="183"/>
    </row>
    <row r="72288" ht="15">
      <c r="F72288" s="183"/>
    </row>
    <row r="72289" ht="15">
      <c r="F72289" s="183"/>
    </row>
    <row r="72290" ht="15">
      <c r="F72290" s="183"/>
    </row>
    <row r="72291" ht="15">
      <c r="F72291" s="183"/>
    </row>
    <row r="72303" ht="15">
      <c r="F72303" s="183"/>
    </row>
    <row r="72304" ht="15">
      <c r="F72304" s="183"/>
    </row>
    <row r="72305" ht="15">
      <c r="F72305" s="183"/>
    </row>
    <row r="72306" ht="15">
      <c r="F72306" s="183"/>
    </row>
    <row r="72318" ht="15">
      <c r="F72318" s="183"/>
    </row>
    <row r="72319" ht="15">
      <c r="F72319" s="183"/>
    </row>
    <row r="72320" ht="15">
      <c r="F72320" s="183"/>
    </row>
    <row r="72321" ht="15">
      <c r="F72321" s="183"/>
    </row>
    <row r="72333" ht="15">
      <c r="F72333" s="183"/>
    </row>
    <row r="72334" ht="15">
      <c r="F72334" s="183"/>
    </row>
    <row r="72335" ht="15">
      <c r="F72335" s="183"/>
    </row>
    <row r="72336" ht="15">
      <c r="F72336" s="183"/>
    </row>
    <row r="72347" ht="15">
      <c r="F72347" s="183"/>
    </row>
    <row r="72348" ht="15">
      <c r="F72348" s="183"/>
    </row>
    <row r="72349" ht="15">
      <c r="F72349" s="183"/>
    </row>
    <row r="72350" ht="15">
      <c r="F72350" s="183"/>
    </row>
    <row r="72351" ht="15">
      <c r="F72351" s="183"/>
    </row>
    <row r="72362" ht="15">
      <c r="F72362" s="183"/>
    </row>
    <row r="72363" ht="15">
      <c r="F72363" s="183"/>
    </row>
    <row r="72364" ht="15">
      <c r="F72364" s="183"/>
    </row>
    <row r="72365" ht="15">
      <c r="F72365" s="183"/>
    </row>
    <row r="72366" ht="15">
      <c r="F72366" s="183"/>
    </row>
    <row r="72377" ht="15">
      <c r="F72377" s="183"/>
    </row>
    <row r="72378" ht="15">
      <c r="F72378" s="183"/>
    </row>
    <row r="72379" ht="15">
      <c r="F72379" s="183"/>
    </row>
    <row r="72380" ht="15">
      <c r="F72380" s="183"/>
    </row>
    <row r="72381" ht="15">
      <c r="F72381" s="183"/>
    </row>
    <row r="72392" ht="15">
      <c r="F72392" s="183"/>
    </row>
    <row r="72393" ht="15">
      <c r="F72393" s="183"/>
    </row>
    <row r="72394" ht="15">
      <c r="F72394" s="183"/>
    </row>
    <row r="72395" ht="15">
      <c r="F72395" s="183"/>
    </row>
    <row r="72407" ht="15">
      <c r="F72407" s="183"/>
    </row>
    <row r="72408" ht="15">
      <c r="F72408" s="183"/>
    </row>
    <row r="72409" ht="15">
      <c r="F72409" s="183"/>
    </row>
    <row r="72410" ht="15">
      <c r="F72410" s="183"/>
    </row>
    <row r="72411" ht="15">
      <c r="F72411" s="183"/>
    </row>
    <row r="72423" ht="15">
      <c r="F72423" s="183"/>
    </row>
    <row r="72424" ht="15">
      <c r="F72424" s="183"/>
    </row>
    <row r="72425" ht="15">
      <c r="F72425" s="183"/>
    </row>
    <row r="72426" ht="15">
      <c r="F72426" s="183"/>
    </row>
    <row r="72452" ht="15">
      <c r="F72452" s="183"/>
    </row>
    <row r="72453" ht="15">
      <c r="F72453" s="183"/>
    </row>
    <row r="72454" ht="15">
      <c r="F72454" s="183"/>
    </row>
    <row r="72455" ht="15">
      <c r="F72455" s="183"/>
    </row>
    <row r="72456" ht="15">
      <c r="F72456" s="183"/>
    </row>
    <row r="72467" ht="15">
      <c r="F72467" s="183"/>
    </row>
    <row r="72468" ht="15">
      <c r="F72468" s="183"/>
    </row>
    <row r="72469" ht="15">
      <c r="F72469" s="183"/>
    </row>
    <row r="72470" ht="15">
      <c r="F72470" s="183"/>
    </row>
    <row r="72471" ht="15">
      <c r="F72471" s="183"/>
    </row>
    <row r="72483" ht="15">
      <c r="F72483" s="183"/>
    </row>
    <row r="72484" ht="15">
      <c r="F72484" s="183"/>
    </row>
    <row r="72497" ht="15">
      <c r="F72497" s="183"/>
    </row>
    <row r="72498" ht="15">
      <c r="F72498" s="183"/>
    </row>
    <row r="72499" ht="15">
      <c r="F72499" s="183"/>
    </row>
    <row r="72500" ht="15">
      <c r="F72500" s="183"/>
    </row>
    <row r="72501" ht="15">
      <c r="F72501" s="183"/>
    </row>
    <row r="72512" ht="15">
      <c r="F72512" s="183"/>
    </row>
    <row r="72513" ht="15">
      <c r="F72513" s="183"/>
    </row>
    <row r="72514" ht="15">
      <c r="F72514" s="183"/>
    </row>
    <row r="72515" ht="15">
      <c r="F72515" s="183"/>
    </row>
    <row r="72516" ht="15">
      <c r="F72516" s="183"/>
    </row>
    <row r="72528" ht="15">
      <c r="F72528" s="183"/>
    </row>
    <row r="72529" ht="15">
      <c r="F72529" s="183"/>
    </row>
    <row r="72557" ht="15">
      <c r="F72557" s="183"/>
    </row>
    <row r="72558" ht="15">
      <c r="F72558" s="183"/>
    </row>
    <row r="72559" ht="15">
      <c r="F72559" s="183"/>
    </row>
    <row r="72560" ht="15">
      <c r="F72560" s="183"/>
    </row>
    <row r="72561" ht="15">
      <c r="F72561" s="183"/>
    </row>
    <row r="72572" ht="15">
      <c r="F72572" s="183"/>
    </row>
    <row r="72573" ht="15">
      <c r="F72573" s="183"/>
    </row>
    <row r="72574" ht="15">
      <c r="F72574" s="183"/>
    </row>
    <row r="72575" ht="15">
      <c r="F72575" s="183"/>
    </row>
    <row r="72576" ht="15">
      <c r="F72576" s="183"/>
    </row>
    <row r="72588" ht="15">
      <c r="F72588" s="183"/>
    </row>
    <row r="72589" ht="15">
      <c r="F72589" s="183"/>
    </row>
    <row r="72590" ht="15">
      <c r="F72590" s="183"/>
    </row>
    <row r="72591" ht="15">
      <c r="F72591" s="183"/>
    </row>
    <row r="72602" ht="15">
      <c r="F72602" s="183"/>
    </row>
    <row r="72603" ht="15">
      <c r="F72603" s="183"/>
    </row>
    <row r="72604" ht="15">
      <c r="F72604" s="183"/>
    </row>
    <row r="72605" ht="15">
      <c r="F72605" s="183"/>
    </row>
    <row r="72606" ht="15">
      <c r="F72606" s="183"/>
    </row>
    <row r="72617" ht="15">
      <c r="F72617" s="184"/>
    </row>
    <row r="72618" ht="15">
      <c r="F72618" s="183"/>
    </row>
    <row r="72619" ht="15">
      <c r="F72619" s="183"/>
    </row>
    <row r="72620" ht="15">
      <c r="F72620" s="183"/>
    </row>
    <row r="72621" ht="15">
      <c r="F72621" s="183"/>
    </row>
    <row r="72633" ht="15">
      <c r="F72633" s="183"/>
    </row>
    <row r="72634" ht="15">
      <c r="F72634" s="183"/>
    </row>
    <row r="72635" ht="15">
      <c r="F72635" s="183"/>
    </row>
    <row r="72636" ht="15">
      <c r="F72636" s="183"/>
    </row>
    <row r="72662" ht="15">
      <c r="F72662" s="183"/>
    </row>
    <row r="72663" ht="15">
      <c r="F72663" s="183"/>
    </row>
    <row r="72664" ht="15">
      <c r="F72664" s="183"/>
    </row>
    <row r="72665" ht="15">
      <c r="F72665" s="183"/>
    </row>
    <row r="72666" ht="15">
      <c r="F72666" s="183"/>
    </row>
    <row r="72677" ht="15">
      <c r="F72677" s="184"/>
    </row>
    <row r="72678" ht="15">
      <c r="F72678" s="183"/>
    </row>
    <row r="72679" ht="15">
      <c r="F72679" s="183"/>
    </row>
    <row r="72680" ht="15">
      <c r="F72680" s="183"/>
    </row>
    <row r="72681" ht="15">
      <c r="F72681" s="183"/>
    </row>
    <row r="72692" ht="15">
      <c r="F72692" s="183"/>
    </row>
    <row r="72693" ht="15">
      <c r="F72693" s="183"/>
    </row>
    <row r="72694" ht="15">
      <c r="F72694" s="183"/>
    </row>
    <row r="72695" ht="15">
      <c r="F72695" s="183"/>
    </row>
    <row r="72696" ht="15">
      <c r="F72696" s="183"/>
    </row>
    <row r="72707" ht="15">
      <c r="F72707" s="183"/>
    </row>
    <row r="72708" ht="15">
      <c r="F72708" s="183"/>
    </row>
    <row r="72709" ht="15">
      <c r="F72709" s="183"/>
    </row>
    <row r="72710" ht="15">
      <c r="F72710" s="183"/>
    </row>
    <row r="72711" ht="15">
      <c r="F72711" s="183"/>
    </row>
    <row r="72722" ht="15">
      <c r="F72722" s="183"/>
    </row>
    <row r="72723" ht="15">
      <c r="F72723" s="183"/>
    </row>
    <row r="72724" ht="15">
      <c r="F72724" s="183"/>
    </row>
    <row r="72725" ht="15">
      <c r="F72725" s="183"/>
    </row>
    <row r="72726" ht="15">
      <c r="F72726" s="183"/>
    </row>
    <row r="72738" ht="15">
      <c r="F72738" s="183"/>
    </row>
    <row r="72739" ht="15">
      <c r="F72739" s="183"/>
    </row>
    <row r="72767" ht="15">
      <c r="F72767" s="183"/>
    </row>
    <row r="72768" ht="15">
      <c r="F72768" s="183"/>
    </row>
    <row r="72769" ht="15">
      <c r="F72769" s="183"/>
    </row>
    <row r="72770" ht="15">
      <c r="F72770" s="183"/>
    </row>
    <row r="72782" ht="15">
      <c r="F72782" s="183"/>
    </row>
    <row r="72783" ht="15">
      <c r="F72783" s="183"/>
    </row>
    <row r="72784" ht="15">
      <c r="F72784" s="183"/>
    </row>
    <row r="72785" ht="15">
      <c r="F72785" s="183"/>
    </row>
    <row r="72786" ht="15">
      <c r="F72786" s="183"/>
    </row>
    <row r="72797" ht="15">
      <c r="F72797" s="184"/>
    </row>
    <row r="72798" ht="15">
      <c r="F72798" s="183"/>
    </row>
    <row r="72799" ht="15">
      <c r="F72799" s="183"/>
    </row>
    <row r="72800" ht="15">
      <c r="F72800" s="183"/>
    </row>
    <row r="72801" ht="15">
      <c r="F72801" s="183"/>
    </row>
    <row r="72812" ht="15">
      <c r="F72812" s="183"/>
    </row>
    <row r="72813" ht="15">
      <c r="F72813" s="183"/>
    </row>
    <row r="72814" ht="15">
      <c r="F72814" s="183"/>
    </row>
    <row r="72815" ht="15">
      <c r="F72815" s="183"/>
    </row>
    <row r="72816" ht="15">
      <c r="F72816" s="183"/>
    </row>
    <row r="72827" ht="15">
      <c r="F72827" s="183"/>
    </row>
    <row r="72828" ht="15">
      <c r="F72828" s="183"/>
    </row>
    <row r="72829" ht="15">
      <c r="F72829" s="183"/>
    </row>
    <row r="72830" ht="15">
      <c r="F72830" s="183"/>
    </row>
    <row r="72831" ht="15">
      <c r="F72831" s="183"/>
    </row>
    <row r="72843" ht="15">
      <c r="F72843" s="183"/>
    </row>
    <row r="72844" ht="15">
      <c r="F72844" s="183"/>
    </row>
    <row r="72845" ht="15">
      <c r="F72845" s="183"/>
    </row>
    <row r="72846" ht="15">
      <c r="F72846" s="183"/>
    </row>
    <row r="72872" ht="15">
      <c r="F72872" s="183"/>
    </row>
    <row r="72873" ht="15">
      <c r="F72873" s="183"/>
    </row>
    <row r="72874" ht="15">
      <c r="F72874" s="183"/>
    </row>
    <row r="72875" ht="15">
      <c r="F72875" s="183"/>
    </row>
    <row r="72876" ht="15">
      <c r="F72876" s="183"/>
    </row>
    <row r="72887" ht="15">
      <c r="F72887" s="183"/>
    </row>
    <row r="72888" ht="15">
      <c r="F72888" s="183"/>
    </row>
    <row r="72889" ht="15">
      <c r="F72889" s="183"/>
    </row>
    <row r="72890" ht="15">
      <c r="F72890" s="183"/>
    </row>
    <row r="72891" ht="15">
      <c r="F72891" s="183"/>
    </row>
    <row r="72903" ht="15">
      <c r="F72903" s="183"/>
    </row>
    <row r="72904" ht="15">
      <c r="F72904" s="183"/>
    </row>
    <row r="72905" ht="15">
      <c r="F72905" s="183"/>
    </row>
    <row r="72906" ht="15">
      <c r="F72906" s="183"/>
    </row>
    <row r="72917" ht="15">
      <c r="F72917" s="184"/>
    </row>
    <row r="72918" ht="15">
      <c r="F72918" s="183"/>
    </row>
    <row r="72919" ht="15">
      <c r="F72919" s="183"/>
    </row>
    <row r="72920" ht="15">
      <c r="F72920" s="183"/>
    </row>
    <row r="72921" ht="15">
      <c r="F72921" s="183"/>
    </row>
    <row r="72932" ht="15">
      <c r="F72932" s="183"/>
    </row>
    <row r="72933" ht="15">
      <c r="F72933" s="183"/>
    </row>
    <row r="72934" ht="15">
      <c r="F72934" s="183"/>
    </row>
    <row r="72935" ht="15">
      <c r="F72935" s="183"/>
    </row>
    <row r="72936" ht="15">
      <c r="F72936" s="183"/>
    </row>
    <row r="72948" ht="15">
      <c r="F72948" s="183"/>
    </row>
    <row r="72949" ht="15">
      <c r="F72949" s="183"/>
    </row>
    <row r="72950" ht="15">
      <c r="F72950" s="183"/>
    </row>
    <row r="72951" ht="15">
      <c r="F72951" s="183"/>
    </row>
    <row r="72978" ht="15">
      <c r="F72978" s="183"/>
    </row>
    <row r="72979" ht="15">
      <c r="F72979" s="183"/>
    </row>
    <row r="72981" ht="15">
      <c r="F72981" s="183"/>
    </row>
    <row r="72992" ht="15">
      <c r="F72992" s="183"/>
    </row>
    <row r="72995" ht="15">
      <c r="F72995" s="183"/>
    </row>
    <row r="73008" ht="15">
      <c r="F73008" s="183"/>
    </row>
    <row r="73009" ht="15">
      <c r="F73009" s="183"/>
    </row>
    <row r="73038" ht="15">
      <c r="F73038" s="183"/>
    </row>
    <row r="73040" ht="15">
      <c r="F73040" s="183"/>
    </row>
    <row r="73041" ht="15">
      <c r="F73041" s="183"/>
    </row>
    <row r="73082" ht="15">
      <c r="F73082" s="183"/>
    </row>
    <row r="73083" ht="15">
      <c r="F73083" s="184"/>
    </row>
    <row r="73084" ht="15">
      <c r="F73084" s="184"/>
    </row>
    <row r="73085" ht="15">
      <c r="F73085" s="183"/>
    </row>
    <row r="73086" ht="15">
      <c r="F73086" s="184"/>
    </row>
    <row r="73097" ht="15">
      <c r="F73097" s="183"/>
    </row>
    <row r="73098" ht="15">
      <c r="F73098" s="184"/>
    </row>
    <row r="73099" ht="15">
      <c r="F73099" s="184"/>
    </row>
    <row r="73100" ht="15">
      <c r="F73100" s="183"/>
    </row>
    <row r="73101" ht="15">
      <c r="F73101" s="184"/>
    </row>
    <row r="73112" ht="15">
      <c r="F73112" s="184"/>
    </row>
    <row r="73113" ht="15">
      <c r="F73113" s="184"/>
    </row>
    <row r="73114" ht="15">
      <c r="F73114" s="184"/>
    </row>
    <row r="73115" ht="15">
      <c r="F73115" s="184"/>
    </row>
    <row r="73116" ht="15">
      <c r="F73116" s="184"/>
    </row>
    <row r="73127" ht="15">
      <c r="F73127" s="183"/>
    </row>
    <row r="73128" ht="15">
      <c r="F73128" s="184"/>
    </row>
    <row r="73129" ht="15">
      <c r="F73129" s="184"/>
    </row>
    <row r="73130" ht="15">
      <c r="F73130" s="183"/>
    </row>
    <row r="73131" ht="15">
      <c r="F73131" s="184"/>
    </row>
    <row r="73142" ht="15">
      <c r="F73142" s="183"/>
    </row>
    <row r="73143" ht="15">
      <c r="F73143" s="184"/>
    </row>
    <row r="73144" ht="15">
      <c r="F73144" s="184"/>
    </row>
    <row r="73145" ht="15">
      <c r="F73145" s="183"/>
    </row>
    <row r="73146" ht="15">
      <c r="F73146" s="184"/>
    </row>
    <row r="73158" ht="15">
      <c r="F73158" s="184"/>
    </row>
    <row r="73159" ht="15">
      <c r="F73159" s="184"/>
    </row>
    <row r="73160" ht="15">
      <c r="F73160" s="184"/>
    </row>
    <row r="73161" ht="15">
      <c r="F73161" s="184"/>
    </row>
    <row r="73174" ht="15">
      <c r="F73174" s="184"/>
    </row>
    <row r="73187" ht="15">
      <c r="F73187" s="183"/>
    </row>
    <row r="73188" ht="15">
      <c r="F73188" s="183"/>
    </row>
    <row r="73189" ht="15">
      <c r="F73189" s="183"/>
    </row>
    <row r="73190" ht="15">
      <c r="F73190" s="183"/>
    </row>
    <row r="73191" ht="15">
      <c r="F73191" s="183"/>
    </row>
    <row r="73202" ht="15">
      <c r="F73202" s="183"/>
    </row>
    <row r="73203" ht="15">
      <c r="F73203" s="183"/>
    </row>
    <row r="73204" ht="15">
      <c r="F73204" s="183"/>
    </row>
    <row r="73205" ht="15">
      <c r="F73205" s="183"/>
    </row>
    <row r="73206" ht="15">
      <c r="F73206" s="183"/>
    </row>
    <row r="73218" ht="15">
      <c r="F73218" s="183"/>
    </row>
    <row r="73219" ht="15">
      <c r="F73219" s="183"/>
    </row>
    <row r="73220" ht="15">
      <c r="F73220" s="183"/>
    </row>
    <row r="73221" ht="15">
      <c r="F73221" s="183"/>
    </row>
    <row r="73232" ht="15">
      <c r="F73232" s="183"/>
    </row>
    <row r="73233" ht="15">
      <c r="F73233" s="183"/>
    </row>
    <row r="73234" ht="15">
      <c r="F73234" s="183"/>
    </row>
    <row r="73235" ht="15">
      <c r="F73235" s="183"/>
    </row>
    <row r="73236" ht="15">
      <c r="F73236" s="183"/>
    </row>
    <row r="73248" ht="15">
      <c r="F73248" s="183"/>
    </row>
    <row r="73249" ht="15">
      <c r="F73249" s="183"/>
    </row>
    <row r="73250" ht="15">
      <c r="F73250" s="183"/>
    </row>
    <row r="73251" ht="15">
      <c r="F73251" s="183"/>
    </row>
    <row r="73263" ht="15">
      <c r="F73263" s="183"/>
    </row>
    <row r="73264" ht="15">
      <c r="F73264" s="183"/>
    </row>
    <row r="73265" ht="15">
      <c r="F73265" s="183"/>
    </row>
    <row r="73266" ht="15">
      <c r="F73266" s="183"/>
    </row>
    <row r="73292" ht="15">
      <c r="F73292" s="183"/>
    </row>
    <row r="73293" ht="15">
      <c r="F73293" s="183"/>
    </row>
    <row r="73294" ht="15">
      <c r="F73294" s="183"/>
    </row>
    <row r="73295" ht="15">
      <c r="F73295" s="183"/>
    </row>
    <row r="73296" ht="15">
      <c r="F73296" s="183"/>
    </row>
    <row r="73307" ht="15">
      <c r="F73307" s="183"/>
    </row>
    <row r="73308" ht="15">
      <c r="F73308" s="183"/>
    </row>
    <row r="73310" ht="15">
      <c r="F73310" s="183"/>
    </row>
    <row r="73322" ht="15">
      <c r="F73322" s="183"/>
    </row>
    <row r="73323" ht="15">
      <c r="F73323" s="183"/>
    </row>
    <row r="73324" ht="15">
      <c r="F73324" s="183"/>
    </row>
    <row r="73325" ht="15">
      <c r="F73325" s="183"/>
    </row>
    <row r="73326" ht="15">
      <c r="F73326" s="183"/>
    </row>
    <row r="73337" ht="15">
      <c r="F73337" s="183"/>
    </row>
    <row r="73339" ht="15">
      <c r="F73339" s="183"/>
    </row>
    <row r="73340" ht="15">
      <c r="F73340" s="183"/>
    </row>
    <row r="73352" ht="15">
      <c r="F73352" s="183"/>
    </row>
    <row r="73353" ht="15">
      <c r="F73353" s="183"/>
    </row>
    <row r="73355" ht="15">
      <c r="F73355" s="183"/>
    </row>
    <row r="73356" ht="15">
      <c r="F73356" s="183"/>
    </row>
    <row r="73502" ht="15">
      <c r="F73502" s="183"/>
    </row>
    <row r="73503" ht="15">
      <c r="F73503" s="183"/>
    </row>
    <row r="73504" ht="15">
      <c r="F73504" s="183"/>
    </row>
    <row r="73505" ht="15">
      <c r="F73505" s="183"/>
    </row>
    <row r="73506" ht="15">
      <c r="F73506" s="183"/>
    </row>
    <row r="73517" ht="15">
      <c r="F73517" s="183"/>
    </row>
    <row r="73518" ht="15">
      <c r="F73518" s="183"/>
    </row>
    <row r="73519" ht="15">
      <c r="F73519" s="183"/>
    </row>
    <row r="73520" ht="15">
      <c r="F73520" s="183"/>
    </row>
    <row r="73521" ht="15">
      <c r="F73521" s="183"/>
    </row>
    <row r="73532" ht="15">
      <c r="F73532" s="183"/>
    </row>
    <row r="73533" ht="15">
      <c r="F73533" s="183"/>
    </row>
    <row r="73534" ht="15">
      <c r="F73534" s="183"/>
    </row>
    <row r="73535" ht="15">
      <c r="F73535" s="183"/>
    </row>
    <row r="73536" ht="15">
      <c r="F73536" s="183"/>
    </row>
    <row r="73547" ht="15">
      <c r="F73547" s="183"/>
    </row>
    <row r="73548" ht="15">
      <c r="F73548" s="183"/>
    </row>
    <row r="73549" ht="15">
      <c r="F73549" s="183"/>
    </row>
    <row r="73550" ht="15">
      <c r="F73550" s="183"/>
    </row>
    <row r="73562" ht="15">
      <c r="F73562" s="183"/>
    </row>
    <row r="73563" ht="15">
      <c r="F73563" s="183"/>
    </row>
    <row r="73564" ht="15">
      <c r="F73564" s="183"/>
    </row>
    <row r="73565" ht="15">
      <c r="F73565" s="183"/>
    </row>
    <row r="73566" ht="15">
      <c r="F73566" s="183"/>
    </row>
    <row r="73578" ht="15">
      <c r="F73578" s="183"/>
    </row>
    <row r="73579" ht="15">
      <c r="F73579" s="183"/>
    </row>
    <row r="73817" ht="15">
      <c r="F73817" s="183"/>
    </row>
    <row r="73818" ht="15">
      <c r="F73818" s="183"/>
    </row>
    <row r="73819" ht="15">
      <c r="F73819" s="183"/>
    </row>
    <row r="73820" ht="15">
      <c r="F73820" s="183"/>
    </row>
    <row r="73821" ht="15">
      <c r="F73821" s="183"/>
    </row>
    <row r="73832" ht="15">
      <c r="F73832" s="183"/>
    </row>
    <row r="73833" ht="15">
      <c r="F73833" s="183"/>
    </row>
    <row r="73834" ht="15">
      <c r="F73834" s="183"/>
    </row>
    <row r="73835" ht="15">
      <c r="F73835" s="183"/>
    </row>
    <row r="73836" ht="15">
      <c r="F73836" s="183"/>
    </row>
    <row r="73847" ht="15">
      <c r="F73847" s="183"/>
    </row>
    <row r="73848" ht="15">
      <c r="F73848" s="183"/>
    </row>
    <row r="73849" ht="15">
      <c r="F73849" s="183"/>
    </row>
    <row r="73850" ht="15">
      <c r="F73850" s="183"/>
    </row>
    <row r="73851" ht="15">
      <c r="F73851" s="183"/>
    </row>
    <row r="73862" ht="15">
      <c r="F73862" s="183"/>
    </row>
    <row r="73863" ht="15">
      <c r="F73863" s="183"/>
    </row>
    <row r="73864" ht="15">
      <c r="F73864" s="183"/>
    </row>
    <row r="73865" ht="15">
      <c r="F73865" s="183"/>
    </row>
    <row r="73866" ht="15">
      <c r="F73866" s="183"/>
    </row>
    <row r="73877" ht="15">
      <c r="F73877" s="183"/>
    </row>
    <row r="73878" ht="15">
      <c r="F73878" s="183"/>
    </row>
    <row r="73879" ht="15">
      <c r="F73879" s="183"/>
    </row>
    <row r="73880" ht="15">
      <c r="F73880" s="183"/>
    </row>
    <row r="73881" ht="15">
      <c r="F73881" s="183"/>
    </row>
    <row r="73893" ht="15">
      <c r="F73893" s="183"/>
    </row>
    <row r="73894" ht="15">
      <c r="F73894" s="183"/>
    </row>
    <row r="73895" ht="15">
      <c r="F73895" s="183"/>
    </row>
    <row r="73896" ht="15">
      <c r="F73896" s="183"/>
    </row>
    <row r="73908" ht="15">
      <c r="F73908" s="183"/>
    </row>
    <row r="73922" ht="15">
      <c r="F73922" s="183"/>
    </row>
    <row r="73923" ht="15">
      <c r="F73923" s="183"/>
    </row>
    <row r="73924" ht="15">
      <c r="F73924" s="183"/>
    </row>
    <row r="73925" ht="15">
      <c r="F73925" s="183"/>
    </row>
    <row r="73926" ht="15">
      <c r="F73926" s="183"/>
    </row>
    <row r="73937" ht="15">
      <c r="F73937" s="183"/>
    </row>
    <row r="73938" ht="15">
      <c r="F73938" s="183"/>
    </row>
    <row r="73939" ht="15">
      <c r="F73939" s="183"/>
    </row>
    <row r="73940" ht="15">
      <c r="F73940" s="183"/>
    </row>
    <row r="73941" ht="15">
      <c r="F73941" s="183"/>
    </row>
    <row r="73953" ht="15">
      <c r="F73953" s="183"/>
    </row>
    <row r="73954" ht="15">
      <c r="F73954" s="183"/>
    </row>
    <row r="73955" ht="15">
      <c r="F73955" s="183"/>
    </row>
    <row r="73956" ht="15">
      <c r="F73956" s="183"/>
    </row>
    <row r="73967" ht="15">
      <c r="F73967" s="183"/>
    </row>
    <row r="73968" ht="15">
      <c r="F73968" s="183"/>
    </row>
    <row r="73969" ht="15">
      <c r="F73969" s="183"/>
    </row>
    <row r="73970" ht="15">
      <c r="F73970" s="183"/>
    </row>
    <row r="73971" ht="15">
      <c r="F73971" s="183"/>
    </row>
    <row r="73983" ht="15">
      <c r="F73983" s="183"/>
    </row>
    <row r="73984" ht="15">
      <c r="F73984" s="183"/>
    </row>
    <row r="73985" ht="15">
      <c r="F73985" s="183"/>
    </row>
    <row r="73986" ht="15">
      <c r="F73986" s="183"/>
    </row>
    <row r="73998" ht="15">
      <c r="F73998" s="183"/>
    </row>
    <row r="73999" ht="15">
      <c r="F73999" s="184"/>
    </row>
    <row r="74027" ht="15">
      <c r="F74027" s="183"/>
    </row>
    <row r="74028" ht="15">
      <c r="F74028" s="183"/>
    </row>
    <row r="74029" ht="15">
      <c r="F74029" s="183"/>
    </row>
    <row r="74030" ht="15">
      <c r="F74030" s="183"/>
    </row>
    <row r="74031" ht="15">
      <c r="F74031" s="183"/>
    </row>
    <row r="74042" ht="15">
      <c r="F74042" s="183"/>
    </row>
    <row r="74043" ht="15">
      <c r="F74043" s="183"/>
    </row>
    <row r="74044" ht="15">
      <c r="F74044" s="183"/>
    </row>
    <row r="74045" ht="15">
      <c r="F74045" s="183"/>
    </row>
    <row r="74046" ht="15">
      <c r="F74046" s="183"/>
    </row>
    <row r="74057" ht="15">
      <c r="F74057" s="183"/>
    </row>
    <row r="74058" ht="15">
      <c r="F74058" s="183"/>
    </row>
    <row r="74059" ht="15">
      <c r="F74059" s="183"/>
    </row>
    <row r="74060" ht="15">
      <c r="F74060" s="183"/>
    </row>
    <row r="74061" ht="15">
      <c r="F74061" s="183"/>
    </row>
    <row r="74072" ht="15">
      <c r="F74072" s="183"/>
    </row>
    <row r="74073" ht="15">
      <c r="F74073" s="183"/>
    </row>
    <row r="74074" ht="15">
      <c r="F74074" s="183"/>
    </row>
    <row r="74075" ht="15">
      <c r="F74075" s="183"/>
    </row>
    <row r="74087" ht="15">
      <c r="F74087" s="183"/>
    </row>
    <row r="74088" ht="15">
      <c r="F74088" s="183"/>
    </row>
    <row r="74089" ht="15">
      <c r="F74089" s="183"/>
    </row>
    <row r="74090" ht="15">
      <c r="F74090" s="183"/>
    </row>
    <row r="74091" ht="15">
      <c r="F74091" s="183"/>
    </row>
    <row r="74103" ht="15">
      <c r="F74103" s="183"/>
    </row>
    <row r="74104" ht="15">
      <c r="F74104" s="183"/>
    </row>
    <row r="74105" ht="15">
      <c r="F74105" s="183"/>
    </row>
    <row r="74106" ht="15">
      <c r="F74106" s="183"/>
    </row>
    <row r="74132" ht="15">
      <c r="F74132" s="183"/>
    </row>
    <row r="74133" ht="15">
      <c r="F74133" s="183"/>
    </row>
    <row r="74134" ht="15">
      <c r="F74134" s="183"/>
    </row>
    <row r="74135" ht="15">
      <c r="F74135" s="183"/>
    </row>
    <row r="74136" ht="15">
      <c r="F74136" s="183"/>
    </row>
    <row r="74147" ht="15">
      <c r="F74147" s="183"/>
    </row>
    <row r="74148" ht="15">
      <c r="F74148" s="183"/>
    </row>
    <row r="74149" ht="15">
      <c r="F74149" s="183"/>
    </row>
    <row r="74150" ht="15">
      <c r="F74150" s="183"/>
    </row>
    <row r="74151" ht="15">
      <c r="F74151" s="183"/>
    </row>
    <row r="74163" ht="15">
      <c r="F74163" s="183"/>
    </row>
    <row r="74164" ht="15">
      <c r="F74164" s="183"/>
    </row>
    <row r="74165" ht="15">
      <c r="F74165" s="183"/>
    </row>
    <row r="74166" ht="15">
      <c r="F74166" s="183"/>
    </row>
    <row r="74177" ht="15">
      <c r="F74177" s="183"/>
    </row>
    <row r="74178" ht="15">
      <c r="F74178" s="183"/>
    </row>
    <row r="74179" ht="15">
      <c r="F74179" s="183"/>
    </row>
    <row r="74180" ht="15">
      <c r="F74180" s="183"/>
    </row>
    <row r="74192" ht="15">
      <c r="F74192" s="183"/>
    </row>
    <row r="74193" ht="15">
      <c r="F74193" s="183"/>
    </row>
    <row r="74194" ht="15">
      <c r="F74194" s="183"/>
    </row>
    <row r="74195" ht="15">
      <c r="F74195" s="183"/>
    </row>
    <row r="74196" ht="15">
      <c r="F74196" s="183"/>
    </row>
    <row r="74208" ht="15">
      <c r="F74208" s="183"/>
    </row>
    <row r="74209" ht="15">
      <c r="F74209" s="183"/>
    </row>
    <row r="74210" ht="15">
      <c r="F74210" s="183"/>
    </row>
    <row r="74211" ht="15">
      <c r="F74211" s="183"/>
    </row>
    <row r="74237" ht="15">
      <c r="F74237" s="183"/>
    </row>
    <row r="74238" ht="15">
      <c r="F74238" s="183"/>
    </row>
    <row r="74239" ht="15">
      <c r="F74239" s="183"/>
    </row>
    <row r="74240" ht="15">
      <c r="F74240" s="183"/>
    </row>
    <row r="74241" ht="15">
      <c r="F74241" s="183"/>
    </row>
    <row r="74252" ht="15">
      <c r="F74252" s="183"/>
    </row>
    <row r="74253" ht="15">
      <c r="F74253" s="183"/>
    </row>
    <row r="74254" ht="15">
      <c r="F74254" s="183"/>
    </row>
    <row r="74255" ht="15">
      <c r="F74255" s="183"/>
    </row>
    <row r="74256" ht="15">
      <c r="F74256" s="183"/>
    </row>
    <row r="74268" ht="15">
      <c r="F74268" s="183"/>
    </row>
    <row r="74269" ht="15">
      <c r="F74269" s="183"/>
    </row>
    <row r="74282" ht="15">
      <c r="F74282" s="183"/>
    </row>
    <row r="74283" ht="15">
      <c r="F74283" s="183"/>
    </row>
    <row r="74284" ht="15">
      <c r="F74284" s="183"/>
    </row>
    <row r="74285" ht="15">
      <c r="F74285" s="183"/>
    </row>
    <row r="74286" ht="15">
      <c r="F74286" s="183"/>
    </row>
    <row r="74297" ht="15">
      <c r="F74297" s="183"/>
    </row>
    <row r="74298" ht="15">
      <c r="F74298" s="183"/>
    </row>
    <row r="74299" ht="15">
      <c r="F74299" s="183"/>
    </row>
    <row r="74300" ht="15">
      <c r="F74300" s="183"/>
    </row>
    <row r="74301" ht="15">
      <c r="F74301" s="183"/>
    </row>
    <row r="74313" ht="15">
      <c r="F74313" s="184"/>
    </row>
    <row r="74314" ht="15">
      <c r="F74314" s="183"/>
    </row>
    <row r="74329" ht="15">
      <c r="F74329" s="183"/>
    </row>
    <row r="74330" ht="15">
      <c r="F74330" s="183"/>
    </row>
    <row r="74331" ht="15">
      <c r="F74331" s="183"/>
    </row>
    <row r="74342" ht="15">
      <c r="F74342" s="183"/>
    </row>
    <row r="74343" ht="15">
      <c r="F74343" s="183"/>
    </row>
    <row r="74344" ht="15">
      <c r="F74344" s="183"/>
    </row>
    <row r="74345" ht="15">
      <c r="F74345" s="183"/>
    </row>
    <row r="74346" ht="15">
      <c r="F74346" s="183"/>
    </row>
    <row r="74357" ht="15">
      <c r="F74357" s="183"/>
    </row>
    <row r="74358" ht="15">
      <c r="F74358" s="183"/>
    </row>
    <row r="74359" ht="15">
      <c r="F74359" s="183"/>
    </row>
    <row r="74360" ht="15">
      <c r="F74360" s="183"/>
    </row>
    <row r="74361" ht="15">
      <c r="F74361" s="183"/>
    </row>
    <row r="74373" ht="15">
      <c r="F74373" s="183"/>
    </row>
    <row r="74374" ht="15">
      <c r="F74374" s="183"/>
    </row>
    <row r="74375" ht="15">
      <c r="F74375" s="183"/>
    </row>
    <row r="74376" ht="15">
      <c r="F74376" s="183"/>
    </row>
    <row r="74387" ht="15">
      <c r="F74387" s="183"/>
    </row>
    <row r="74388" ht="15">
      <c r="F74388" s="183"/>
    </row>
    <row r="74389" ht="15">
      <c r="F74389" s="183"/>
    </row>
    <row r="74390" ht="15">
      <c r="F74390" s="183"/>
    </row>
    <row r="74391" ht="15">
      <c r="F74391" s="183"/>
    </row>
    <row r="74402" ht="15">
      <c r="F74402" s="183"/>
    </row>
    <row r="74403" ht="15">
      <c r="F74403" s="183"/>
    </row>
    <row r="74404" ht="15">
      <c r="F74404" s="183"/>
    </row>
    <row r="74405" ht="15">
      <c r="F74405" s="183"/>
    </row>
    <row r="74406" ht="15">
      <c r="F74406" s="183"/>
    </row>
    <row r="74418" ht="15">
      <c r="F74418" s="183"/>
    </row>
    <row r="74419" ht="15">
      <c r="F74419" s="183"/>
    </row>
    <row r="74420" ht="15">
      <c r="F74420" s="183"/>
    </row>
    <row r="74421" ht="15">
      <c r="F74421" s="183"/>
    </row>
    <row r="74433" ht="15">
      <c r="F74433" s="183"/>
    </row>
    <row r="74435" ht="15">
      <c r="F74435" s="183"/>
    </row>
    <row r="74436" ht="15">
      <c r="F74436" s="183"/>
    </row>
    <row r="74447" ht="15">
      <c r="F74447" s="183"/>
    </row>
    <row r="74448" ht="15">
      <c r="F74448" s="183"/>
    </row>
    <row r="74449" ht="15">
      <c r="F74449" s="183"/>
    </row>
    <row r="74450" ht="15">
      <c r="F74450" s="183"/>
    </row>
    <row r="74451" ht="15">
      <c r="F74451" s="183"/>
    </row>
    <row r="74462" ht="15">
      <c r="F74462" s="183"/>
    </row>
    <row r="74463" ht="15">
      <c r="F74463" s="183"/>
    </row>
    <row r="74464" ht="15">
      <c r="F74464" s="183"/>
    </row>
    <row r="74465" ht="15">
      <c r="F74465" s="183"/>
    </row>
    <row r="74466" ht="15">
      <c r="F74466" s="183"/>
    </row>
    <row r="74478" ht="15">
      <c r="F74478" s="183"/>
    </row>
    <row r="74479" ht="15">
      <c r="F74479" s="183"/>
    </row>
    <row r="74492" ht="15">
      <c r="F74492" s="183"/>
    </row>
    <row r="74493" ht="15">
      <c r="F74493" s="183"/>
    </row>
    <row r="74494" ht="15">
      <c r="F74494" s="183"/>
    </row>
    <row r="74495" ht="15">
      <c r="F74495" s="183"/>
    </row>
    <row r="74496" ht="15">
      <c r="F74496" s="183"/>
    </row>
    <row r="74507" ht="15">
      <c r="F74507" s="183"/>
    </row>
    <row r="74508" ht="15">
      <c r="F74508" s="183"/>
    </row>
    <row r="74509" ht="15">
      <c r="F74509" s="183"/>
    </row>
    <row r="74510" ht="15">
      <c r="F74510" s="183"/>
    </row>
    <row r="74552" ht="15">
      <c r="F74552" s="183"/>
    </row>
    <row r="74553" ht="15">
      <c r="F74553" s="183"/>
    </row>
    <row r="74554" ht="15">
      <c r="F74554" s="183"/>
    </row>
    <row r="74555" ht="15">
      <c r="F74555" s="183"/>
    </row>
    <row r="74556" ht="15">
      <c r="F74556" s="183"/>
    </row>
    <row r="74567" ht="15">
      <c r="F74567" s="183"/>
    </row>
    <row r="74568" ht="15">
      <c r="F74568" s="183"/>
    </row>
    <row r="74569" ht="15">
      <c r="F74569" s="183"/>
    </row>
    <row r="74570" ht="15">
      <c r="F74570" s="183"/>
    </row>
    <row r="74571" ht="15">
      <c r="F74571" s="183"/>
    </row>
    <row r="74582" ht="15">
      <c r="F74582" s="183"/>
    </row>
    <row r="74583" ht="15">
      <c r="F74583" s="183"/>
    </row>
    <row r="74584" ht="15">
      <c r="F74584" s="183"/>
    </row>
    <row r="74585" ht="15">
      <c r="F74585" s="183"/>
    </row>
    <row r="74586" ht="15">
      <c r="F74586" s="183"/>
    </row>
    <row r="74597" ht="15">
      <c r="F74597" s="183"/>
    </row>
    <row r="74598" ht="15">
      <c r="F74598" s="183"/>
    </row>
    <row r="74599" ht="15">
      <c r="F74599" s="183"/>
    </row>
    <row r="74600" ht="15">
      <c r="F74600" s="183"/>
    </row>
    <row r="74601" ht="15">
      <c r="F74601" s="183"/>
    </row>
    <row r="74612" ht="15">
      <c r="F74612" s="183"/>
    </row>
    <row r="74613" ht="15">
      <c r="F74613" s="183"/>
    </row>
    <row r="74614" ht="15">
      <c r="F74614" s="183"/>
    </row>
    <row r="74615" ht="15">
      <c r="F74615" s="183"/>
    </row>
    <row r="74616" ht="15">
      <c r="F74616" s="183"/>
    </row>
    <row r="74628" ht="15">
      <c r="F74628" s="183"/>
    </row>
    <row r="74629" ht="15">
      <c r="F74629" s="183"/>
    </row>
    <row r="74630" ht="15">
      <c r="F74630" s="183"/>
    </row>
    <row r="74631" ht="15">
      <c r="F74631" s="183"/>
    </row>
    <row r="74657" ht="15">
      <c r="F74657" s="183"/>
    </row>
    <row r="74658" ht="15">
      <c r="F74658" s="183"/>
    </row>
    <row r="74659" ht="15">
      <c r="F74659" s="183"/>
    </row>
    <row r="74660" ht="15">
      <c r="F74660" s="183"/>
    </row>
    <row r="74661" ht="15">
      <c r="F74661" s="183"/>
    </row>
    <row r="74672" ht="15">
      <c r="F74672" s="183"/>
    </row>
    <row r="74673" ht="15">
      <c r="F74673" s="183"/>
    </row>
    <row r="74674" ht="15">
      <c r="F74674" s="183"/>
    </row>
    <row r="74675" ht="15">
      <c r="F74675" s="183"/>
    </row>
    <row r="74676" ht="15">
      <c r="F74676" s="183"/>
    </row>
    <row r="74687" ht="15">
      <c r="F74687" s="183"/>
    </row>
    <row r="74688" ht="15">
      <c r="F74688" s="183"/>
    </row>
    <row r="74689" ht="15">
      <c r="F74689" s="183"/>
    </row>
    <row r="74690" ht="15">
      <c r="F74690" s="183"/>
    </row>
    <row r="74691" ht="15">
      <c r="F74691" s="183"/>
    </row>
    <row r="74702" ht="15">
      <c r="F74702" s="183"/>
    </row>
    <row r="74703" ht="15">
      <c r="F74703" s="183"/>
    </row>
    <row r="74704" ht="15">
      <c r="F74704" s="183"/>
    </row>
    <row r="74705" ht="15">
      <c r="F74705" s="183"/>
    </row>
    <row r="74706" ht="15">
      <c r="F74706" s="183"/>
    </row>
    <row r="74717" ht="15">
      <c r="F74717" s="183"/>
    </row>
    <row r="74718" ht="15">
      <c r="F74718" s="183"/>
    </row>
    <row r="74719" ht="15">
      <c r="F74719" s="183"/>
    </row>
    <row r="74720" ht="15">
      <c r="F74720" s="183"/>
    </row>
    <row r="74721" ht="15">
      <c r="F74721" s="183"/>
    </row>
    <row r="74733" ht="15">
      <c r="F74733" s="183"/>
    </row>
    <row r="74734" ht="15">
      <c r="F74734" s="183"/>
    </row>
    <row r="74762" ht="15">
      <c r="F74762" s="183"/>
    </row>
    <row r="74763" ht="15">
      <c r="F74763" s="183"/>
    </row>
    <row r="74764" ht="15">
      <c r="F74764" s="183"/>
    </row>
    <row r="74765" ht="15">
      <c r="F74765" s="183"/>
    </row>
    <row r="74766" ht="15">
      <c r="F74766" s="183"/>
    </row>
    <row r="74777" ht="15">
      <c r="F74777" s="183"/>
    </row>
    <row r="74778" ht="15">
      <c r="F74778" s="183"/>
    </row>
    <row r="74779" ht="15">
      <c r="F74779" s="183"/>
    </row>
    <row r="74780" ht="15">
      <c r="F74780" s="183"/>
    </row>
    <row r="74781" ht="15">
      <c r="F74781" s="183"/>
    </row>
    <row r="74792" ht="15">
      <c r="F74792" s="183"/>
    </row>
    <row r="74793" ht="15">
      <c r="F74793" s="183"/>
    </row>
    <row r="74794" ht="15">
      <c r="F74794" s="183"/>
    </row>
    <row r="74795" ht="15">
      <c r="F74795" s="183"/>
    </row>
    <row r="74796" ht="15">
      <c r="F74796" s="183"/>
    </row>
    <row r="74807" ht="15">
      <c r="F74807" s="183"/>
    </row>
    <row r="74808" ht="15">
      <c r="F74808" s="183"/>
    </row>
    <row r="74809" ht="15">
      <c r="F74809" s="183"/>
    </row>
    <row r="74810" ht="15">
      <c r="F74810" s="183"/>
    </row>
    <row r="74811" ht="15">
      <c r="F74811" s="183"/>
    </row>
    <row r="74822" ht="15">
      <c r="F74822" s="183"/>
    </row>
    <row r="74823" ht="15">
      <c r="F74823" s="183"/>
    </row>
    <row r="74824" ht="15">
      <c r="F74824" s="183"/>
    </row>
    <row r="74825" ht="15">
      <c r="F74825" s="183"/>
    </row>
    <row r="74826" ht="15">
      <c r="F74826" s="183"/>
    </row>
    <row r="74838" ht="15">
      <c r="F74838" s="183"/>
    </row>
    <row r="74839" ht="15">
      <c r="F74839" s="183"/>
    </row>
    <row r="74840" ht="15">
      <c r="F74840" s="183"/>
    </row>
    <row r="74841" ht="15">
      <c r="F74841" s="183"/>
    </row>
    <row r="74867" ht="15">
      <c r="F74867" s="183"/>
    </row>
    <row r="74868" ht="15">
      <c r="F74868" s="183"/>
    </row>
    <row r="74869" ht="15">
      <c r="F74869" s="183"/>
    </row>
    <row r="74870" ht="15">
      <c r="F74870" s="183"/>
    </row>
    <row r="74871" ht="15">
      <c r="F74871" s="183"/>
    </row>
    <row r="74882" ht="15">
      <c r="F74882" s="183"/>
    </row>
    <row r="74883" ht="15">
      <c r="F74883" s="183"/>
    </row>
    <row r="74884" ht="15">
      <c r="F74884" s="183"/>
    </row>
    <row r="74885" ht="15">
      <c r="F74885" s="183"/>
    </row>
    <row r="74886" ht="15">
      <c r="F74886" s="183"/>
    </row>
    <row r="74898" ht="15">
      <c r="F74898" s="183"/>
    </row>
    <row r="74899" ht="15">
      <c r="F74899" s="183"/>
    </row>
    <row r="74900" ht="15">
      <c r="F74900" s="183"/>
    </row>
    <row r="74901" ht="15">
      <c r="F74901" s="183"/>
    </row>
    <row r="74912" ht="15">
      <c r="F74912" s="183"/>
    </row>
    <row r="74913" ht="15">
      <c r="F74913" s="183"/>
    </row>
    <row r="74914" ht="15">
      <c r="F74914" s="183"/>
    </row>
    <row r="74915" ht="15">
      <c r="F74915" s="183"/>
    </row>
    <row r="74916" ht="15">
      <c r="F74916" s="183"/>
    </row>
    <row r="74928" ht="15">
      <c r="F74928" s="183"/>
    </row>
    <row r="74929" ht="15">
      <c r="F74929" s="183"/>
    </row>
    <row r="74930" ht="15">
      <c r="F74930" s="183"/>
    </row>
    <row r="74931" ht="15">
      <c r="F74931" s="183"/>
    </row>
    <row r="74943" ht="15">
      <c r="F74943" s="183"/>
    </row>
    <row r="74944" ht="15">
      <c r="F74944" s="183"/>
    </row>
    <row r="74945" ht="15">
      <c r="F74945" s="183"/>
    </row>
    <row r="74946" ht="15">
      <c r="F74946" s="183"/>
    </row>
    <row r="74972" ht="15">
      <c r="F74972" s="183"/>
    </row>
    <row r="74973" ht="15">
      <c r="F74973" s="183"/>
    </row>
    <row r="74974" ht="15">
      <c r="F74974" s="183"/>
    </row>
    <row r="74975" ht="15">
      <c r="F74975" s="183"/>
    </row>
    <row r="74976" ht="15">
      <c r="F74976" s="183"/>
    </row>
    <row r="74986" ht="15">
      <c r="F74986" s="183"/>
    </row>
    <row r="74987" ht="15">
      <c r="F74987" s="183"/>
    </row>
    <row r="74988" ht="15">
      <c r="F74988" s="183"/>
    </row>
    <row r="74989" ht="15">
      <c r="F74989" s="183"/>
    </row>
    <row r="74990" ht="15">
      <c r="F74990" s="183"/>
    </row>
    <row r="74991" ht="15">
      <c r="F74991" s="183"/>
    </row>
    <row r="75003" ht="15">
      <c r="F75003" s="183"/>
    </row>
    <row r="75004" ht="15">
      <c r="F75004" s="183"/>
    </row>
    <row r="75017" ht="15">
      <c r="F75017" s="183"/>
    </row>
    <row r="75018" ht="15">
      <c r="F75018" s="183"/>
    </row>
    <row r="75019" ht="15">
      <c r="F75019" s="183"/>
    </row>
    <row r="75020" ht="15">
      <c r="F75020" s="183"/>
    </row>
    <row r="75032" ht="15">
      <c r="F75032" s="183"/>
    </row>
    <row r="75033" ht="15">
      <c r="F75033" s="183"/>
    </row>
    <row r="75034" ht="15">
      <c r="F75034" s="183"/>
    </row>
    <row r="75035" ht="15">
      <c r="F75035" s="183"/>
    </row>
    <row r="75036" ht="15">
      <c r="F75036" s="183"/>
    </row>
    <row r="75048" ht="15">
      <c r="F75048" s="183"/>
    </row>
    <row r="75077" ht="15">
      <c r="F75077" s="183"/>
    </row>
    <row r="75078" ht="15">
      <c r="F75078" s="183"/>
    </row>
    <row r="75079" ht="15">
      <c r="F75079" s="183"/>
    </row>
    <row r="75080" ht="15">
      <c r="F75080" s="183"/>
    </row>
    <row r="75081" ht="15">
      <c r="F75081" s="183"/>
    </row>
    <row r="75092" ht="15">
      <c r="F75092" s="183"/>
    </row>
    <row r="75093" ht="15">
      <c r="F75093" s="183"/>
    </row>
    <row r="75094" ht="15">
      <c r="F75094" s="183"/>
    </row>
    <row r="75095" ht="15">
      <c r="F75095" s="183"/>
    </row>
    <row r="75096" ht="15">
      <c r="F75096" s="183"/>
    </row>
    <row r="75108" ht="15">
      <c r="F75108" s="183"/>
    </row>
    <row r="75109" ht="15">
      <c r="F75109" s="183"/>
    </row>
    <row r="75110" ht="15">
      <c r="F75110" s="183"/>
    </row>
    <row r="75111" ht="15">
      <c r="F75111" s="183"/>
    </row>
    <row r="75122" ht="15">
      <c r="F75122" s="183"/>
    </row>
    <row r="75123" ht="15">
      <c r="F75123" s="183"/>
    </row>
    <row r="75124" ht="15">
      <c r="F75124" s="183"/>
    </row>
    <row r="75125" ht="15">
      <c r="F75125" s="183"/>
    </row>
    <row r="75137" ht="15">
      <c r="F75137" s="183"/>
    </row>
    <row r="75138" ht="15">
      <c r="F75138" s="183"/>
    </row>
    <row r="75139" ht="15">
      <c r="F75139" s="183"/>
    </row>
    <row r="75140" ht="15">
      <c r="F75140" s="183"/>
    </row>
    <row r="75141" ht="15">
      <c r="F75141" s="183"/>
    </row>
    <row r="75153" ht="15">
      <c r="F75153" s="183"/>
    </row>
    <row r="75154" ht="15">
      <c r="F75154" s="183"/>
    </row>
    <row r="75155" ht="15">
      <c r="F75155" s="183"/>
    </row>
    <row r="75156" ht="15">
      <c r="F75156" s="183"/>
    </row>
    <row r="75182" ht="15">
      <c r="F75182" s="183"/>
    </row>
    <row r="75183" ht="15">
      <c r="F75183" s="183"/>
    </row>
    <row r="75184" ht="15">
      <c r="F75184" s="183"/>
    </row>
    <row r="75185" ht="15">
      <c r="F75185" s="183"/>
    </row>
    <row r="75186" ht="15">
      <c r="F75186" s="183"/>
    </row>
    <row r="75198" ht="15">
      <c r="F75198" s="183"/>
    </row>
    <row r="75200" ht="15">
      <c r="F75200" s="183"/>
    </row>
    <row r="75201" ht="15">
      <c r="F75201" s="183"/>
    </row>
    <row r="75227" ht="15">
      <c r="F75227" s="183"/>
    </row>
    <row r="75229" ht="15">
      <c r="F75229" s="183"/>
    </row>
    <row r="75230" ht="15">
      <c r="F75230" s="183"/>
    </row>
    <row r="75231" ht="15">
      <c r="F75231" s="183"/>
    </row>
    <row r="75243" ht="15">
      <c r="F75243" s="183"/>
    </row>
    <row r="75245" ht="15">
      <c r="F75245" s="183"/>
    </row>
    <row r="75246" ht="15">
      <c r="F75246" s="183"/>
    </row>
    <row r="75287" ht="15">
      <c r="F75287" s="183"/>
    </row>
    <row r="75288" ht="15">
      <c r="F75288" s="183"/>
    </row>
    <row r="75289" ht="15">
      <c r="F75289" s="183"/>
    </row>
    <row r="75290" ht="15">
      <c r="F75290" s="183"/>
    </row>
    <row r="75291" ht="15">
      <c r="F75291" s="183"/>
    </row>
    <row r="75302" ht="15">
      <c r="F75302" s="183"/>
    </row>
    <row r="75303" ht="15">
      <c r="F75303" s="183"/>
    </row>
    <row r="75304" ht="15">
      <c r="F75304" s="183"/>
    </row>
    <row r="75305" ht="15">
      <c r="F75305" s="183"/>
    </row>
    <row r="75306" ht="15">
      <c r="F75306" s="183"/>
    </row>
    <row r="75318" ht="15">
      <c r="F75318" s="183"/>
    </row>
    <row r="75319" ht="15">
      <c r="F75319" s="183"/>
    </row>
    <row r="75332" ht="15">
      <c r="F75332" s="183"/>
    </row>
    <row r="75333" ht="15">
      <c r="F75333" s="183"/>
    </row>
    <row r="75334" ht="15">
      <c r="F75334" s="183"/>
    </row>
    <row r="75335" ht="15">
      <c r="F75335" s="183"/>
    </row>
    <row r="75348" ht="15">
      <c r="F75348" s="183"/>
    </row>
    <row r="75349" ht="15">
      <c r="F75349" s="183"/>
    </row>
    <row r="75350" ht="15">
      <c r="F75350" s="183"/>
    </row>
    <row r="75351" ht="15">
      <c r="F75351" s="183"/>
    </row>
    <row r="75392" ht="15">
      <c r="F75392" s="183"/>
    </row>
    <row r="75393" ht="15">
      <c r="F75393" s="183"/>
    </row>
    <row r="75394" ht="15">
      <c r="F75394" s="183"/>
    </row>
    <row r="75395" ht="15">
      <c r="F75395" s="183"/>
    </row>
    <row r="75396" ht="15">
      <c r="F75396" s="183"/>
    </row>
    <row r="75407" ht="15">
      <c r="F75407" s="183"/>
    </row>
    <row r="75408" ht="15">
      <c r="F75408" s="183"/>
    </row>
    <row r="75409" ht="15">
      <c r="F75409" s="183"/>
    </row>
    <row r="75410" ht="15">
      <c r="F75410" s="183"/>
    </row>
    <row r="75411" ht="15">
      <c r="F75411" s="183"/>
    </row>
    <row r="75423" ht="15">
      <c r="F75423" s="183"/>
    </row>
    <row r="75424" ht="15">
      <c r="F75424" s="183"/>
    </row>
    <row r="75437" ht="15">
      <c r="F75437" s="183"/>
    </row>
    <row r="75438" ht="15">
      <c r="F75438" s="183"/>
    </row>
    <row r="75439" ht="15">
      <c r="F75439" s="183"/>
    </row>
    <row r="75440" ht="15">
      <c r="F75440" s="183"/>
    </row>
    <row r="75441" ht="15">
      <c r="F75441" s="183"/>
    </row>
    <row r="75453" ht="15">
      <c r="F75453" s="183"/>
    </row>
    <row r="75454" ht="15">
      <c r="F75454" s="183"/>
    </row>
    <row r="75455" ht="15">
      <c r="F75455" s="183"/>
    </row>
    <row r="75456" ht="15">
      <c r="F75456" s="183"/>
    </row>
    <row r="75468" ht="15">
      <c r="F75468" s="183"/>
    </row>
    <row r="75469" ht="15">
      <c r="F75469" s="183"/>
    </row>
    <row r="75470" ht="15">
      <c r="F75470" s="183"/>
    </row>
    <row r="75471" ht="15">
      <c r="F75471" s="183"/>
    </row>
    <row r="75497" ht="15">
      <c r="F75497" s="183"/>
    </row>
    <row r="75498" ht="15">
      <c r="F75498" s="183"/>
    </row>
    <row r="75499" ht="15">
      <c r="F75499" s="183"/>
    </row>
    <row r="75500" ht="15">
      <c r="F75500" s="183"/>
    </row>
    <row r="75501" ht="15">
      <c r="F75501" s="183"/>
    </row>
    <row r="75512" ht="15">
      <c r="F75512" s="183"/>
    </row>
    <row r="75513" ht="15">
      <c r="F75513" s="183"/>
    </row>
    <row r="75514" ht="15">
      <c r="F75514" s="183"/>
    </row>
    <row r="75515" ht="15">
      <c r="F75515" s="183"/>
    </row>
    <row r="75528" ht="15">
      <c r="F75528" s="183"/>
    </row>
    <row r="75529" ht="15">
      <c r="F75529" s="183"/>
    </row>
    <row r="75543" ht="15">
      <c r="F75543" s="183"/>
    </row>
    <row r="75544" ht="15">
      <c r="F75544" s="183"/>
    </row>
    <row r="75545" ht="15">
      <c r="F75545" s="183"/>
    </row>
    <row r="75546" ht="15">
      <c r="F75546" s="183"/>
    </row>
    <row r="75558" ht="15">
      <c r="F75558" s="183"/>
    </row>
    <row r="75559" ht="15">
      <c r="F75559" s="183"/>
    </row>
    <row r="75560" ht="15">
      <c r="F75560" s="183"/>
    </row>
    <row r="75561" ht="15">
      <c r="F75561" s="183"/>
    </row>
    <row r="75573" ht="15">
      <c r="F75573" s="183"/>
    </row>
    <row r="75602" ht="15">
      <c r="F75602" s="183"/>
    </row>
    <row r="75603" ht="15">
      <c r="F75603" s="183"/>
    </row>
    <row r="75604" ht="15">
      <c r="F75604" s="183"/>
    </row>
    <row r="75605" ht="15">
      <c r="F75605" s="183"/>
    </row>
    <row r="75606" ht="15">
      <c r="F75606" s="183"/>
    </row>
    <row r="75617" ht="15">
      <c r="F75617" s="183"/>
    </row>
    <row r="75618" ht="15">
      <c r="F75618" s="183"/>
    </row>
    <row r="75619" ht="15">
      <c r="F75619" s="183"/>
    </row>
    <row r="75620" ht="15">
      <c r="F75620" s="183"/>
    </row>
    <row r="75621" ht="15">
      <c r="F75621" s="183"/>
    </row>
    <row r="75633" ht="15">
      <c r="F75633" s="183"/>
    </row>
    <row r="75634" ht="15">
      <c r="F75634" s="183"/>
    </row>
    <row r="75635" ht="15">
      <c r="F75635" s="183"/>
    </row>
    <row r="75636" ht="15">
      <c r="F75636" s="183"/>
    </row>
    <row r="75647" ht="15">
      <c r="F75647" s="183"/>
    </row>
    <row r="75648" ht="15">
      <c r="F75648" s="183"/>
    </row>
    <row r="75649" ht="15">
      <c r="F75649" s="183"/>
    </row>
    <row r="75650" ht="15">
      <c r="F75650" s="183"/>
    </row>
    <row r="75651" ht="15">
      <c r="F75651" s="183"/>
    </row>
    <row r="75662" ht="15">
      <c r="F75662" s="183"/>
    </row>
    <row r="75663" ht="15">
      <c r="F75663" s="183"/>
    </row>
    <row r="75664" ht="15">
      <c r="F75664" s="183"/>
    </row>
    <row r="75665" ht="15">
      <c r="F75665" s="183"/>
    </row>
    <row r="75666" ht="15">
      <c r="F75666" s="183"/>
    </row>
    <row r="75678" ht="15">
      <c r="F75678" s="183"/>
    </row>
    <row r="75679" ht="15">
      <c r="F75679" s="183"/>
    </row>
    <row r="75707" ht="15">
      <c r="F75707" s="183"/>
    </row>
    <row r="75708" ht="15">
      <c r="F75708" s="183"/>
    </row>
    <row r="75709" ht="15">
      <c r="F75709" s="183"/>
    </row>
    <row r="75710" ht="15">
      <c r="F75710" s="183"/>
    </row>
    <row r="75711" ht="15">
      <c r="F75711" s="183"/>
    </row>
    <row r="75752" ht="15">
      <c r="F75752" s="183"/>
    </row>
    <row r="75753" ht="15">
      <c r="F75753" s="183"/>
    </row>
    <row r="75755" ht="15">
      <c r="F75755" s="183"/>
    </row>
    <row r="75756" ht="15">
      <c r="F75756" s="183"/>
    </row>
    <row r="75768" ht="15">
      <c r="F75768" s="183"/>
    </row>
    <row r="75770" ht="15">
      <c r="F75770" s="183"/>
    </row>
    <row r="75771" ht="15">
      <c r="F75771" s="183"/>
    </row>
    <row r="75812" ht="15">
      <c r="F75812" s="183"/>
    </row>
    <row r="75813" ht="15">
      <c r="F75813" s="183"/>
    </row>
    <row r="75814" ht="15">
      <c r="F75814" s="183"/>
    </row>
    <row r="75815" ht="15">
      <c r="F75815" s="183"/>
    </row>
    <row r="75816" ht="15">
      <c r="F75816" s="183"/>
    </row>
    <row r="75827" ht="15">
      <c r="F75827" s="183"/>
    </row>
    <row r="75828" ht="15">
      <c r="F75828" s="183"/>
    </row>
    <row r="75829" ht="15">
      <c r="F75829" s="183"/>
    </row>
    <row r="75830" ht="15">
      <c r="F75830" s="183"/>
    </row>
    <row r="75831" ht="15">
      <c r="F75831" s="183"/>
    </row>
    <row r="75843" ht="15">
      <c r="F75843" s="183"/>
    </row>
    <row r="75844" ht="15">
      <c r="F75844" s="183"/>
    </row>
    <row r="75845" ht="15">
      <c r="F75845" s="183"/>
    </row>
    <row r="75846" ht="15">
      <c r="F75846" s="183"/>
    </row>
    <row r="75857" ht="15">
      <c r="F75857" s="183"/>
    </row>
    <row r="75858" ht="15">
      <c r="F75858" s="183"/>
    </row>
    <row r="75859" ht="15">
      <c r="F75859" s="183"/>
    </row>
    <row r="75860" ht="15">
      <c r="F75860" s="183"/>
    </row>
    <row r="75861" ht="15">
      <c r="F75861" s="183"/>
    </row>
    <row r="75872" ht="15">
      <c r="F75872" s="183"/>
    </row>
    <row r="75873" ht="15">
      <c r="F75873" s="183"/>
    </row>
    <row r="75874" ht="15">
      <c r="F75874" s="183"/>
    </row>
    <row r="75875" ht="15">
      <c r="F75875" s="183"/>
    </row>
    <row r="75876" ht="15">
      <c r="F75876" s="183"/>
    </row>
    <row r="75888" ht="15">
      <c r="F75888" s="183"/>
    </row>
    <row r="75889" ht="15">
      <c r="F75889" s="183"/>
    </row>
    <row r="75903" ht="15">
      <c r="F75903" s="183"/>
    </row>
    <row r="75904" ht="15">
      <c r="F75904" s="183"/>
    </row>
    <row r="75905" ht="15">
      <c r="F75905" s="183"/>
    </row>
    <row r="75906" ht="15">
      <c r="F75906" s="183"/>
    </row>
    <row r="75917" ht="15">
      <c r="F75917" s="183"/>
    </row>
    <row r="75918" ht="15">
      <c r="F75918" s="183"/>
    </row>
    <row r="75919" ht="15">
      <c r="F75919" s="183"/>
    </row>
    <row r="75920" ht="15">
      <c r="F75920" s="183"/>
    </row>
    <row r="75921" ht="15">
      <c r="F75921" s="183"/>
    </row>
    <row r="75932" ht="15">
      <c r="F75932" s="183"/>
    </row>
    <row r="75933" ht="15">
      <c r="F75933" s="183"/>
    </row>
    <row r="75934" ht="15">
      <c r="F75934" s="183"/>
    </row>
    <row r="75935" ht="15">
      <c r="F75935" s="183"/>
    </row>
    <row r="75936" ht="15">
      <c r="F75936" s="183"/>
    </row>
    <row r="75947" ht="15">
      <c r="F75947" s="183"/>
    </row>
    <row r="75948" ht="15">
      <c r="F75948" s="183"/>
    </row>
    <row r="75949" ht="15">
      <c r="F75949" s="183"/>
    </row>
    <row r="75950" ht="15">
      <c r="F75950" s="183"/>
    </row>
    <row r="75951" ht="15">
      <c r="F75951" s="183"/>
    </row>
    <row r="75962" ht="15">
      <c r="F75962" s="183"/>
    </row>
    <row r="75963" ht="15">
      <c r="F75963" s="183"/>
    </row>
    <row r="75964" ht="15">
      <c r="F75964" s="183"/>
    </row>
    <row r="75965" ht="15">
      <c r="F75965" s="183"/>
    </row>
    <row r="75966" ht="15">
      <c r="F75966" s="183"/>
    </row>
    <row r="75977" ht="15">
      <c r="F75977" s="183"/>
    </row>
    <row r="75978" ht="15">
      <c r="F75978" s="183"/>
    </row>
    <row r="75979" ht="15">
      <c r="F75979" s="183"/>
    </row>
    <row r="75980" ht="15">
      <c r="F75980" s="183"/>
    </row>
    <row r="75981" ht="15">
      <c r="F75981" s="183"/>
    </row>
    <row r="75993" ht="15">
      <c r="F75993" s="183"/>
    </row>
    <row r="75994" ht="15">
      <c r="F75994" s="183"/>
    </row>
    <row r="75995" ht="15">
      <c r="F75995" s="183"/>
    </row>
    <row r="75996" ht="15">
      <c r="F75996" s="183"/>
    </row>
    <row r="76022" ht="15">
      <c r="F76022" s="183"/>
    </row>
    <row r="76023" ht="15">
      <c r="F76023" s="183"/>
    </row>
    <row r="76024" ht="15">
      <c r="F76024" s="183"/>
    </row>
    <row r="76025" ht="15">
      <c r="F76025" s="183"/>
    </row>
    <row r="76026" ht="15">
      <c r="F76026" s="183"/>
    </row>
    <row r="76037" ht="15">
      <c r="F76037" s="183"/>
    </row>
    <row r="76038" ht="15">
      <c r="F76038" s="183"/>
    </row>
    <row r="76039" ht="15">
      <c r="F76039" s="183"/>
    </row>
    <row r="76040" ht="15">
      <c r="F76040" s="183"/>
    </row>
    <row r="76041" ht="15">
      <c r="F76041" s="183"/>
    </row>
    <row r="76052" ht="15">
      <c r="F76052" s="184"/>
    </row>
    <row r="76053" ht="15">
      <c r="F76053" s="183"/>
    </row>
    <row r="76054" ht="15">
      <c r="F76054" s="183"/>
    </row>
    <row r="76055" ht="15">
      <c r="F76055" s="183"/>
    </row>
    <row r="76056" ht="15">
      <c r="F76056" s="183"/>
    </row>
    <row r="76067" ht="15">
      <c r="F76067" s="183"/>
    </row>
    <row r="76068" ht="15">
      <c r="F76068" s="183"/>
    </row>
    <row r="76069" ht="15">
      <c r="F76069" s="183"/>
    </row>
    <row r="76070" ht="15">
      <c r="F76070" s="183"/>
    </row>
    <row r="76071" ht="15">
      <c r="F76071" s="183"/>
    </row>
    <row r="76082" ht="15">
      <c r="F76082" s="183"/>
    </row>
    <row r="76083" ht="15">
      <c r="F76083" s="183"/>
    </row>
    <row r="76084" ht="15">
      <c r="F76084" s="183"/>
    </row>
    <row r="76085" ht="15">
      <c r="F76085" s="183"/>
    </row>
    <row r="76086" ht="15">
      <c r="F76086" s="183"/>
    </row>
    <row r="76098" ht="15">
      <c r="F76098" s="183"/>
    </row>
    <row r="76099" ht="15">
      <c r="F76099" s="183"/>
    </row>
    <row r="76100" ht="15">
      <c r="F76100" s="183"/>
    </row>
    <row r="76101" ht="15">
      <c r="F76101" s="183"/>
    </row>
    <row r="76127" ht="15">
      <c r="F76127" s="183"/>
    </row>
    <row r="76128" ht="15">
      <c r="F76128" s="183"/>
    </row>
    <row r="76129" ht="15">
      <c r="F76129" s="183"/>
    </row>
    <row r="76130" ht="15">
      <c r="F76130" s="183"/>
    </row>
    <row r="76131" ht="15">
      <c r="F76131" s="183"/>
    </row>
    <row r="76142" ht="15">
      <c r="F76142" s="183"/>
    </row>
    <row r="76143" ht="15">
      <c r="F76143" s="183"/>
    </row>
    <row r="76144" ht="15">
      <c r="F76144" s="183"/>
    </row>
    <row r="76145" ht="15">
      <c r="F76145" s="183"/>
    </row>
    <row r="76146" ht="15">
      <c r="F76146" s="183"/>
    </row>
    <row r="76157" ht="15">
      <c r="F76157" s="183"/>
    </row>
    <row r="76158" ht="15">
      <c r="F76158" s="183"/>
    </row>
    <row r="76159" ht="15">
      <c r="F76159" s="183"/>
    </row>
    <row r="76160" ht="15">
      <c r="F76160" s="183"/>
    </row>
    <row r="76161" ht="15">
      <c r="F76161" s="183"/>
    </row>
    <row r="76172" ht="15">
      <c r="F76172" s="183"/>
    </row>
    <row r="76173" ht="15">
      <c r="F76173" s="183"/>
    </row>
    <row r="76174" ht="15">
      <c r="F76174" s="183"/>
    </row>
    <row r="76175" ht="15">
      <c r="F76175" s="183"/>
    </row>
    <row r="76176" ht="15">
      <c r="F76176" s="183"/>
    </row>
    <row r="76188" ht="15">
      <c r="F76188" s="183"/>
    </row>
    <row r="76189" ht="15">
      <c r="F76189" s="183"/>
    </row>
    <row r="76190" ht="15">
      <c r="F76190" s="183"/>
    </row>
    <row r="76191" ht="15">
      <c r="F76191" s="183"/>
    </row>
    <row r="76203" ht="15">
      <c r="F76203" s="183"/>
    </row>
    <row r="76204" ht="15">
      <c r="F76204" s="183"/>
    </row>
    <row r="76205" ht="15">
      <c r="F76205" s="183"/>
    </row>
    <row r="76206" ht="15">
      <c r="F76206" s="183"/>
    </row>
    <row r="76218" ht="15">
      <c r="F76218" s="183"/>
    </row>
    <row r="76219" ht="15">
      <c r="F76219" s="183"/>
    </row>
    <row r="76220" ht="15">
      <c r="F76220" s="183"/>
    </row>
    <row r="76221" ht="15">
      <c r="F76221" s="183"/>
    </row>
    <row r="76232" ht="15">
      <c r="F76232" s="183"/>
    </row>
    <row r="76233" ht="15">
      <c r="F76233" s="183"/>
    </row>
    <row r="76234" ht="15">
      <c r="F76234" s="183"/>
    </row>
    <row r="76235" ht="15">
      <c r="F76235" s="183"/>
    </row>
    <row r="76236" ht="15">
      <c r="F76236" s="183"/>
    </row>
    <row r="76247" ht="15">
      <c r="F76247" s="183"/>
    </row>
    <row r="76248" ht="15">
      <c r="F76248" s="183"/>
    </row>
    <row r="76249" ht="15">
      <c r="F76249" s="183"/>
    </row>
    <row r="76250" ht="15">
      <c r="F76250" s="183"/>
    </row>
    <row r="76251" ht="15">
      <c r="F76251" s="183"/>
    </row>
    <row r="76262" ht="15">
      <c r="F76262" s="183"/>
    </row>
    <row r="76263" ht="15">
      <c r="F76263" s="183"/>
    </row>
    <row r="76264" ht="15">
      <c r="F76264" s="183"/>
    </row>
    <row r="76265" ht="15">
      <c r="F76265" s="183"/>
    </row>
    <row r="76266" ht="15">
      <c r="F76266" s="183"/>
    </row>
    <row r="76277" ht="15">
      <c r="F76277" s="183"/>
    </row>
    <row r="76278" ht="15">
      <c r="F76278" s="183"/>
    </row>
    <row r="76279" ht="15">
      <c r="F76279" s="183"/>
    </row>
    <row r="76280" ht="15">
      <c r="F76280" s="183"/>
    </row>
    <row r="76281" ht="15">
      <c r="F76281" s="183"/>
    </row>
    <row r="76292" ht="15">
      <c r="F76292" s="183"/>
    </row>
    <row r="76293" ht="15">
      <c r="F76293" s="183"/>
    </row>
    <row r="76294" ht="15">
      <c r="F76294" s="183"/>
    </row>
    <row r="76295" ht="15">
      <c r="F76295" s="183"/>
    </row>
    <row r="76296" ht="15">
      <c r="F76296" s="183"/>
    </row>
    <row r="76308" ht="15">
      <c r="F76308" s="183"/>
    </row>
    <row r="76309" ht="15">
      <c r="F76309" s="183"/>
    </row>
    <row r="76310" ht="15">
      <c r="F76310" s="183"/>
    </row>
    <row r="76311" ht="15">
      <c r="F76311" s="183"/>
    </row>
    <row r="76337" ht="15">
      <c r="F76337" s="183"/>
    </row>
    <row r="76338" ht="15">
      <c r="F76338" s="183"/>
    </row>
    <row r="76339" ht="15">
      <c r="F76339" s="183"/>
    </row>
    <row r="76340" ht="15">
      <c r="F76340" s="183"/>
    </row>
    <row r="76341" ht="15">
      <c r="F76341" s="183"/>
    </row>
    <row r="76352" ht="15">
      <c r="F76352" s="183"/>
    </row>
    <row r="76353" ht="15">
      <c r="F76353" s="183"/>
    </row>
    <row r="76354" ht="15">
      <c r="F76354" s="183"/>
    </row>
    <row r="76355" ht="15">
      <c r="F76355" s="183"/>
    </row>
    <row r="76356" ht="15">
      <c r="F76356" s="183"/>
    </row>
    <row r="76368" ht="15">
      <c r="F76368" s="183"/>
    </row>
    <row r="76369" ht="15">
      <c r="F76369" s="183"/>
    </row>
    <row r="76382" ht="15">
      <c r="F76382" s="183"/>
    </row>
    <row r="76383" ht="15">
      <c r="F76383" s="183"/>
    </row>
    <row r="76384" ht="15">
      <c r="F76384" s="183"/>
    </row>
    <row r="76385" ht="15">
      <c r="F76385" s="183"/>
    </row>
    <row r="76386" ht="15">
      <c r="F76386" s="183"/>
    </row>
    <row r="76397" ht="15">
      <c r="F76397" s="183"/>
    </row>
    <row r="76398" ht="15">
      <c r="F76398" s="183"/>
    </row>
    <row r="76399" ht="15">
      <c r="F76399" s="183"/>
    </row>
    <row r="76400" ht="15">
      <c r="F76400" s="183"/>
    </row>
    <row r="76401" ht="15">
      <c r="F76401" s="183"/>
    </row>
    <row r="76413" ht="15">
      <c r="F76413" s="183"/>
    </row>
    <row r="76414" ht="15">
      <c r="F76414" s="183"/>
    </row>
    <row r="76442" ht="15">
      <c r="F76442" s="183"/>
    </row>
    <row r="76443" ht="15">
      <c r="F76443" s="183"/>
    </row>
    <row r="76444" ht="15">
      <c r="F76444" s="183"/>
    </row>
    <row r="76445" ht="15">
      <c r="F76445" s="183"/>
    </row>
    <row r="76446" ht="15">
      <c r="F76446" s="183"/>
    </row>
    <row r="76457" ht="15">
      <c r="F76457" s="183"/>
    </row>
    <row r="76458" ht="15">
      <c r="F76458" s="183"/>
    </row>
    <row r="76459" ht="15">
      <c r="F76459" s="183"/>
    </row>
    <row r="76460" ht="15">
      <c r="F76460" s="183"/>
    </row>
    <row r="76461" ht="15">
      <c r="F76461" s="183"/>
    </row>
    <row r="76473" ht="15">
      <c r="F76473" s="183"/>
    </row>
    <row r="76474" ht="15">
      <c r="F76474" s="183"/>
    </row>
    <row r="76475" ht="15">
      <c r="F76475" s="183"/>
    </row>
    <row r="76476" ht="15">
      <c r="F76476" s="183"/>
    </row>
    <row r="76487" ht="15">
      <c r="F76487" s="183"/>
    </row>
    <row r="76488" ht="15">
      <c r="F76488" s="183"/>
    </row>
    <row r="76489" ht="15">
      <c r="F76489" s="183"/>
    </row>
    <row r="76490" ht="15">
      <c r="F76490" s="183"/>
    </row>
    <row r="76491" ht="15">
      <c r="F76491" s="183"/>
    </row>
    <row r="76502" ht="15">
      <c r="F76502" s="183"/>
    </row>
    <row r="76503" ht="15">
      <c r="F76503" s="183"/>
    </row>
    <row r="76504" ht="15">
      <c r="F76504" s="183"/>
    </row>
    <row r="76505" ht="15">
      <c r="F76505" s="183"/>
    </row>
    <row r="76506" ht="15">
      <c r="F76506" s="183"/>
    </row>
    <row r="76518" ht="15">
      <c r="F76518" s="183"/>
    </row>
    <row r="76519" ht="15">
      <c r="F76519" s="183"/>
    </row>
    <row r="76520" ht="15">
      <c r="F76520" s="183"/>
    </row>
    <row r="76521" ht="15">
      <c r="F76521" s="183"/>
    </row>
    <row r="76547" ht="15">
      <c r="F76547" s="183"/>
    </row>
    <row r="76548" ht="15">
      <c r="F76548" s="183"/>
    </row>
    <row r="76549" ht="15">
      <c r="F76549" s="183"/>
    </row>
    <row r="76550" ht="15">
      <c r="F76550" s="183"/>
    </row>
    <row r="76551" ht="15">
      <c r="F76551" s="183"/>
    </row>
    <row r="76562" ht="15">
      <c r="F76562" s="183"/>
    </row>
    <row r="76563" ht="15">
      <c r="F76563" s="183"/>
    </row>
    <row r="76564" ht="15">
      <c r="F76564" s="183"/>
    </row>
    <row r="76565" ht="15">
      <c r="F76565" s="183"/>
    </row>
    <row r="76566" ht="15">
      <c r="F76566" s="183"/>
    </row>
    <row r="76577" ht="15">
      <c r="F76577" s="183"/>
    </row>
    <row r="76578" ht="15">
      <c r="F76578" s="183"/>
    </row>
    <row r="76579" ht="15">
      <c r="F76579" s="183"/>
    </row>
    <row r="76580" ht="15">
      <c r="F76580" s="183"/>
    </row>
    <row r="76592" ht="15">
      <c r="F76592" s="183"/>
    </row>
    <row r="76593" ht="15">
      <c r="F76593" s="183"/>
    </row>
    <row r="76594" ht="15">
      <c r="F76594" s="183"/>
    </row>
    <row r="76595" ht="15">
      <c r="F76595" s="183"/>
    </row>
    <row r="76607" ht="15">
      <c r="F76607" s="183"/>
    </row>
    <row r="76608" ht="15">
      <c r="F76608" s="183"/>
    </row>
    <row r="76609" ht="15">
      <c r="F76609" s="183"/>
    </row>
    <row r="76610" ht="15">
      <c r="F76610" s="183"/>
    </row>
    <row r="76611" ht="15">
      <c r="F76611" s="183"/>
    </row>
    <row r="76623" ht="15">
      <c r="F76623" s="183"/>
    </row>
    <row r="76624" ht="15">
      <c r="F76624" s="183"/>
    </row>
    <row r="76652" ht="15">
      <c r="F76652" s="183"/>
    </row>
    <row r="76653" ht="15">
      <c r="F76653" s="183"/>
    </row>
    <row r="76654" ht="15">
      <c r="F76654" s="183"/>
    </row>
    <row r="76655" ht="15">
      <c r="F76655" s="183"/>
    </row>
    <row r="76667" ht="15">
      <c r="F76667" s="183"/>
    </row>
    <row r="76668" ht="15">
      <c r="F76668" s="183"/>
    </row>
    <row r="76669" ht="15">
      <c r="F76669" s="183"/>
    </row>
    <row r="76670" ht="15">
      <c r="F76670" s="183"/>
    </row>
    <row r="76671" ht="15">
      <c r="F76671" s="183"/>
    </row>
    <row r="76682" ht="15">
      <c r="F76682" s="184"/>
    </row>
    <row r="76683" ht="15">
      <c r="F76683" s="183"/>
    </row>
    <row r="76684" ht="15">
      <c r="F76684" s="183"/>
    </row>
    <row r="76685" ht="15">
      <c r="F76685" s="183"/>
    </row>
    <row r="76686" ht="15">
      <c r="F76686" s="183"/>
    </row>
    <row r="76697" ht="15">
      <c r="F76697" s="183"/>
    </row>
    <row r="76698" ht="15">
      <c r="F76698" s="183"/>
    </row>
    <row r="76699" ht="15">
      <c r="F76699" s="183"/>
    </row>
    <row r="76700" ht="15">
      <c r="F76700" s="183"/>
    </row>
    <row r="76701" ht="15">
      <c r="F76701" s="183"/>
    </row>
    <row r="76713" ht="15">
      <c r="F76713" s="183"/>
    </row>
    <row r="76714" ht="15">
      <c r="F76714" s="183"/>
    </row>
    <row r="76715" ht="15">
      <c r="F76715" s="183"/>
    </row>
    <row r="76716" ht="15">
      <c r="F76716" s="183"/>
    </row>
    <row r="76728" ht="15">
      <c r="F76728" s="183"/>
    </row>
    <row r="76729" ht="15">
      <c r="F76729" s="183"/>
    </row>
    <row r="76730" ht="15">
      <c r="F76730" s="183"/>
    </row>
    <row r="76731" ht="15">
      <c r="F76731" s="183"/>
    </row>
    <row r="76757" ht="15">
      <c r="F76757" s="183"/>
    </row>
    <row r="76758" ht="15">
      <c r="F76758" s="183"/>
    </row>
    <row r="76759" ht="15">
      <c r="F76759" s="183"/>
    </row>
    <row r="76760" ht="15">
      <c r="F76760" s="183"/>
    </row>
    <row r="76761" ht="15">
      <c r="F76761" s="183"/>
    </row>
    <row r="76772" ht="15">
      <c r="F76772" s="183"/>
    </row>
    <row r="76773" ht="15">
      <c r="F76773" s="183"/>
    </row>
    <row r="76774" ht="15">
      <c r="F76774" s="183"/>
    </row>
    <row r="76775" ht="15">
      <c r="F76775" s="183"/>
    </row>
    <row r="76776" ht="15">
      <c r="F76776" s="183"/>
    </row>
    <row r="76788" ht="15">
      <c r="F76788" s="183"/>
    </row>
    <row r="76789" ht="15">
      <c r="F76789" s="183"/>
    </row>
    <row r="76790" ht="15">
      <c r="F76790" s="183"/>
    </row>
    <row r="76791" ht="15">
      <c r="F76791" s="183"/>
    </row>
    <row r="76802" ht="15">
      <c r="F76802" s="183"/>
    </row>
    <row r="76803" ht="15">
      <c r="F76803" s="183"/>
    </row>
    <row r="76804" ht="15">
      <c r="F76804" s="183"/>
    </row>
    <row r="76805" ht="15">
      <c r="F76805" s="183"/>
    </row>
    <row r="76806" ht="15">
      <c r="F76806" s="183"/>
    </row>
    <row r="76817" ht="15">
      <c r="F76817" s="183"/>
    </row>
    <row r="76818" ht="15">
      <c r="F76818" s="183"/>
    </row>
    <row r="76819" ht="15">
      <c r="F76819" s="183"/>
    </row>
    <row r="76820" ht="15">
      <c r="F76820" s="183"/>
    </row>
    <row r="76821" ht="15">
      <c r="F76821" s="183"/>
    </row>
    <row r="76833" ht="15">
      <c r="F76833" s="183"/>
    </row>
    <row r="76834" ht="15">
      <c r="F76834" s="183"/>
    </row>
    <row r="76835" ht="15">
      <c r="F76835" s="183"/>
    </row>
    <row r="76836" ht="15">
      <c r="F76836" s="183"/>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47"/>
  <sheetViews>
    <sheetView workbookViewId="0" topLeftCell="A1">
      <selection activeCell="Q34" sqref="Q34"/>
    </sheetView>
  </sheetViews>
  <sheetFormatPr defaultColWidth="9.140625" defaultRowHeight="15"/>
  <cols>
    <col min="1" max="1" width="5.28125" style="0" bestFit="1" customWidth="1"/>
    <col min="2" max="2" width="10.140625" style="0" bestFit="1" customWidth="1"/>
    <col min="3" max="3" width="12.421875" style="0" bestFit="1" customWidth="1"/>
    <col min="4" max="4" width="9.00390625" style="0" bestFit="1" customWidth="1"/>
    <col min="5" max="5" width="11.28125" style="0" bestFit="1" customWidth="1"/>
    <col min="6" max="6" width="16.57421875" style="0" bestFit="1" customWidth="1"/>
  </cols>
  <sheetData>
    <row r="1" spans="1:6" ht="15">
      <c r="A1" t="s">
        <v>158</v>
      </c>
      <c r="B1" t="s">
        <v>98</v>
      </c>
      <c r="C1" t="s">
        <v>99</v>
      </c>
      <c r="D1" t="s">
        <v>105</v>
      </c>
      <c r="E1" t="s">
        <v>207</v>
      </c>
      <c r="F1" t="s">
        <v>208</v>
      </c>
    </row>
    <row r="2" spans="1:8" ht="15">
      <c r="A2">
        <v>2000</v>
      </c>
      <c r="B2" t="s">
        <v>209</v>
      </c>
      <c r="C2" t="s">
        <v>233</v>
      </c>
      <c r="D2" t="s">
        <v>110</v>
      </c>
      <c r="E2" s="183">
        <v>2404112.1</v>
      </c>
      <c r="H2" s="183"/>
    </row>
    <row r="3" spans="1:8" ht="15">
      <c r="A3">
        <v>2001</v>
      </c>
      <c r="B3" t="s">
        <v>209</v>
      </c>
      <c r="C3" t="s">
        <v>233</v>
      </c>
      <c r="D3" t="s">
        <v>110</v>
      </c>
      <c r="E3" s="183">
        <v>2495680.5</v>
      </c>
      <c r="H3" s="183"/>
    </row>
    <row r="4" spans="1:8" ht="15">
      <c r="A4">
        <v>2002</v>
      </c>
      <c r="B4" t="s">
        <v>209</v>
      </c>
      <c r="C4" t="s">
        <v>233</v>
      </c>
      <c r="D4" t="s">
        <v>110</v>
      </c>
      <c r="E4" s="183">
        <v>2561418.3</v>
      </c>
      <c r="H4" s="183"/>
    </row>
    <row r="5" spans="1:8" ht="15">
      <c r="A5">
        <v>2003</v>
      </c>
      <c r="B5" t="s">
        <v>209</v>
      </c>
      <c r="C5" t="s">
        <v>233</v>
      </c>
      <c r="D5" t="s">
        <v>110</v>
      </c>
      <c r="E5" s="183">
        <v>2614585.1</v>
      </c>
      <c r="H5" s="183"/>
    </row>
    <row r="6" spans="1:8" ht="15">
      <c r="A6">
        <v>2004</v>
      </c>
      <c r="B6" t="s">
        <v>209</v>
      </c>
      <c r="C6" t="s">
        <v>233</v>
      </c>
      <c r="D6" t="s">
        <v>110</v>
      </c>
      <c r="E6" s="183">
        <v>2851766.5</v>
      </c>
      <c r="H6" s="183"/>
    </row>
    <row r="7" spans="1:8" ht="15">
      <c r="A7">
        <v>2005</v>
      </c>
      <c r="B7" t="s">
        <v>209</v>
      </c>
      <c r="C7" t="s">
        <v>233</v>
      </c>
      <c r="D7" t="s">
        <v>110</v>
      </c>
      <c r="E7" s="183">
        <v>3020525</v>
      </c>
      <c r="H7" s="183"/>
    </row>
    <row r="8" spans="1:8" ht="15">
      <c r="A8">
        <v>2006</v>
      </c>
      <c r="B8" t="s">
        <v>209</v>
      </c>
      <c r="C8" t="s">
        <v>233</v>
      </c>
      <c r="D8" t="s">
        <v>110</v>
      </c>
      <c r="E8" s="183">
        <v>3300946.8</v>
      </c>
      <c r="H8" s="183"/>
    </row>
    <row r="9" spans="1:8" ht="15">
      <c r="A9">
        <v>2007</v>
      </c>
      <c r="B9" t="s">
        <v>209</v>
      </c>
      <c r="C9" t="s">
        <v>233</v>
      </c>
      <c r="D9" t="s">
        <v>110</v>
      </c>
      <c r="E9" s="183">
        <v>3540540.7</v>
      </c>
      <c r="H9" s="183"/>
    </row>
    <row r="10" spans="1:8" ht="15">
      <c r="A10">
        <v>2008</v>
      </c>
      <c r="B10" t="s">
        <v>209</v>
      </c>
      <c r="C10" t="s">
        <v>233</v>
      </c>
      <c r="D10" t="s">
        <v>110</v>
      </c>
      <c r="E10" s="183">
        <v>3568512.1</v>
      </c>
      <c r="H10" s="183"/>
    </row>
    <row r="11" spans="1:8" ht="15">
      <c r="A11">
        <v>2009</v>
      </c>
      <c r="B11" t="s">
        <v>209</v>
      </c>
      <c r="C11" t="s">
        <v>233</v>
      </c>
      <c r="D11" t="s">
        <v>110</v>
      </c>
      <c r="E11" s="183">
        <v>3069933.8</v>
      </c>
      <c r="H11" s="183"/>
    </row>
    <row r="12" spans="1:8" ht="15">
      <c r="A12">
        <v>2010</v>
      </c>
      <c r="B12" t="s">
        <v>209</v>
      </c>
      <c r="C12" t="s">
        <v>233</v>
      </c>
      <c r="D12" t="s">
        <v>110</v>
      </c>
      <c r="E12" s="183">
        <v>3473712.9</v>
      </c>
      <c r="H12" s="183"/>
    </row>
    <row r="13" spans="1:8" ht="15">
      <c r="A13">
        <v>2011</v>
      </c>
      <c r="B13" t="s">
        <v>209</v>
      </c>
      <c r="C13" t="s">
        <v>233</v>
      </c>
      <c r="D13" t="s">
        <v>110</v>
      </c>
      <c r="E13" s="183">
        <v>3721698.2</v>
      </c>
      <c r="H13" s="183"/>
    </row>
    <row r="14" spans="1:8" ht="15">
      <c r="A14">
        <v>2012</v>
      </c>
      <c r="B14" t="s">
        <v>209</v>
      </c>
      <c r="C14" t="s">
        <v>233</v>
      </c>
      <c r="D14" t="s">
        <v>110</v>
      </c>
      <c r="E14" s="183">
        <v>3781806.3</v>
      </c>
      <c r="H14" s="183"/>
    </row>
    <row r="15" spans="1:8" ht="15">
      <c r="A15">
        <v>2013</v>
      </c>
      <c r="B15" t="s">
        <v>209</v>
      </c>
      <c r="C15" t="s">
        <v>233</v>
      </c>
      <c r="D15" t="s">
        <v>110</v>
      </c>
      <c r="E15" s="183">
        <v>3836967</v>
      </c>
      <c r="H15" s="183"/>
    </row>
    <row r="16" spans="1:8" ht="15">
      <c r="A16">
        <v>2014</v>
      </c>
      <c r="B16" t="s">
        <v>209</v>
      </c>
      <c r="C16" t="s">
        <v>233</v>
      </c>
      <c r="D16" t="s">
        <v>110</v>
      </c>
      <c r="E16" s="183">
        <v>3985194.3</v>
      </c>
      <c r="H16" s="183"/>
    </row>
    <row r="17" spans="1:8" ht="15">
      <c r="A17">
        <v>2015</v>
      </c>
      <c r="B17" t="s">
        <v>209</v>
      </c>
      <c r="C17" t="s">
        <v>233</v>
      </c>
      <c r="D17" t="s">
        <v>110</v>
      </c>
      <c r="E17" s="183">
        <v>4218427.2</v>
      </c>
      <c r="H17" s="183"/>
    </row>
    <row r="18" spans="1:8" ht="15">
      <c r="A18">
        <v>2016</v>
      </c>
      <c r="B18" t="s">
        <v>209</v>
      </c>
      <c r="C18" t="s">
        <v>233</v>
      </c>
      <c r="D18" t="s">
        <v>110</v>
      </c>
      <c r="E18" s="183">
        <v>4356672.6</v>
      </c>
      <c r="H18" s="183"/>
    </row>
    <row r="19" spans="1:8" ht="15">
      <c r="A19">
        <v>2017</v>
      </c>
      <c r="B19" t="s">
        <v>209</v>
      </c>
      <c r="C19" t="s">
        <v>233</v>
      </c>
      <c r="D19" t="s">
        <v>110</v>
      </c>
      <c r="E19" s="183">
        <v>4598682.7</v>
      </c>
      <c r="H19" s="183"/>
    </row>
    <row r="20" spans="1:8" ht="15">
      <c r="A20">
        <v>2018</v>
      </c>
      <c r="B20" t="s">
        <v>209</v>
      </c>
      <c r="C20" t="s">
        <v>233</v>
      </c>
      <c r="D20" t="s">
        <v>110</v>
      </c>
      <c r="E20" s="183">
        <v>4739996.9</v>
      </c>
      <c r="H20" s="183"/>
    </row>
    <row r="21" spans="1:8" ht="15">
      <c r="A21">
        <v>2019</v>
      </c>
      <c r="B21" t="s">
        <v>209</v>
      </c>
      <c r="C21" t="s">
        <v>233</v>
      </c>
      <c r="D21" t="s">
        <v>110</v>
      </c>
      <c r="E21" s="183">
        <v>4834732.9</v>
      </c>
      <c r="H21" s="183"/>
    </row>
    <row r="22" spans="1:8" ht="15">
      <c r="A22">
        <v>2020</v>
      </c>
      <c r="B22" t="s">
        <v>209</v>
      </c>
      <c r="C22" t="s">
        <v>233</v>
      </c>
      <c r="D22" t="s">
        <v>110</v>
      </c>
      <c r="E22" s="183">
        <v>4545072.6</v>
      </c>
      <c r="H22" s="183"/>
    </row>
    <row r="23" spans="1:8" ht="15">
      <c r="A23">
        <v>2021</v>
      </c>
      <c r="B23" t="s">
        <v>209</v>
      </c>
      <c r="C23" t="s">
        <v>233</v>
      </c>
      <c r="D23" t="s">
        <v>110</v>
      </c>
      <c r="E23" s="183">
        <v>5037433.4</v>
      </c>
      <c r="H23" s="183"/>
    </row>
    <row r="24" spans="1:8" ht="15">
      <c r="A24">
        <v>2022</v>
      </c>
      <c r="B24" t="s">
        <v>209</v>
      </c>
      <c r="C24" t="s">
        <v>233</v>
      </c>
      <c r="D24" t="s">
        <v>110</v>
      </c>
      <c r="E24" s="183">
        <v>5276611.3</v>
      </c>
      <c r="H24" s="183"/>
    </row>
    <row r="25" spans="1:8" ht="15">
      <c r="A25">
        <v>2000</v>
      </c>
      <c r="B25" t="s">
        <v>209</v>
      </c>
      <c r="C25" t="s">
        <v>233</v>
      </c>
      <c r="D25" t="s">
        <v>108</v>
      </c>
      <c r="E25" s="183">
        <v>2304126.3</v>
      </c>
      <c r="H25" s="183"/>
    </row>
    <row r="26" spans="1:8" ht="15">
      <c r="A26">
        <v>2001</v>
      </c>
      <c r="B26" t="s">
        <v>209</v>
      </c>
      <c r="C26" t="s">
        <v>233</v>
      </c>
      <c r="D26" t="s">
        <v>108</v>
      </c>
      <c r="E26" s="183">
        <v>2340169.7</v>
      </c>
      <c r="H26" s="183"/>
    </row>
    <row r="27" spans="1:8" ht="15">
      <c r="A27">
        <v>2002</v>
      </c>
      <c r="B27" t="s">
        <v>209</v>
      </c>
      <c r="C27" t="s">
        <v>233</v>
      </c>
      <c r="D27" t="s">
        <v>108</v>
      </c>
      <c r="E27" s="183">
        <v>2367590.1</v>
      </c>
      <c r="H27" s="183"/>
    </row>
    <row r="28" spans="1:8" ht="15">
      <c r="A28">
        <v>2003</v>
      </c>
      <c r="B28" t="s">
        <v>209</v>
      </c>
      <c r="C28" t="s">
        <v>233</v>
      </c>
      <c r="D28" t="s">
        <v>108</v>
      </c>
      <c r="E28" s="183">
        <v>2466898.3</v>
      </c>
      <c r="H28" s="183"/>
    </row>
    <row r="29" spans="1:8" ht="15">
      <c r="A29">
        <v>2004</v>
      </c>
      <c r="B29" t="s">
        <v>209</v>
      </c>
      <c r="C29" t="s">
        <v>233</v>
      </c>
      <c r="D29" t="s">
        <v>108</v>
      </c>
      <c r="E29" s="183">
        <v>2685439.9</v>
      </c>
      <c r="H29" s="183"/>
    </row>
    <row r="30" spans="1:8" ht="15">
      <c r="A30">
        <v>2005</v>
      </c>
      <c r="B30" t="s">
        <v>209</v>
      </c>
      <c r="C30" t="s">
        <v>233</v>
      </c>
      <c r="D30" t="s">
        <v>108</v>
      </c>
      <c r="E30" s="183">
        <v>2867944.9</v>
      </c>
      <c r="H30" s="183"/>
    </row>
    <row r="31" spans="1:8" ht="15">
      <c r="A31">
        <v>2006</v>
      </c>
      <c r="B31" t="s">
        <v>209</v>
      </c>
      <c r="C31" t="s">
        <v>233</v>
      </c>
      <c r="D31" t="s">
        <v>108</v>
      </c>
      <c r="E31" s="183">
        <v>3153072.2</v>
      </c>
      <c r="H31" s="183"/>
    </row>
    <row r="32" spans="1:8" ht="15">
      <c r="A32">
        <v>2007</v>
      </c>
      <c r="B32" t="s">
        <v>209</v>
      </c>
      <c r="C32" t="s">
        <v>233</v>
      </c>
      <c r="D32" t="s">
        <v>108</v>
      </c>
      <c r="E32" s="183">
        <v>3397026.6</v>
      </c>
      <c r="H32" s="183"/>
    </row>
    <row r="33" spans="1:8" ht="15">
      <c r="A33">
        <v>2008</v>
      </c>
      <c r="B33" t="s">
        <v>209</v>
      </c>
      <c r="C33" t="s">
        <v>233</v>
      </c>
      <c r="D33" t="s">
        <v>108</v>
      </c>
      <c r="E33" s="183">
        <v>3423062.7</v>
      </c>
      <c r="H33" s="183"/>
    </row>
    <row r="34" spans="1:8" ht="15">
      <c r="A34">
        <v>2009</v>
      </c>
      <c r="B34" t="s">
        <v>209</v>
      </c>
      <c r="C34" t="s">
        <v>233</v>
      </c>
      <c r="D34" t="s">
        <v>108</v>
      </c>
      <c r="E34" s="183">
        <v>2960823.3</v>
      </c>
      <c r="H34" s="183"/>
    </row>
    <row r="35" spans="1:8" ht="15">
      <c r="A35">
        <v>2010</v>
      </c>
      <c r="B35" t="s">
        <v>209</v>
      </c>
      <c r="C35" t="s">
        <v>233</v>
      </c>
      <c r="D35" t="s">
        <v>108</v>
      </c>
      <c r="E35" s="183">
        <v>3292820.2</v>
      </c>
      <c r="H35" s="183"/>
    </row>
    <row r="36" spans="1:8" ht="15">
      <c r="A36">
        <v>2011</v>
      </c>
      <c r="B36" t="s">
        <v>209</v>
      </c>
      <c r="C36" t="s">
        <v>233</v>
      </c>
      <c r="D36" t="s">
        <v>108</v>
      </c>
      <c r="E36" s="183">
        <v>3459444.4</v>
      </c>
      <c r="H36" s="183"/>
    </row>
    <row r="37" spans="1:8" ht="15">
      <c r="A37">
        <v>2012</v>
      </c>
      <c r="B37" t="s">
        <v>209</v>
      </c>
      <c r="C37" t="s">
        <v>233</v>
      </c>
      <c r="D37" t="s">
        <v>108</v>
      </c>
      <c r="E37" s="183">
        <v>3394001.4</v>
      </c>
      <c r="H37" s="183"/>
    </row>
    <row r="38" spans="1:8" ht="15">
      <c r="A38">
        <v>2013</v>
      </c>
      <c r="B38" t="s">
        <v>209</v>
      </c>
      <c r="C38" t="s">
        <v>233</v>
      </c>
      <c r="D38" t="s">
        <v>108</v>
      </c>
      <c r="E38" s="183">
        <v>3423007.7</v>
      </c>
      <c r="H38" s="183"/>
    </row>
    <row r="39" spans="1:8" ht="15">
      <c r="A39">
        <v>2014</v>
      </c>
      <c r="B39" t="s">
        <v>209</v>
      </c>
      <c r="C39" t="s">
        <v>233</v>
      </c>
      <c r="D39" t="s">
        <v>108</v>
      </c>
      <c r="E39" s="183">
        <v>3580265.1</v>
      </c>
      <c r="H39" s="183"/>
    </row>
    <row r="40" spans="1:8" ht="15">
      <c r="A40">
        <v>2015</v>
      </c>
      <c r="B40" t="s">
        <v>209</v>
      </c>
      <c r="C40" t="s">
        <v>233</v>
      </c>
      <c r="D40" t="s">
        <v>108</v>
      </c>
      <c r="E40" s="183">
        <v>3793927.5</v>
      </c>
      <c r="H40" s="183"/>
    </row>
    <row r="41" spans="1:8" ht="15">
      <c r="A41">
        <v>2016</v>
      </c>
      <c r="B41" t="s">
        <v>209</v>
      </c>
      <c r="C41" t="s">
        <v>233</v>
      </c>
      <c r="D41" t="s">
        <v>108</v>
      </c>
      <c r="E41" s="183">
        <v>3973062.2</v>
      </c>
      <c r="H41" s="183"/>
    </row>
    <row r="42" spans="1:8" ht="15">
      <c r="A42">
        <v>2017</v>
      </c>
      <c r="B42" t="s">
        <v>209</v>
      </c>
      <c r="C42" t="s">
        <v>233</v>
      </c>
      <c r="D42" t="s">
        <v>108</v>
      </c>
      <c r="E42" s="183">
        <v>4201807.8</v>
      </c>
      <c r="H42" s="183"/>
    </row>
    <row r="43" spans="1:8" ht="15">
      <c r="A43">
        <v>2018</v>
      </c>
      <c r="B43" t="s">
        <v>209</v>
      </c>
      <c r="C43" t="s">
        <v>233</v>
      </c>
      <c r="D43" t="s">
        <v>108</v>
      </c>
      <c r="E43" s="183">
        <v>4381951.8</v>
      </c>
      <c r="H43" s="183"/>
    </row>
    <row r="44" spans="1:5" ht="15">
      <c r="A44">
        <v>2019</v>
      </c>
      <c r="B44" t="s">
        <v>209</v>
      </c>
      <c r="C44" t="s">
        <v>233</v>
      </c>
      <c r="D44" t="s">
        <v>108</v>
      </c>
      <c r="E44">
        <v>4481193.7</v>
      </c>
    </row>
    <row r="45" spans="1:5" ht="15">
      <c r="A45">
        <v>2020</v>
      </c>
      <c r="B45" t="s">
        <v>209</v>
      </c>
      <c r="C45" t="s">
        <v>233</v>
      </c>
      <c r="D45" t="s">
        <v>108</v>
      </c>
      <c r="E45">
        <v>4216211.9</v>
      </c>
    </row>
    <row r="46" spans="1:5" ht="15">
      <c r="A46">
        <v>2021</v>
      </c>
      <c r="B46" t="s">
        <v>209</v>
      </c>
      <c r="C46" t="s">
        <v>233</v>
      </c>
      <c r="D46" t="s">
        <v>108</v>
      </c>
      <c r="E46">
        <v>4671391.6</v>
      </c>
    </row>
    <row r="47" spans="1:5" ht="15">
      <c r="A47">
        <v>2022</v>
      </c>
      <c r="B47" t="s">
        <v>209</v>
      </c>
      <c r="C47" t="s">
        <v>233</v>
      </c>
      <c r="D47" t="s">
        <v>108</v>
      </c>
      <c r="E47">
        <v>4931531.4</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896"/>
  <sheetViews>
    <sheetView workbookViewId="0" topLeftCell="A1">
      <selection activeCell="Q20" sqref="Q20"/>
    </sheetView>
  </sheetViews>
  <sheetFormatPr defaultColWidth="9.140625" defaultRowHeight="15"/>
  <cols>
    <col min="1" max="1" width="11.140625" style="0" customWidth="1"/>
    <col min="2" max="2" width="10.140625" style="0" bestFit="1" customWidth="1"/>
    <col min="3" max="3" width="8.8515625" style="0" bestFit="1" customWidth="1"/>
    <col min="4" max="4" width="10.7109375" style="214" bestFit="1" customWidth="1"/>
    <col min="5" max="5" width="16.57421875" style="0" bestFit="1" customWidth="1"/>
    <col min="7" max="7" width="10.00390625" style="0" bestFit="1" customWidth="1"/>
  </cols>
  <sheetData>
    <row r="1" spans="1:5" ht="15">
      <c r="A1" t="s">
        <v>243</v>
      </c>
      <c r="B1" t="s">
        <v>244</v>
      </c>
      <c r="C1" t="s">
        <v>251</v>
      </c>
      <c r="D1" s="214" t="s">
        <v>248</v>
      </c>
      <c r="E1" t="s">
        <v>249</v>
      </c>
    </row>
    <row r="2" spans="1:4" ht="15">
      <c r="A2">
        <v>2000</v>
      </c>
      <c r="B2" t="s">
        <v>118</v>
      </c>
      <c r="C2" t="s">
        <v>218</v>
      </c>
      <c r="D2" s="215">
        <v>3060173</v>
      </c>
    </row>
    <row r="3" spans="1:4" ht="15">
      <c r="A3">
        <v>2001</v>
      </c>
      <c r="B3" t="s">
        <v>118</v>
      </c>
      <c r="C3" t="s">
        <v>218</v>
      </c>
      <c r="D3" s="215">
        <v>3060169</v>
      </c>
    </row>
    <row r="4" spans="1:4" ht="15">
      <c r="A4">
        <v>2002</v>
      </c>
      <c r="B4" t="s">
        <v>118</v>
      </c>
      <c r="C4" t="s">
        <v>218</v>
      </c>
      <c r="D4" s="215">
        <v>3051006</v>
      </c>
    </row>
    <row r="5" spans="1:4" ht="15">
      <c r="A5">
        <v>2003</v>
      </c>
      <c r="B5" t="s">
        <v>118</v>
      </c>
      <c r="C5" t="s">
        <v>218</v>
      </c>
      <c r="D5" s="215">
        <v>3039612</v>
      </c>
    </row>
    <row r="6" spans="1:4" ht="15">
      <c r="A6">
        <v>2004</v>
      </c>
      <c r="B6" t="s">
        <v>118</v>
      </c>
      <c r="C6" t="s">
        <v>218</v>
      </c>
      <c r="D6" s="215">
        <v>3026933</v>
      </c>
    </row>
    <row r="7" spans="1:4" ht="15">
      <c r="A7">
        <v>2005</v>
      </c>
      <c r="B7" t="s">
        <v>118</v>
      </c>
      <c r="C7" t="s">
        <v>218</v>
      </c>
      <c r="D7" s="215">
        <v>3011482</v>
      </c>
    </row>
    <row r="8" spans="1:4" ht="15">
      <c r="A8">
        <v>2006</v>
      </c>
      <c r="B8" t="s">
        <v>118</v>
      </c>
      <c r="C8" t="s">
        <v>218</v>
      </c>
      <c r="D8" s="215">
        <v>2992542</v>
      </c>
    </row>
    <row r="9" spans="1:4" ht="15">
      <c r="A9">
        <v>2007</v>
      </c>
      <c r="B9" t="s">
        <v>118</v>
      </c>
      <c r="C9" t="s">
        <v>218</v>
      </c>
      <c r="D9" s="215">
        <v>2970011</v>
      </c>
    </row>
    <row r="10" spans="1:4" ht="15">
      <c r="A10">
        <v>2008</v>
      </c>
      <c r="B10" t="s">
        <v>118</v>
      </c>
      <c r="C10" t="s">
        <v>218</v>
      </c>
      <c r="D10" s="215">
        <v>2947311</v>
      </c>
    </row>
    <row r="11" spans="1:4" ht="15">
      <c r="A11">
        <v>2009</v>
      </c>
      <c r="B11" t="s">
        <v>118</v>
      </c>
      <c r="C11" t="s">
        <v>218</v>
      </c>
      <c r="D11" s="215">
        <v>2927515</v>
      </c>
    </row>
    <row r="12" spans="1:4" ht="15">
      <c r="A12">
        <v>2010</v>
      </c>
      <c r="B12" t="s">
        <v>118</v>
      </c>
      <c r="C12" t="s">
        <v>218</v>
      </c>
      <c r="D12" s="215">
        <v>2913018</v>
      </c>
    </row>
    <row r="13" spans="1:4" ht="15">
      <c r="A13">
        <v>2011</v>
      </c>
      <c r="B13" t="s">
        <v>118</v>
      </c>
      <c r="C13" t="s">
        <v>218</v>
      </c>
      <c r="D13" s="215">
        <v>2905185</v>
      </c>
    </row>
    <row r="14" spans="1:4" ht="15">
      <c r="A14">
        <v>2012</v>
      </c>
      <c r="B14" t="s">
        <v>118</v>
      </c>
      <c r="C14" t="s">
        <v>218</v>
      </c>
      <c r="D14" s="215">
        <v>2900389</v>
      </c>
    </row>
    <row r="15" spans="1:4" ht="15">
      <c r="A15">
        <v>2013</v>
      </c>
      <c r="B15" t="s">
        <v>118</v>
      </c>
      <c r="C15" t="s">
        <v>218</v>
      </c>
      <c r="D15" s="215">
        <v>2895082</v>
      </c>
    </row>
    <row r="16" spans="1:4" ht="15">
      <c r="A16">
        <v>2014</v>
      </c>
      <c r="B16" t="s">
        <v>118</v>
      </c>
      <c r="C16" t="s">
        <v>218</v>
      </c>
      <c r="D16" s="215">
        <v>2889095</v>
      </c>
    </row>
    <row r="17" spans="1:4" ht="15">
      <c r="A17">
        <v>2015</v>
      </c>
      <c r="B17" t="s">
        <v>118</v>
      </c>
      <c r="C17" t="s">
        <v>218</v>
      </c>
      <c r="D17" s="215">
        <v>2880694</v>
      </c>
    </row>
    <row r="18" spans="1:4" ht="15">
      <c r="A18">
        <v>2016</v>
      </c>
      <c r="B18" t="s">
        <v>118</v>
      </c>
      <c r="C18" t="s">
        <v>218</v>
      </c>
      <c r="D18" s="215">
        <v>2876092</v>
      </c>
    </row>
    <row r="19" spans="1:4" ht="15">
      <c r="A19">
        <v>2017</v>
      </c>
      <c r="B19" t="s">
        <v>118</v>
      </c>
      <c r="C19" t="s">
        <v>218</v>
      </c>
      <c r="D19" s="215">
        <v>2873458</v>
      </c>
    </row>
    <row r="20" spans="1:4" ht="15">
      <c r="A20">
        <v>2018</v>
      </c>
      <c r="B20" t="s">
        <v>118</v>
      </c>
      <c r="C20" t="s">
        <v>218</v>
      </c>
      <c r="D20" s="215">
        <v>2866376</v>
      </c>
    </row>
    <row r="21" spans="1:4" ht="15">
      <c r="A21">
        <v>2019</v>
      </c>
      <c r="B21" t="s">
        <v>118</v>
      </c>
      <c r="C21" t="s">
        <v>218</v>
      </c>
      <c r="D21" s="215">
        <v>2854191</v>
      </c>
    </row>
    <row r="22" spans="1:4" ht="15">
      <c r="A22">
        <v>2020</v>
      </c>
      <c r="B22" t="s">
        <v>118</v>
      </c>
      <c r="C22" t="s">
        <v>218</v>
      </c>
      <c r="D22" s="215">
        <v>2837848</v>
      </c>
    </row>
    <row r="23" spans="1:4" ht="15">
      <c r="A23">
        <v>2021</v>
      </c>
      <c r="B23" t="s">
        <v>118</v>
      </c>
      <c r="C23" t="s">
        <v>218</v>
      </c>
      <c r="D23" s="215">
        <v>2811667</v>
      </c>
    </row>
    <row r="24" spans="1:4" ht="15">
      <c r="A24">
        <v>2022</v>
      </c>
      <c r="B24" t="s">
        <v>118</v>
      </c>
      <c r="C24" t="s">
        <v>218</v>
      </c>
      <c r="D24" s="215">
        <v>2777689</v>
      </c>
    </row>
    <row r="25" spans="1:4" ht="15">
      <c r="A25">
        <v>2000</v>
      </c>
      <c r="B25" t="s">
        <v>132</v>
      </c>
      <c r="C25" t="s">
        <v>218</v>
      </c>
      <c r="D25" s="215">
        <v>8011566</v>
      </c>
    </row>
    <row r="26" spans="1:4" ht="15">
      <c r="A26">
        <v>2001</v>
      </c>
      <c r="B26" t="s">
        <v>132</v>
      </c>
      <c r="C26" t="s">
        <v>218</v>
      </c>
      <c r="D26" s="215">
        <v>8042293</v>
      </c>
    </row>
    <row r="27" spans="1:4" ht="15">
      <c r="A27">
        <v>2002</v>
      </c>
      <c r="B27" t="s">
        <v>132</v>
      </c>
      <c r="C27" t="s">
        <v>218</v>
      </c>
      <c r="D27" s="215">
        <v>8081957</v>
      </c>
    </row>
    <row r="28" spans="1:4" ht="15">
      <c r="A28">
        <v>2003</v>
      </c>
      <c r="B28" t="s">
        <v>132</v>
      </c>
      <c r="C28" t="s">
        <v>218</v>
      </c>
      <c r="D28" s="215">
        <v>8121423</v>
      </c>
    </row>
    <row r="29" spans="1:4" ht="15">
      <c r="A29">
        <v>2004</v>
      </c>
      <c r="B29" t="s">
        <v>132</v>
      </c>
      <c r="C29" t="s">
        <v>218</v>
      </c>
      <c r="D29" s="215">
        <v>8171966</v>
      </c>
    </row>
    <row r="30" spans="1:4" ht="15">
      <c r="A30">
        <v>2005</v>
      </c>
      <c r="B30" t="s">
        <v>132</v>
      </c>
      <c r="C30" t="s">
        <v>218</v>
      </c>
      <c r="D30" s="215">
        <v>8227829</v>
      </c>
    </row>
    <row r="31" spans="1:4" ht="15">
      <c r="A31">
        <v>2006</v>
      </c>
      <c r="B31" t="s">
        <v>132</v>
      </c>
      <c r="C31" t="s">
        <v>218</v>
      </c>
      <c r="D31" s="215">
        <v>8268641</v>
      </c>
    </row>
    <row r="32" spans="1:4" ht="15">
      <c r="A32">
        <v>2007</v>
      </c>
      <c r="B32" t="s">
        <v>132</v>
      </c>
      <c r="C32" t="s">
        <v>218</v>
      </c>
      <c r="D32" s="215">
        <v>8295487</v>
      </c>
    </row>
    <row r="33" spans="1:4" ht="15">
      <c r="A33">
        <v>2008</v>
      </c>
      <c r="B33" t="s">
        <v>132</v>
      </c>
      <c r="C33" t="s">
        <v>218</v>
      </c>
      <c r="D33" s="215">
        <v>8321496</v>
      </c>
    </row>
    <row r="34" spans="1:4" ht="15">
      <c r="A34">
        <v>2009</v>
      </c>
      <c r="B34" t="s">
        <v>132</v>
      </c>
      <c r="C34" t="s">
        <v>218</v>
      </c>
      <c r="D34" s="215">
        <v>8343323</v>
      </c>
    </row>
    <row r="35" spans="1:4" ht="15">
      <c r="A35">
        <v>2010</v>
      </c>
      <c r="B35" t="s">
        <v>132</v>
      </c>
      <c r="C35" t="s">
        <v>218</v>
      </c>
      <c r="D35" s="215">
        <v>8363404</v>
      </c>
    </row>
    <row r="36" spans="1:4" ht="15">
      <c r="A36" s="202">
        <v>2011</v>
      </c>
      <c r="B36" t="s">
        <v>132</v>
      </c>
      <c r="C36" t="s">
        <v>218</v>
      </c>
      <c r="D36" s="215">
        <v>8391643</v>
      </c>
    </row>
    <row r="37" spans="1:4" ht="15">
      <c r="A37" s="202">
        <v>2012</v>
      </c>
      <c r="B37" t="s">
        <v>132</v>
      </c>
      <c r="C37" t="s">
        <v>218</v>
      </c>
      <c r="D37" s="215">
        <v>8429991</v>
      </c>
    </row>
    <row r="38" spans="1:4" ht="15">
      <c r="A38">
        <v>2013</v>
      </c>
      <c r="B38" t="s">
        <v>132</v>
      </c>
      <c r="C38" t="s">
        <v>218</v>
      </c>
      <c r="D38" s="215">
        <v>8479823</v>
      </c>
    </row>
    <row r="39" spans="1:4" ht="15">
      <c r="A39">
        <v>2014</v>
      </c>
      <c r="B39" t="s">
        <v>132</v>
      </c>
      <c r="C39" t="s">
        <v>218</v>
      </c>
      <c r="D39" s="215">
        <v>8546356</v>
      </c>
    </row>
    <row r="40" spans="1:4" ht="15">
      <c r="A40">
        <v>2015</v>
      </c>
      <c r="B40" t="s">
        <v>132</v>
      </c>
      <c r="C40" t="s">
        <v>218</v>
      </c>
      <c r="D40" s="214">
        <v>8642699</v>
      </c>
    </row>
    <row r="41" spans="1:4" ht="15">
      <c r="A41">
        <v>2016</v>
      </c>
      <c r="B41" t="s">
        <v>132</v>
      </c>
      <c r="C41" t="s">
        <v>218</v>
      </c>
      <c r="D41" s="215">
        <v>8736668</v>
      </c>
    </row>
    <row r="42" spans="1:4" ht="15">
      <c r="A42">
        <v>2017</v>
      </c>
      <c r="B42" t="s">
        <v>132</v>
      </c>
      <c r="C42" t="s">
        <v>218</v>
      </c>
      <c r="D42" s="215">
        <v>8797566</v>
      </c>
    </row>
    <row r="43" spans="1:4" ht="15">
      <c r="A43">
        <v>2018</v>
      </c>
      <c r="B43" t="s">
        <v>132</v>
      </c>
      <c r="C43" t="s">
        <v>218</v>
      </c>
      <c r="D43" s="215">
        <v>8840521</v>
      </c>
    </row>
    <row r="44" spans="1:4" ht="15">
      <c r="A44">
        <v>2019</v>
      </c>
      <c r="B44" t="s">
        <v>132</v>
      </c>
      <c r="C44" t="s">
        <v>218</v>
      </c>
      <c r="D44" s="215">
        <v>8879920</v>
      </c>
    </row>
    <row r="45" spans="1:4" ht="15">
      <c r="A45">
        <v>2020</v>
      </c>
      <c r="B45" t="s">
        <v>132</v>
      </c>
      <c r="C45" t="s">
        <v>218</v>
      </c>
      <c r="D45" s="215">
        <v>8916864</v>
      </c>
    </row>
    <row r="46" spans="1:4" ht="15">
      <c r="A46">
        <v>2021</v>
      </c>
      <c r="B46" t="s">
        <v>132</v>
      </c>
      <c r="C46" t="s">
        <v>218</v>
      </c>
      <c r="D46" s="215">
        <v>8955797</v>
      </c>
    </row>
    <row r="47" spans="1:4" ht="15">
      <c r="A47">
        <v>2022</v>
      </c>
      <c r="B47" t="s">
        <v>132</v>
      </c>
      <c r="C47" t="s">
        <v>218</v>
      </c>
      <c r="D47" s="215">
        <v>9041851</v>
      </c>
    </row>
    <row r="48" spans="1:4" ht="15">
      <c r="A48">
        <v>2000</v>
      </c>
      <c r="B48" t="s">
        <v>113</v>
      </c>
      <c r="C48" t="s">
        <v>218</v>
      </c>
      <c r="D48" s="215">
        <v>3771401</v>
      </c>
    </row>
    <row r="49" spans="1:4" ht="15">
      <c r="A49">
        <v>2001</v>
      </c>
      <c r="B49" t="s">
        <v>113</v>
      </c>
      <c r="C49" t="s">
        <v>218</v>
      </c>
      <c r="D49" s="215">
        <v>3801442</v>
      </c>
    </row>
    <row r="50" spans="1:4" ht="15">
      <c r="A50">
        <v>2002</v>
      </c>
      <c r="B50" t="s">
        <v>113</v>
      </c>
      <c r="C50" t="s">
        <v>218</v>
      </c>
      <c r="D50" s="215">
        <v>3821758</v>
      </c>
    </row>
    <row r="51" spans="1:4" ht="15">
      <c r="A51">
        <v>2003</v>
      </c>
      <c r="B51" t="s">
        <v>113</v>
      </c>
      <c r="C51" t="s">
        <v>218</v>
      </c>
      <c r="D51" s="215">
        <v>3833882</v>
      </c>
    </row>
    <row r="52" spans="1:4" ht="15">
      <c r="A52">
        <v>2004</v>
      </c>
      <c r="B52" t="s">
        <v>113</v>
      </c>
      <c r="C52" t="s">
        <v>218</v>
      </c>
      <c r="D52" s="215">
        <v>3839973</v>
      </c>
    </row>
    <row r="53" spans="1:4" ht="15">
      <c r="A53">
        <v>2005</v>
      </c>
      <c r="B53" t="s">
        <v>113</v>
      </c>
      <c r="C53" t="s">
        <v>218</v>
      </c>
      <c r="D53" s="215">
        <v>3842591</v>
      </c>
    </row>
    <row r="54" spans="1:4" ht="15">
      <c r="A54">
        <v>2006</v>
      </c>
      <c r="B54" t="s">
        <v>113</v>
      </c>
      <c r="C54" t="s">
        <v>218</v>
      </c>
      <c r="D54" s="215">
        <v>3843334</v>
      </c>
    </row>
    <row r="55" spans="1:4" ht="15">
      <c r="A55">
        <v>2007</v>
      </c>
      <c r="B55" t="s">
        <v>113</v>
      </c>
      <c r="C55" t="s">
        <v>218</v>
      </c>
      <c r="D55" s="215">
        <v>3843932</v>
      </c>
    </row>
    <row r="56" spans="1:4" ht="15">
      <c r="A56">
        <v>2008</v>
      </c>
      <c r="B56" t="s">
        <v>113</v>
      </c>
      <c r="C56" t="s">
        <v>218</v>
      </c>
      <c r="D56" s="215">
        <v>3843922</v>
      </c>
    </row>
    <row r="57" spans="1:4" ht="15">
      <c r="A57">
        <v>2009</v>
      </c>
      <c r="B57" t="s">
        <v>113</v>
      </c>
      <c r="C57" t="s">
        <v>218</v>
      </c>
      <c r="D57" s="215">
        <v>3844022</v>
      </c>
    </row>
    <row r="58" spans="1:4" ht="15">
      <c r="A58">
        <v>2010</v>
      </c>
      <c r="B58" t="s">
        <v>113</v>
      </c>
      <c r="C58" t="s">
        <v>218</v>
      </c>
      <c r="D58" s="215">
        <v>3843615</v>
      </c>
    </row>
    <row r="59" spans="1:4" ht="15">
      <c r="A59">
        <v>2011</v>
      </c>
      <c r="B59" t="s">
        <v>113</v>
      </c>
      <c r="C59" t="s">
        <v>218</v>
      </c>
      <c r="D59" s="215">
        <v>3841224</v>
      </c>
    </row>
    <row r="60" spans="1:4" ht="15">
      <c r="A60">
        <v>2012</v>
      </c>
      <c r="B60" t="s">
        <v>113</v>
      </c>
      <c r="C60" t="s">
        <v>218</v>
      </c>
      <c r="D60" s="215">
        <v>3837455</v>
      </c>
    </row>
    <row r="61" spans="1:4" ht="15">
      <c r="A61">
        <v>2013</v>
      </c>
      <c r="B61" t="s">
        <v>113</v>
      </c>
      <c r="C61" t="s">
        <v>218</v>
      </c>
      <c r="D61" s="215">
        <v>3833278</v>
      </c>
    </row>
    <row r="62" spans="1:4" ht="15">
      <c r="A62">
        <v>2014</v>
      </c>
      <c r="B62" t="s">
        <v>113</v>
      </c>
      <c r="C62" t="s">
        <v>218</v>
      </c>
      <c r="D62" s="215">
        <v>3828123</v>
      </c>
    </row>
    <row r="63" spans="1:4" ht="15">
      <c r="A63">
        <v>2015</v>
      </c>
      <c r="B63" t="s">
        <v>113</v>
      </c>
      <c r="C63" t="s">
        <v>218</v>
      </c>
      <c r="D63" s="215">
        <v>3670658</v>
      </c>
    </row>
    <row r="64" spans="1:4" ht="15">
      <c r="A64">
        <v>2016</v>
      </c>
      <c r="B64" t="s">
        <v>113</v>
      </c>
      <c r="C64" t="s">
        <v>218</v>
      </c>
      <c r="D64" s="215">
        <v>3512855</v>
      </c>
    </row>
    <row r="65" spans="1:4" ht="15">
      <c r="A65">
        <v>2017</v>
      </c>
      <c r="B65" t="s">
        <v>113</v>
      </c>
      <c r="C65" t="s">
        <v>218</v>
      </c>
      <c r="D65" s="215">
        <v>3505012</v>
      </c>
    </row>
    <row r="66" spans="1:5" ht="15">
      <c r="A66">
        <v>2018</v>
      </c>
      <c r="B66" t="s">
        <v>113</v>
      </c>
      <c r="C66" t="s">
        <v>218</v>
      </c>
      <c r="D66" s="215">
        <v>3496157</v>
      </c>
      <c r="E66" t="s">
        <v>222</v>
      </c>
    </row>
    <row r="67" spans="1:3" ht="15">
      <c r="A67">
        <v>2019</v>
      </c>
      <c r="B67" t="s">
        <v>113</v>
      </c>
      <c r="C67" t="s">
        <v>218</v>
      </c>
    </row>
    <row r="68" spans="1:4" ht="15">
      <c r="A68">
        <v>2020</v>
      </c>
      <c r="B68" t="s">
        <v>113</v>
      </c>
      <c r="C68" t="s">
        <v>218</v>
      </c>
      <c r="D68" s="215"/>
    </row>
    <row r="69" spans="1:4" ht="15">
      <c r="A69">
        <v>2021</v>
      </c>
      <c r="B69" t="s">
        <v>113</v>
      </c>
      <c r="C69" t="s">
        <v>218</v>
      </c>
      <c r="D69" s="215"/>
    </row>
    <row r="70" spans="1:4" ht="15">
      <c r="A70">
        <v>2022</v>
      </c>
      <c r="B70" t="s">
        <v>113</v>
      </c>
      <c r="C70" t="s">
        <v>218</v>
      </c>
      <c r="D70" s="215"/>
    </row>
    <row r="71" spans="1:4" ht="15">
      <c r="A71">
        <v>2000</v>
      </c>
      <c r="B71" t="s">
        <v>151</v>
      </c>
      <c r="C71" t="s">
        <v>218</v>
      </c>
      <c r="D71" s="215">
        <v>10251250</v>
      </c>
    </row>
    <row r="72" spans="1:4" ht="15">
      <c r="A72">
        <v>2001</v>
      </c>
      <c r="B72" t="s">
        <v>151</v>
      </c>
      <c r="C72" t="s">
        <v>218</v>
      </c>
      <c r="D72" s="215">
        <v>10286570</v>
      </c>
    </row>
    <row r="73" spans="1:4" ht="15">
      <c r="A73">
        <v>2002</v>
      </c>
      <c r="B73" t="s">
        <v>151</v>
      </c>
      <c r="C73" t="s">
        <v>218</v>
      </c>
      <c r="D73" s="215">
        <v>10332785</v>
      </c>
    </row>
    <row r="74" spans="1:4" ht="15">
      <c r="A74">
        <v>2003</v>
      </c>
      <c r="B74" t="s">
        <v>151</v>
      </c>
      <c r="C74" t="s">
        <v>218</v>
      </c>
      <c r="D74" s="215">
        <v>10376133</v>
      </c>
    </row>
    <row r="75" spans="1:4" ht="15">
      <c r="A75" s="202">
        <v>2004</v>
      </c>
      <c r="B75" t="s">
        <v>151</v>
      </c>
      <c r="C75" t="s">
        <v>218</v>
      </c>
      <c r="D75" s="215">
        <v>10421137</v>
      </c>
    </row>
    <row r="76" spans="1:4" ht="15">
      <c r="A76" s="202">
        <v>2005</v>
      </c>
      <c r="B76" t="s">
        <v>151</v>
      </c>
      <c r="C76" t="s">
        <v>218</v>
      </c>
      <c r="D76" s="215">
        <v>10478617</v>
      </c>
    </row>
    <row r="77" spans="1:4" ht="15">
      <c r="A77">
        <v>2006</v>
      </c>
      <c r="B77" t="s">
        <v>151</v>
      </c>
      <c r="C77" t="s">
        <v>218</v>
      </c>
      <c r="D77" s="215">
        <v>10547958</v>
      </c>
    </row>
    <row r="78" spans="1:4" ht="15">
      <c r="A78">
        <v>2007</v>
      </c>
      <c r="B78" t="s">
        <v>151</v>
      </c>
      <c r="C78" t="s">
        <v>218</v>
      </c>
      <c r="D78" s="215">
        <v>10625700</v>
      </c>
    </row>
    <row r="79" spans="1:4" ht="15">
      <c r="A79">
        <v>2008</v>
      </c>
      <c r="B79" t="s">
        <v>151</v>
      </c>
      <c r="C79" t="s">
        <v>218</v>
      </c>
      <c r="D79" s="214">
        <v>10709973</v>
      </c>
    </row>
    <row r="80" spans="1:4" ht="15">
      <c r="A80">
        <v>2009</v>
      </c>
      <c r="B80" t="s">
        <v>151</v>
      </c>
      <c r="C80" t="s">
        <v>218</v>
      </c>
      <c r="D80" s="215">
        <v>10796493</v>
      </c>
    </row>
    <row r="81" spans="1:4" ht="15">
      <c r="A81">
        <v>2010</v>
      </c>
      <c r="B81" t="s">
        <v>151</v>
      </c>
      <c r="C81" t="s">
        <v>218</v>
      </c>
      <c r="D81" s="215">
        <v>10895586</v>
      </c>
    </row>
    <row r="82" spans="1:5" ht="15">
      <c r="A82">
        <v>2011</v>
      </c>
      <c r="B82" t="s">
        <v>151</v>
      </c>
      <c r="C82" t="s">
        <v>218</v>
      </c>
      <c r="D82" s="215">
        <v>11038264</v>
      </c>
      <c r="E82" t="s">
        <v>219</v>
      </c>
    </row>
    <row r="83" spans="1:5" ht="15">
      <c r="A83">
        <v>2012</v>
      </c>
      <c r="B83" t="s">
        <v>151</v>
      </c>
      <c r="C83" t="s">
        <v>218</v>
      </c>
      <c r="D83" s="215">
        <v>11106932</v>
      </c>
      <c r="E83" t="s">
        <v>219</v>
      </c>
    </row>
    <row r="84" spans="1:4" ht="15">
      <c r="A84">
        <v>2013</v>
      </c>
      <c r="B84" t="s">
        <v>151</v>
      </c>
      <c r="C84" t="s">
        <v>218</v>
      </c>
      <c r="D84" s="215">
        <v>11159407</v>
      </c>
    </row>
    <row r="85" spans="1:4" ht="15">
      <c r="A85">
        <v>2014</v>
      </c>
      <c r="B85" t="s">
        <v>151</v>
      </c>
      <c r="C85" t="s">
        <v>218</v>
      </c>
      <c r="D85" s="215">
        <v>11209057</v>
      </c>
    </row>
    <row r="86" spans="1:4" ht="15">
      <c r="A86">
        <v>2015</v>
      </c>
      <c r="B86" t="s">
        <v>151</v>
      </c>
      <c r="C86" t="s">
        <v>218</v>
      </c>
      <c r="D86" s="215">
        <v>11274196</v>
      </c>
    </row>
    <row r="87" spans="1:4" ht="15">
      <c r="A87">
        <v>2016</v>
      </c>
      <c r="B87" t="s">
        <v>151</v>
      </c>
      <c r="C87" t="s">
        <v>218</v>
      </c>
      <c r="D87" s="215">
        <v>11331422</v>
      </c>
    </row>
    <row r="88" spans="1:4" ht="15">
      <c r="A88">
        <v>2017</v>
      </c>
      <c r="B88" t="s">
        <v>151</v>
      </c>
      <c r="C88" t="s">
        <v>218</v>
      </c>
      <c r="D88" s="215">
        <v>11375158</v>
      </c>
    </row>
    <row r="89" spans="1:4" ht="15">
      <c r="A89">
        <v>2018</v>
      </c>
      <c r="B89" t="s">
        <v>151</v>
      </c>
      <c r="C89" t="s">
        <v>218</v>
      </c>
      <c r="D89" s="215">
        <v>11427054</v>
      </c>
    </row>
    <row r="90" spans="1:4" ht="15">
      <c r="A90">
        <v>2019</v>
      </c>
      <c r="B90" t="s">
        <v>151</v>
      </c>
      <c r="C90" t="s">
        <v>218</v>
      </c>
      <c r="D90" s="215">
        <v>11488980</v>
      </c>
    </row>
    <row r="91" spans="1:4" ht="15">
      <c r="A91">
        <v>2020</v>
      </c>
      <c r="B91" t="s">
        <v>151</v>
      </c>
      <c r="C91" t="s">
        <v>218</v>
      </c>
      <c r="D91" s="215">
        <v>11538604</v>
      </c>
    </row>
    <row r="92" spans="1:4" ht="15">
      <c r="A92">
        <v>2021</v>
      </c>
      <c r="B92" t="s">
        <v>151</v>
      </c>
      <c r="C92" t="s">
        <v>218</v>
      </c>
      <c r="D92" s="215">
        <v>11586195</v>
      </c>
    </row>
    <row r="93" spans="1:5" ht="15">
      <c r="A93">
        <v>2022</v>
      </c>
      <c r="B93" t="s">
        <v>151</v>
      </c>
      <c r="C93" t="s">
        <v>218</v>
      </c>
      <c r="D93" s="215">
        <v>11685814</v>
      </c>
      <c r="E93" t="s">
        <v>222</v>
      </c>
    </row>
    <row r="94" spans="1:4" ht="15">
      <c r="A94">
        <v>2000</v>
      </c>
      <c r="B94" t="s">
        <v>150</v>
      </c>
      <c r="C94" t="s">
        <v>218</v>
      </c>
      <c r="D94" s="215">
        <v>8170172</v>
      </c>
    </row>
    <row r="95" spans="1:4" ht="15">
      <c r="A95">
        <v>2001</v>
      </c>
      <c r="B95" t="s">
        <v>150</v>
      </c>
      <c r="C95" t="s">
        <v>218</v>
      </c>
      <c r="D95" s="215">
        <v>8009142</v>
      </c>
    </row>
    <row r="96" spans="1:4" ht="15">
      <c r="A96">
        <v>2002</v>
      </c>
      <c r="B96" t="s">
        <v>150</v>
      </c>
      <c r="C96" t="s">
        <v>218</v>
      </c>
      <c r="D96" s="215">
        <v>7837161</v>
      </c>
    </row>
    <row r="97" spans="1:4" ht="15">
      <c r="A97">
        <v>2003</v>
      </c>
      <c r="B97" t="s">
        <v>150</v>
      </c>
      <c r="C97" t="s">
        <v>218</v>
      </c>
      <c r="D97" s="215">
        <v>7775327</v>
      </c>
    </row>
    <row r="98" spans="1:4" ht="15">
      <c r="A98">
        <v>2004</v>
      </c>
      <c r="B98" t="s">
        <v>150</v>
      </c>
      <c r="C98" t="s">
        <v>218</v>
      </c>
      <c r="D98" s="215">
        <v>7716860</v>
      </c>
    </row>
    <row r="99" spans="1:4" ht="15">
      <c r="A99">
        <v>2005</v>
      </c>
      <c r="B99" t="s">
        <v>150</v>
      </c>
      <c r="C99" t="s">
        <v>218</v>
      </c>
      <c r="D99" s="215">
        <v>7658972</v>
      </c>
    </row>
    <row r="100" spans="1:4" ht="15">
      <c r="A100">
        <v>2006</v>
      </c>
      <c r="B100" t="s">
        <v>150</v>
      </c>
      <c r="C100" t="s">
        <v>218</v>
      </c>
      <c r="D100" s="215">
        <v>7601022</v>
      </c>
    </row>
    <row r="101" spans="1:4" ht="15">
      <c r="A101">
        <v>2007</v>
      </c>
      <c r="B101" t="s">
        <v>150</v>
      </c>
      <c r="C101" t="s">
        <v>218</v>
      </c>
      <c r="D101" s="215">
        <v>7545338</v>
      </c>
    </row>
    <row r="102" spans="1:4" ht="15">
      <c r="A102">
        <v>2008</v>
      </c>
      <c r="B102" t="s">
        <v>150</v>
      </c>
      <c r="C102" t="s">
        <v>218</v>
      </c>
      <c r="D102" s="215">
        <v>7492561</v>
      </c>
    </row>
    <row r="103" spans="1:4" ht="15">
      <c r="A103">
        <v>2009</v>
      </c>
      <c r="B103" t="s">
        <v>150</v>
      </c>
      <c r="C103" t="s">
        <v>218</v>
      </c>
      <c r="D103" s="215">
        <v>7444443</v>
      </c>
    </row>
    <row r="104" spans="1:4" ht="15">
      <c r="A104">
        <v>2010</v>
      </c>
      <c r="B104" t="s">
        <v>150</v>
      </c>
      <c r="C104" t="s">
        <v>218</v>
      </c>
      <c r="D104" s="215">
        <v>7395599</v>
      </c>
    </row>
    <row r="105" spans="1:4" ht="15">
      <c r="A105">
        <v>2011</v>
      </c>
      <c r="B105" t="s">
        <v>150</v>
      </c>
      <c r="C105" t="s">
        <v>218</v>
      </c>
      <c r="D105" s="215">
        <v>7348328</v>
      </c>
    </row>
    <row r="106" spans="1:4" ht="15">
      <c r="A106">
        <v>2012</v>
      </c>
      <c r="B106" t="s">
        <v>150</v>
      </c>
      <c r="C106" t="s">
        <v>218</v>
      </c>
      <c r="D106" s="215">
        <v>7305888</v>
      </c>
    </row>
    <row r="107" spans="1:4" ht="15">
      <c r="A107">
        <v>2013</v>
      </c>
      <c r="B107" t="s">
        <v>150</v>
      </c>
      <c r="C107" t="s">
        <v>218</v>
      </c>
      <c r="D107" s="215">
        <v>7265115</v>
      </c>
    </row>
    <row r="108" spans="1:4" ht="15">
      <c r="A108">
        <v>2014</v>
      </c>
      <c r="B108" t="s">
        <v>150</v>
      </c>
      <c r="C108" t="s">
        <v>218</v>
      </c>
      <c r="D108" s="215">
        <v>7223938</v>
      </c>
    </row>
    <row r="109" spans="1:4" ht="15">
      <c r="A109">
        <v>2015</v>
      </c>
      <c r="B109" t="s">
        <v>150</v>
      </c>
      <c r="C109" t="s">
        <v>218</v>
      </c>
      <c r="D109" s="215">
        <v>7177991</v>
      </c>
    </row>
    <row r="110" spans="1:4" ht="15">
      <c r="A110">
        <v>2016</v>
      </c>
      <c r="B110" t="s">
        <v>150</v>
      </c>
      <c r="C110" t="s">
        <v>218</v>
      </c>
      <c r="D110" s="215">
        <v>7127822</v>
      </c>
    </row>
    <row r="111" spans="1:4" ht="15">
      <c r="A111">
        <v>2017</v>
      </c>
      <c r="B111" t="s">
        <v>150</v>
      </c>
      <c r="C111" t="s">
        <v>218</v>
      </c>
      <c r="D111" s="215">
        <v>7075947</v>
      </c>
    </row>
    <row r="112" spans="1:4" ht="15">
      <c r="A112">
        <v>2018</v>
      </c>
      <c r="B112" t="s">
        <v>150</v>
      </c>
      <c r="C112" t="s">
        <v>218</v>
      </c>
      <c r="D112" s="215">
        <v>7025037</v>
      </c>
    </row>
    <row r="113" spans="1:4" ht="15">
      <c r="A113">
        <v>2019</v>
      </c>
      <c r="B113" t="s">
        <v>150</v>
      </c>
      <c r="C113" t="s">
        <v>218</v>
      </c>
      <c r="D113" s="215">
        <v>6975761</v>
      </c>
    </row>
    <row r="114" spans="1:4" ht="15">
      <c r="A114" s="202">
        <v>2020</v>
      </c>
      <c r="B114" t="s">
        <v>150</v>
      </c>
      <c r="C114" t="s">
        <v>218</v>
      </c>
      <c r="D114" s="215">
        <v>6934015</v>
      </c>
    </row>
    <row r="115" spans="1:4" ht="15">
      <c r="A115" s="202">
        <v>2021</v>
      </c>
      <c r="B115" t="s">
        <v>150</v>
      </c>
      <c r="C115" t="s">
        <v>218</v>
      </c>
      <c r="D115" s="215">
        <v>6877743</v>
      </c>
    </row>
    <row r="116" spans="1:5" ht="15">
      <c r="A116">
        <v>2022</v>
      </c>
      <c r="B116" t="s">
        <v>150</v>
      </c>
      <c r="C116" t="s">
        <v>218</v>
      </c>
      <c r="D116" s="215">
        <v>6465097</v>
      </c>
      <c r="E116" t="s">
        <v>219</v>
      </c>
    </row>
    <row r="117" spans="1:4" ht="15">
      <c r="A117">
        <v>2000</v>
      </c>
      <c r="B117" t="s">
        <v>121</v>
      </c>
      <c r="C117" t="s">
        <v>218</v>
      </c>
      <c r="D117" s="215">
        <v>7184250</v>
      </c>
    </row>
    <row r="118" spans="1:4" ht="15">
      <c r="A118">
        <v>2001</v>
      </c>
      <c r="B118" t="s">
        <v>121</v>
      </c>
      <c r="C118" t="s">
        <v>218</v>
      </c>
      <c r="D118" s="214">
        <v>7229854</v>
      </c>
    </row>
    <row r="119" spans="1:4" ht="15">
      <c r="A119">
        <v>2002</v>
      </c>
      <c r="B119" t="s">
        <v>121</v>
      </c>
      <c r="C119" t="s">
        <v>218</v>
      </c>
      <c r="D119" s="215">
        <v>7284753</v>
      </c>
    </row>
    <row r="120" spans="1:4" ht="15">
      <c r="A120">
        <v>2003</v>
      </c>
      <c r="B120" t="s">
        <v>121</v>
      </c>
      <c r="C120" t="s">
        <v>218</v>
      </c>
      <c r="D120" s="215">
        <v>7339001</v>
      </c>
    </row>
    <row r="121" spans="1:4" ht="15">
      <c r="A121">
        <v>2004</v>
      </c>
      <c r="B121" t="s">
        <v>121</v>
      </c>
      <c r="C121" t="s">
        <v>218</v>
      </c>
      <c r="D121" s="215">
        <v>7389625</v>
      </c>
    </row>
    <row r="122" spans="1:4" ht="15">
      <c r="A122">
        <v>2005</v>
      </c>
      <c r="B122" t="s">
        <v>121</v>
      </c>
      <c r="C122" t="s">
        <v>218</v>
      </c>
      <c r="D122" s="215">
        <v>7437115</v>
      </c>
    </row>
    <row r="123" spans="1:4" ht="15">
      <c r="A123">
        <v>2006</v>
      </c>
      <c r="B123" t="s">
        <v>121</v>
      </c>
      <c r="C123" t="s">
        <v>218</v>
      </c>
      <c r="D123" s="215">
        <v>7483934</v>
      </c>
    </row>
    <row r="124" spans="1:4" ht="15">
      <c r="A124">
        <v>2007</v>
      </c>
      <c r="B124" t="s">
        <v>121</v>
      </c>
      <c r="C124" t="s">
        <v>218</v>
      </c>
      <c r="D124" s="215">
        <v>7551117</v>
      </c>
    </row>
    <row r="125" spans="1:4" ht="15">
      <c r="A125">
        <v>2008</v>
      </c>
      <c r="B125" t="s">
        <v>121</v>
      </c>
      <c r="C125" t="s">
        <v>218</v>
      </c>
      <c r="D125" s="215">
        <v>7647675</v>
      </c>
    </row>
    <row r="126" spans="1:4" ht="15">
      <c r="A126">
        <v>2009</v>
      </c>
      <c r="B126" t="s">
        <v>121</v>
      </c>
      <c r="C126" t="s">
        <v>218</v>
      </c>
      <c r="D126" s="215">
        <v>7743831</v>
      </c>
    </row>
    <row r="127" spans="1:4" ht="15">
      <c r="A127">
        <v>2010</v>
      </c>
      <c r="B127" t="s">
        <v>121</v>
      </c>
      <c r="C127" t="s">
        <v>218</v>
      </c>
      <c r="D127" s="215">
        <v>7824909</v>
      </c>
    </row>
    <row r="128" spans="1:5" ht="15">
      <c r="A128">
        <v>2011</v>
      </c>
      <c r="B128" t="s">
        <v>121</v>
      </c>
      <c r="C128" t="s">
        <v>218</v>
      </c>
      <c r="D128" s="215">
        <v>7912398</v>
      </c>
      <c r="E128" t="s">
        <v>219</v>
      </c>
    </row>
    <row r="129" spans="1:4" ht="15">
      <c r="A129">
        <v>2012</v>
      </c>
      <c r="B129" t="s">
        <v>121</v>
      </c>
      <c r="C129" t="s">
        <v>218</v>
      </c>
      <c r="D129" s="215">
        <v>7996861</v>
      </c>
    </row>
    <row r="130" spans="1:4" ht="15">
      <c r="A130">
        <v>2013</v>
      </c>
      <c r="B130" t="s">
        <v>121</v>
      </c>
      <c r="C130" t="s">
        <v>218</v>
      </c>
      <c r="D130" s="215">
        <v>8089346</v>
      </c>
    </row>
    <row r="131" spans="1:4" ht="15">
      <c r="A131">
        <v>2014</v>
      </c>
      <c r="B131" t="s">
        <v>121</v>
      </c>
      <c r="C131" t="s">
        <v>218</v>
      </c>
      <c r="D131" s="215">
        <v>8188649</v>
      </c>
    </row>
    <row r="132" spans="1:4" ht="15">
      <c r="A132">
        <v>2015</v>
      </c>
      <c r="B132" t="s">
        <v>121</v>
      </c>
      <c r="C132" t="s">
        <v>218</v>
      </c>
      <c r="D132" s="215">
        <v>8282396</v>
      </c>
    </row>
    <row r="133" spans="1:4" ht="15">
      <c r="A133">
        <v>2016</v>
      </c>
      <c r="B133" t="s">
        <v>121</v>
      </c>
      <c r="C133" t="s">
        <v>218</v>
      </c>
      <c r="D133" s="215">
        <v>8373338</v>
      </c>
    </row>
    <row r="134" spans="1:4" ht="15">
      <c r="A134">
        <v>2017</v>
      </c>
      <c r="B134" t="s">
        <v>121</v>
      </c>
      <c r="C134" t="s">
        <v>218</v>
      </c>
      <c r="D134" s="215">
        <v>8451840</v>
      </c>
    </row>
    <row r="135" spans="1:4" ht="15">
      <c r="A135">
        <v>2018</v>
      </c>
      <c r="B135" t="s">
        <v>121</v>
      </c>
      <c r="C135" t="s">
        <v>218</v>
      </c>
      <c r="D135" s="215">
        <v>8514329</v>
      </c>
    </row>
    <row r="136" spans="1:4" ht="15">
      <c r="A136">
        <v>2019</v>
      </c>
      <c r="B136" t="s">
        <v>121</v>
      </c>
      <c r="C136" t="s">
        <v>218</v>
      </c>
      <c r="D136" s="215">
        <v>8575280</v>
      </c>
    </row>
    <row r="137" spans="1:4" ht="15">
      <c r="A137">
        <v>2020</v>
      </c>
      <c r="B137" t="s">
        <v>121</v>
      </c>
      <c r="C137" t="s">
        <v>218</v>
      </c>
      <c r="D137" s="215">
        <v>8638167</v>
      </c>
    </row>
    <row r="138" spans="1:4" ht="15">
      <c r="A138">
        <v>2021</v>
      </c>
      <c r="B138" t="s">
        <v>121</v>
      </c>
      <c r="C138" t="s">
        <v>218</v>
      </c>
      <c r="D138" s="215">
        <v>8704546</v>
      </c>
    </row>
    <row r="139" spans="1:5" ht="15">
      <c r="A139">
        <v>2022</v>
      </c>
      <c r="B139" t="s">
        <v>121</v>
      </c>
      <c r="C139" t="s">
        <v>218</v>
      </c>
      <c r="D139" s="215">
        <v>8775760</v>
      </c>
      <c r="E139" t="s">
        <v>222</v>
      </c>
    </row>
    <row r="140" spans="1:4" ht="15">
      <c r="A140">
        <v>2000</v>
      </c>
      <c r="B140" t="s">
        <v>140</v>
      </c>
      <c r="C140" t="s">
        <v>218</v>
      </c>
      <c r="D140" s="215">
        <v>694023</v>
      </c>
    </row>
    <row r="141" spans="1:4" ht="15">
      <c r="A141">
        <v>2001</v>
      </c>
      <c r="B141" t="s">
        <v>140</v>
      </c>
      <c r="C141" t="s">
        <v>218</v>
      </c>
      <c r="D141" s="215">
        <v>701544</v>
      </c>
    </row>
    <row r="142" spans="1:4" ht="15">
      <c r="A142">
        <v>2002</v>
      </c>
      <c r="B142" t="s">
        <v>140</v>
      </c>
      <c r="C142" t="s">
        <v>218</v>
      </c>
      <c r="D142" s="215">
        <v>709630</v>
      </c>
    </row>
    <row r="143" spans="1:4" ht="15">
      <c r="A143">
        <v>2003</v>
      </c>
      <c r="B143" t="s">
        <v>140</v>
      </c>
      <c r="C143" t="s">
        <v>218</v>
      </c>
      <c r="D143" s="215">
        <v>718307</v>
      </c>
    </row>
    <row r="144" spans="1:4" ht="15">
      <c r="A144">
        <v>2004</v>
      </c>
      <c r="B144" t="s">
        <v>140</v>
      </c>
      <c r="C144" t="s">
        <v>218</v>
      </c>
      <c r="D144" s="215">
        <v>727980</v>
      </c>
    </row>
    <row r="145" spans="1:4" ht="15">
      <c r="A145">
        <v>2005</v>
      </c>
      <c r="B145" t="s">
        <v>140</v>
      </c>
      <c r="C145" t="s">
        <v>218</v>
      </c>
      <c r="D145" s="214">
        <v>738540</v>
      </c>
    </row>
    <row r="146" spans="1:4" ht="15">
      <c r="A146">
        <v>2006</v>
      </c>
      <c r="B146" t="s">
        <v>140</v>
      </c>
      <c r="C146" t="s">
        <v>218</v>
      </c>
      <c r="D146" s="215">
        <v>750965</v>
      </c>
    </row>
    <row r="147" spans="1:4" ht="15">
      <c r="A147">
        <v>2007</v>
      </c>
      <c r="B147" t="s">
        <v>140</v>
      </c>
      <c r="C147" t="s">
        <v>218</v>
      </c>
      <c r="D147" s="215">
        <v>767125</v>
      </c>
    </row>
    <row r="148" spans="1:4" ht="15">
      <c r="A148">
        <v>2008</v>
      </c>
      <c r="B148" t="s">
        <v>140</v>
      </c>
      <c r="C148" t="s">
        <v>218</v>
      </c>
      <c r="D148" s="215">
        <v>786632</v>
      </c>
    </row>
    <row r="149" spans="1:4" ht="15">
      <c r="A149">
        <v>2009</v>
      </c>
      <c r="B149" t="s">
        <v>140</v>
      </c>
      <c r="C149" t="s">
        <v>218</v>
      </c>
      <c r="D149" s="215">
        <v>808035</v>
      </c>
    </row>
    <row r="150" spans="1:4" ht="15">
      <c r="A150">
        <v>2010</v>
      </c>
      <c r="B150" t="s">
        <v>140</v>
      </c>
      <c r="C150" t="s">
        <v>218</v>
      </c>
      <c r="D150" s="215">
        <v>829446</v>
      </c>
    </row>
    <row r="151" spans="1:6" ht="15">
      <c r="A151" s="214">
        <v>2011</v>
      </c>
      <c r="B151" s="214" t="s">
        <v>140</v>
      </c>
      <c r="C151" s="214" t="s">
        <v>218</v>
      </c>
      <c r="D151" s="215">
        <v>850881</v>
      </c>
      <c r="E151" s="203"/>
      <c r="F151" s="198"/>
    </row>
    <row r="152" spans="1:4" ht="15">
      <c r="A152">
        <v>2012</v>
      </c>
      <c r="B152" t="s">
        <v>140</v>
      </c>
      <c r="C152" t="s">
        <v>218</v>
      </c>
      <c r="D152" s="215">
        <v>863945</v>
      </c>
    </row>
    <row r="153" spans="1:4" ht="15">
      <c r="A153" s="202">
        <v>2013</v>
      </c>
      <c r="B153" t="s">
        <v>140</v>
      </c>
      <c r="C153" t="s">
        <v>218</v>
      </c>
      <c r="D153" s="215">
        <v>861939</v>
      </c>
    </row>
    <row r="154" spans="1:4" ht="15">
      <c r="A154" s="202">
        <v>2014</v>
      </c>
      <c r="B154" t="s">
        <v>140</v>
      </c>
      <c r="C154" t="s">
        <v>218</v>
      </c>
      <c r="D154" s="215">
        <v>852504</v>
      </c>
    </row>
    <row r="155" spans="1:4" ht="15">
      <c r="A155">
        <v>2015</v>
      </c>
      <c r="B155" t="s">
        <v>140</v>
      </c>
      <c r="C155" t="s">
        <v>218</v>
      </c>
      <c r="D155" s="215">
        <v>847664</v>
      </c>
    </row>
    <row r="156" spans="1:4" ht="15">
      <c r="A156">
        <v>2016</v>
      </c>
      <c r="B156" t="s">
        <v>140</v>
      </c>
      <c r="C156" t="s">
        <v>218</v>
      </c>
      <c r="D156" s="214">
        <v>851561</v>
      </c>
    </row>
    <row r="157" spans="1:4" ht="15">
      <c r="A157">
        <v>2017</v>
      </c>
      <c r="B157" t="s">
        <v>140</v>
      </c>
      <c r="C157" t="s">
        <v>218</v>
      </c>
      <c r="D157" s="214">
        <v>859519</v>
      </c>
    </row>
    <row r="158" spans="1:4" ht="15">
      <c r="A158">
        <v>2018</v>
      </c>
      <c r="B158" t="s">
        <v>140</v>
      </c>
      <c r="C158" t="s">
        <v>218</v>
      </c>
      <c r="D158" s="215">
        <v>870068</v>
      </c>
    </row>
    <row r="159" spans="1:4" ht="15">
      <c r="A159">
        <v>2019</v>
      </c>
      <c r="B159" t="s">
        <v>140</v>
      </c>
      <c r="C159" t="s">
        <v>218</v>
      </c>
      <c r="D159" s="215">
        <v>881952</v>
      </c>
    </row>
    <row r="160" spans="1:4" ht="15">
      <c r="A160">
        <v>2020</v>
      </c>
      <c r="B160" t="s">
        <v>140</v>
      </c>
      <c r="C160" t="s">
        <v>218</v>
      </c>
      <c r="D160" s="215">
        <v>892006</v>
      </c>
    </row>
    <row r="161" spans="1:4" ht="15">
      <c r="A161">
        <v>2021</v>
      </c>
      <c r="B161" t="s">
        <v>140</v>
      </c>
      <c r="C161" t="s">
        <v>218</v>
      </c>
      <c r="D161" s="215">
        <v>900356</v>
      </c>
    </row>
    <row r="162" spans="1:5" ht="15">
      <c r="A162">
        <v>2022</v>
      </c>
      <c r="B162" t="s">
        <v>140</v>
      </c>
      <c r="C162" t="s">
        <v>218</v>
      </c>
      <c r="D162" s="215">
        <v>912703</v>
      </c>
      <c r="E162" t="s">
        <v>222</v>
      </c>
    </row>
    <row r="163" spans="1:4" ht="15">
      <c r="A163">
        <v>2000</v>
      </c>
      <c r="B163" t="s">
        <v>149</v>
      </c>
      <c r="C163" t="s">
        <v>218</v>
      </c>
      <c r="D163" s="215">
        <v>10255063</v>
      </c>
    </row>
    <row r="164" spans="1:4" ht="15">
      <c r="A164">
        <v>2001</v>
      </c>
      <c r="B164" t="s">
        <v>149</v>
      </c>
      <c r="C164" t="s">
        <v>218</v>
      </c>
      <c r="D164" s="215">
        <v>10216605</v>
      </c>
    </row>
    <row r="165" spans="1:4" ht="15">
      <c r="A165">
        <v>2002</v>
      </c>
      <c r="B165" t="s">
        <v>149</v>
      </c>
      <c r="C165" t="s">
        <v>218</v>
      </c>
      <c r="D165" s="215">
        <v>10196916</v>
      </c>
    </row>
    <row r="166" spans="1:4" ht="15">
      <c r="A166">
        <v>2003</v>
      </c>
      <c r="B166" t="s">
        <v>149</v>
      </c>
      <c r="C166" t="s">
        <v>218</v>
      </c>
      <c r="D166" s="215">
        <v>10193998</v>
      </c>
    </row>
    <row r="167" spans="1:4" ht="15">
      <c r="A167">
        <v>2004</v>
      </c>
      <c r="B167" t="s">
        <v>149</v>
      </c>
      <c r="C167" t="s">
        <v>218</v>
      </c>
      <c r="D167" s="215">
        <v>10197101</v>
      </c>
    </row>
    <row r="168" spans="1:4" ht="15">
      <c r="A168">
        <v>2005</v>
      </c>
      <c r="B168" t="s">
        <v>149</v>
      </c>
      <c r="C168" t="s">
        <v>218</v>
      </c>
      <c r="D168" s="215">
        <v>10211216</v>
      </c>
    </row>
    <row r="169" spans="1:4" ht="15">
      <c r="A169">
        <v>2006</v>
      </c>
      <c r="B169" t="s">
        <v>149</v>
      </c>
      <c r="C169" t="s">
        <v>218</v>
      </c>
      <c r="D169" s="215">
        <v>10238905</v>
      </c>
    </row>
    <row r="170" spans="1:4" ht="15">
      <c r="A170">
        <v>2007</v>
      </c>
      <c r="B170" t="s">
        <v>149</v>
      </c>
      <c r="C170" t="s">
        <v>218</v>
      </c>
      <c r="D170" s="215">
        <v>10298828</v>
      </c>
    </row>
    <row r="171" spans="1:4" ht="15">
      <c r="A171">
        <v>2008</v>
      </c>
      <c r="B171" t="s">
        <v>149</v>
      </c>
      <c r="C171" t="s">
        <v>218</v>
      </c>
      <c r="D171" s="215">
        <v>10384603</v>
      </c>
    </row>
    <row r="172" spans="1:4" ht="15">
      <c r="A172">
        <v>2009</v>
      </c>
      <c r="B172" t="s">
        <v>149</v>
      </c>
      <c r="C172" t="s">
        <v>218</v>
      </c>
      <c r="D172" s="215">
        <v>10443936</v>
      </c>
    </row>
    <row r="173" spans="1:4" ht="15">
      <c r="A173">
        <v>2010</v>
      </c>
      <c r="B173" t="s">
        <v>149</v>
      </c>
      <c r="C173" t="s">
        <v>218</v>
      </c>
      <c r="D173" s="215">
        <v>10474410</v>
      </c>
    </row>
    <row r="174" spans="1:4" ht="15">
      <c r="A174">
        <v>2011</v>
      </c>
      <c r="B174" t="s">
        <v>149</v>
      </c>
      <c r="C174" t="s">
        <v>218</v>
      </c>
      <c r="D174" s="215">
        <v>10496088</v>
      </c>
    </row>
    <row r="175" spans="1:4" ht="15">
      <c r="A175">
        <v>2012</v>
      </c>
      <c r="B175" t="s">
        <v>149</v>
      </c>
      <c r="C175" t="s">
        <v>218</v>
      </c>
      <c r="D175" s="215">
        <v>10510785</v>
      </c>
    </row>
    <row r="176" spans="1:4" ht="15">
      <c r="A176">
        <v>2013</v>
      </c>
      <c r="B176" t="s">
        <v>149</v>
      </c>
      <c r="C176" t="s">
        <v>218</v>
      </c>
      <c r="D176" s="215">
        <v>10514272</v>
      </c>
    </row>
    <row r="177" spans="1:4" ht="15">
      <c r="A177">
        <v>2014</v>
      </c>
      <c r="B177" t="s">
        <v>149</v>
      </c>
      <c r="C177" t="s">
        <v>218</v>
      </c>
      <c r="D177" s="215">
        <v>10525347</v>
      </c>
    </row>
    <row r="178" spans="1:4" ht="15">
      <c r="A178">
        <v>2015</v>
      </c>
      <c r="B178" t="s">
        <v>149</v>
      </c>
      <c r="C178" t="s">
        <v>218</v>
      </c>
      <c r="D178" s="215">
        <v>10546059</v>
      </c>
    </row>
    <row r="179" spans="1:4" ht="15">
      <c r="A179">
        <v>2016</v>
      </c>
      <c r="B179" t="s">
        <v>149</v>
      </c>
      <c r="C179" t="s">
        <v>218</v>
      </c>
      <c r="D179" s="215">
        <v>10566332</v>
      </c>
    </row>
    <row r="180" spans="1:4" ht="15">
      <c r="A180">
        <v>2017</v>
      </c>
      <c r="B180" t="s">
        <v>149</v>
      </c>
      <c r="C180" t="s">
        <v>218</v>
      </c>
      <c r="D180" s="215">
        <v>10594438</v>
      </c>
    </row>
    <row r="181" spans="1:4" ht="15">
      <c r="A181">
        <v>2018</v>
      </c>
      <c r="B181" t="s">
        <v>149</v>
      </c>
      <c r="C181" t="s">
        <v>218</v>
      </c>
      <c r="D181" s="215">
        <v>10629928</v>
      </c>
    </row>
    <row r="182" spans="1:4" ht="15">
      <c r="A182">
        <v>2019</v>
      </c>
      <c r="B182" t="s">
        <v>149</v>
      </c>
      <c r="C182" t="s">
        <v>218</v>
      </c>
      <c r="D182" s="214">
        <v>10671870</v>
      </c>
    </row>
    <row r="183" spans="1:4" ht="15">
      <c r="A183">
        <v>2020</v>
      </c>
      <c r="B183" t="s">
        <v>149</v>
      </c>
      <c r="C183" t="s">
        <v>218</v>
      </c>
      <c r="D183" s="215">
        <v>10697858</v>
      </c>
    </row>
    <row r="184" spans="1:5" ht="15">
      <c r="A184">
        <v>2021</v>
      </c>
      <c r="B184" t="s">
        <v>149</v>
      </c>
      <c r="C184" t="s">
        <v>218</v>
      </c>
      <c r="D184" s="215">
        <v>10505772</v>
      </c>
      <c r="E184" t="s">
        <v>219</v>
      </c>
    </row>
    <row r="185" spans="1:5" ht="15">
      <c r="A185">
        <v>2022</v>
      </c>
      <c r="B185" t="s">
        <v>149</v>
      </c>
      <c r="C185" t="s">
        <v>218</v>
      </c>
      <c r="D185" s="215">
        <v>10672118</v>
      </c>
      <c r="E185" t="s">
        <v>219</v>
      </c>
    </row>
    <row r="186" spans="1:4" ht="15">
      <c r="A186">
        <v>2000</v>
      </c>
      <c r="B186" t="s">
        <v>65</v>
      </c>
      <c r="C186" t="s">
        <v>218</v>
      </c>
      <c r="D186" s="215">
        <v>82211508</v>
      </c>
    </row>
    <row r="187" spans="1:4" ht="15">
      <c r="A187">
        <v>2001</v>
      </c>
      <c r="B187" t="s">
        <v>65</v>
      </c>
      <c r="C187" t="s">
        <v>218</v>
      </c>
      <c r="D187" s="215">
        <v>82349925</v>
      </c>
    </row>
    <row r="188" spans="1:4" ht="15">
      <c r="A188">
        <v>2002</v>
      </c>
      <c r="B188" t="s">
        <v>65</v>
      </c>
      <c r="C188" t="s">
        <v>218</v>
      </c>
      <c r="D188" s="215">
        <v>82488495</v>
      </c>
    </row>
    <row r="189" spans="1:4" ht="15">
      <c r="A189">
        <v>2003</v>
      </c>
      <c r="B189" t="s">
        <v>65</v>
      </c>
      <c r="C189" t="s">
        <v>218</v>
      </c>
      <c r="D189" s="215">
        <v>82534176</v>
      </c>
    </row>
    <row r="190" spans="1:4" ht="15">
      <c r="A190">
        <v>2004</v>
      </c>
      <c r="B190" t="s">
        <v>65</v>
      </c>
      <c r="C190" t="s">
        <v>218</v>
      </c>
      <c r="D190" s="215">
        <v>82516260</v>
      </c>
    </row>
    <row r="191" spans="1:4" ht="15">
      <c r="A191">
        <v>2005</v>
      </c>
      <c r="B191" t="s">
        <v>65</v>
      </c>
      <c r="C191" t="s">
        <v>218</v>
      </c>
      <c r="D191" s="215">
        <v>82469422</v>
      </c>
    </row>
    <row r="192" spans="1:4" ht="15">
      <c r="A192" s="202">
        <v>2006</v>
      </c>
      <c r="B192" t="s">
        <v>65</v>
      </c>
      <c r="C192" t="s">
        <v>218</v>
      </c>
      <c r="D192" s="215">
        <v>82376451</v>
      </c>
    </row>
    <row r="193" spans="1:4" ht="15">
      <c r="A193" s="202">
        <v>2007</v>
      </c>
      <c r="B193" t="s">
        <v>65</v>
      </c>
      <c r="C193" t="s">
        <v>218</v>
      </c>
      <c r="D193" s="215">
        <v>82266372</v>
      </c>
    </row>
    <row r="194" spans="1:4" ht="15">
      <c r="A194">
        <v>2008</v>
      </c>
      <c r="B194" t="s">
        <v>65</v>
      </c>
      <c r="C194" t="s">
        <v>218</v>
      </c>
      <c r="D194" s="215">
        <v>82110097</v>
      </c>
    </row>
    <row r="195" spans="1:4" ht="15">
      <c r="A195">
        <v>2009</v>
      </c>
      <c r="B195" t="s">
        <v>65</v>
      </c>
      <c r="C195" t="s">
        <v>218</v>
      </c>
      <c r="D195" s="215">
        <v>81902307</v>
      </c>
    </row>
    <row r="196" spans="1:4" ht="15">
      <c r="A196">
        <v>2010</v>
      </c>
      <c r="B196" t="s">
        <v>65</v>
      </c>
      <c r="C196" t="s">
        <v>218</v>
      </c>
      <c r="D196" s="214">
        <v>81776930</v>
      </c>
    </row>
    <row r="197" spans="1:5" ht="15">
      <c r="A197">
        <v>2011</v>
      </c>
      <c r="B197" t="s">
        <v>65</v>
      </c>
      <c r="C197" t="s">
        <v>218</v>
      </c>
      <c r="D197" s="215">
        <v>80274983</v>
      </c>
      <c r="E197" t="s">
        <v>219</v>
      </c>
    </row>
    <row r="198" spans="1:4" ht="15">
      <c r="A198">
        <v>2012</v>
      </c>
      <c r="B198" t="s">
        <v>65</v>
      </c>
      <c r="C198" t="s">
        <v>218</v>
      </c>
      <c r="D198" s="215">
        <v>80425823</v>
      </c>
    </row>
    <row r="199" spans="1:4" ht="15">
      <c r="A199">
        <v>2013</v>
      </c>
      <c r="B199" t="s">
        <v>65</v>
      </c>
      <c r="C199" t="s">
        <v>218</v>
      </c>
      <c r="D199" s="215">
        <v>80645605</v>
      </c>
    </row>
    <row r="200" spans="1:4" ht="15">
      <c r="A200">
        <v>2014</v>
      </c>
      <c r="B200" t="s">
        <v>65</v>
      </c>
      <c r="C200" t="s">
        <v>218</v>
      </c>
      <c r="D200" s="215">
        <v>80982500</v>
      </c>
    </row>
    <row r="201" spans="1:4" ht="15">
      <c r="A201">
        <v>2015</v>
      </c>
      <c r="B201" t="s">
        <v>65</v>
      </c>
      <c r="C201" t="s">
        <v>218</v>
      </c>
      <c r="D201" s="215">
        <v>81686611</v>
      </c>
    </row>
    <row r="202" spans="1:4" ht="15">
      <c r="A202">
        <v>2016</v>
      </c>
      <c r="B202" t="s">
        <v>65</v>
      </c>
      <c r="C202" t="s">
        <v>218</v>
      </c>
      <c r="D202" s="215">
        <v>82348669</v>
      </c>
    </row>
    <row r="203" spans="1:4" ht="15">
      <c r="A203">
        <v>2017</v>
      </c>
      <c r="B203" t="s">
        <v>65</v>
      </c>
      <c r="C203" t="s">
        <v>218</v>
      </c>
      <c r="D203" s="215">
        <v>82657002</v>
      </c>
    </row>
    <row r="204" spans="1:4" ht="15">
      <c r="A204">
        <v>2018</v>
      </c>
      <c r="B204" t="s">
        <v>65</v>
      </c>
      <c r="C204" t="s">
        <v>218</v>
      </c>
      <c r="D204" s="215">
        <v>82905782</v>
      </c>
    </row>
    <row r="205" spans="1:4" ht="15">
      <c r="A205">
        <v>2019</v>
      </c>
      <c r="B205" t="s">
        <v>65</v>
      </c>
      <c r="C205" t="s">
        <v>218</v>
      </c>
      <c r="D205" s="215">
        <v>83092962</v>
      </c>
    </row>
    <row r="206" spans="1:4" ht="15">
      <c r="A206">
        <v>2020</v>
      </c>
      <c r="B206" t="s">
        <v>65</v>
      </c>
      <c r="C206" t="s">
        <v>218</v>
      </c>
      <c r="D206" s="215">
        <v>83160871</v>
      </c>
    </row>
    <row r="207" spans="1:4" ht="15">
      <c r="A207">
        <v>2021</v>
      </c>
      <c r="B207" t="s">
        <v>65</v>
      </c>
      <c r="C207" t="s">
        <v>218</v>
      </c>
      <c r="D207" s="215">
        <v>83196078</v>
      </c>
    </row>
    <row r="208" spans="1:4" ht="15">
      <c r="A208">
        <v>2022</v>
      </c>
      <c r="B208" t="s">
        <v>65</v>
      </c>
      <c r="C208" t="s">
        <v>218</v>
      </c>
      <c r="D208" s="215">
        <v>83797985</v>
      </c>
    </row>
    <row r="209" spans="1:4" ht="15">
      <c r="A209">
        <v>2000</v>
      </c>
      <c r="B209" t="s">
        <v>148</v>
      </c>
      <c r="C209" t="s">
        <v>218</v>
      </c>
      <c r="D209" s="215">
        <v>5339616</v>
      </c>
    </row>
    <row r="210" spans="1:4" ht="15">
      <c r="A210">
        <v>2001</v>
      </c>
      <c r="B210" t="s">
        <v>148</v>
      </c>
      <c r="C210" t="s">
        <v>218</v>
      </c>
      <c r="D210" s="215">
        <v>5358783</v>
      </c>
    </row>
    <row r="211" spans="1:4" ht="15">
      <c r="A211">
        <v>2002</v>
      </c>
      <c r="B211" t="s">
        <v>148</v>
      </c>
      <c r="C211" t="s">
        <v>218</v>
      </c>
      <c r="D211" s="215">
        <v>5375931</v>
      </c>
    </row>
    <row r="212" spans="1:4" ht="15">
      <c r="A212">
        <v>2003</v>
      </c>
      <c r="B212" t="s">
        <v>148</v>
      </c>
      <c r="C212" t="s">
        <v>218</v>
      </c>
      <c r="D212" s="215">
        <v>5390574</v>
      </c>
    </row>
    <row r="213" spans="1:4" ht="15">
      <c r="A213">
        <v>2004</v>
      </c>
      <c r="B213" t="s">
        <v>148</v>
      </c>
      <c r="C213" t="s">
        <v>218</v>
      </c>
      <c r="D213" s="215">
        <v>5404523</v>
      </c>
    </row>
    <row r="214" spans="1:4" ht="15">
      <c r="A214">
        <v>2005</v>
      </c>
      <c r="B214" t="s">
        <v>148</v>
      </c>
      <c r="C214" t="s">
        <v>218</v>
      </c>
      <c r="D214" s="215">
        <v>5419432</v>
      </c>
    </row>
    <row r="215" spans="1:4" ht="15">
      <c r="A215">
        <v>2006</v>
      </c>
      <c r="B215" t="s">
        <v>148</v>
      </c>
      <c r="C215" t="s">
        <v>218</v>
      </c>
      <c r="D215" s="215">
        <v>5437272</v>
      </c>
    </row>
    <row r="216" spans="1:4" ht="15">
      <c r="A216">
        <v>2007</v>
      </c>
      <c r="B216" t="s">
        <v>148</v>
      </c>
      <c r="C216" t="s">
        <v>218</v>
      </c>
      <c r="D216" s="215">
        <v>5461438</v>
      </c>
    </row>
    <row r="217" spans="1:4" ht="15">
      <c r="A217">
        <v>2008</v>
      </c>
      <c r="B217" t="s">
        <v>148</v>
      </c>
      <c r="C217" t="s">
        <v>218</v>
      </c>
      <c r="D217" s="215">
        <v>5493621</v>
      </c>
    </row>
    <row r="218" spans="1:4" ht="15">
      <c r="A218">
        <v>2009</v>
      </c>
      <c r="B218" t="s">
        <v>148</v>
      </c>
      <c r="C218" t="s">
        <v>218</v>
      </c>
      <c r="D218" s="215">
        <v>5523095</v>
      </c>
    </row>
    <row r="219" spans="1:4" ht="15">
      <c r="A219">
        <v>2010</v>
      </c>
      <c r="B219" t="s">
        <v>148</v>
      </c>
      <c r="C219" t="s">
        <v>218</v>
      </c>
      <c r="D219" s="215">
        <v>5547683</v>
      </c>
    </row>
    <row r="220" spans="1:4" ht="15">
      <c r="A220">
        <v>2011</v>
      </c>
      <c r="B220" t="s">
        <v>148</v>
      </c>
      <c r="C220" t="s">
        <v>218</v>
      </c>
      <c r="D220" s="215">
        <v>5570572</v>
      </c>
    </row>
    <row r="221" spans="1:4" ht="15">
      <c r="A221">
        <v>2012</v>
      </c>
      <c r="B221" t="s">
        <v>148</v>
      </c>
      <c r="C221" t="s">
        <v>218</v>
      </c>
      <c r="D221" s="215">
        <v>5591572</v>
      </c>
    </row>
    <row r="222" spans="1:4" ht="15">
      <c r="A222">
        <v>2013</v>
      </c>
      <c r="B222" t="s">
        <v>148</v>
      </c>
      <c r="C222" t="s">
        <v>218</v>
      </c>
      <c r="D222" s="215">
        <v>5614932</v>
      </c>
    </row>
    <row r="223" spans="1:4" ht="15">
      <c r="A223">
        <v>2014</v>
      </c>
      <c r="B223" t="s">
        <v>148</v>
      </c>
      <c r="C223" t="s">
        <v>218</v>
      </c>
      <c r="D223" s="215">
        <v>5643475</v>
      </c>
    </row>
    <row r="224" spans="1:4" ht="15">
      <c r="A224">
        <v>2015</v>
      </c>
      <c r="B224" t="s">
        <v>148</v>
      </c>
      <c r="C224" t="s">
        <v>218</v>
      </c>
      <c r="D224" s="215">
        <v>5683483</v>
      </c>
    </row>
    <row r="225" spans="1:4" ht="15">
      <c r="A225">
        <v>2016</v>
      </c>
      <c r="B225" t="s">
        <v>148</v>
      </c>
      <c r="C225" t="s">
        <v>218</v>
      </c>
      <c r="D225" s="215">
        <v>5728010</v>
      </c>
    </row>
    <row r="226" spans="1:4" ht="15">
      <c r="A226">
        <v>2017</v>
      </c>
      <c r="B226" t="s">
        <v>148</v>
      </c>
      <c r="C226" t="s">
        <v>218</v>
      </c>
      <c r="D226" s="215">
        <v>5764980</v>
      </c>
    </row>
    <row r="227" spans="1:4" ht="15">
      <c r="A227">
        <v>2018</v>
      </c>
      <c r="B227" t="s">
        <v>148</v>
      </c>
      <c r="C227" t="s">
        <v>218</v>
      </c>
      <c r="D227" s="215">
        <v>5793636</v>
      </c>
    </row>
    <row r="228" spans="1:4" ht="15">
      <c r="A228">
        <v>2019</v>
      </c>
      <c r="B228" t="s">
        <v>148</v>
      </c>
      <c r="C228" t="s">
        <v>218</v>
      </c>
      <c r="D228" s="215">
        <v>5814422</v>
      </c>
    </row>
    <row r="229" spans="1:4" ht="15">
      <c r="A229">
        <v>2020</v>
      </c>
      <c r="B229" t="s">
        <v>148</v>
      </c>
      <c r="C229" t="s">
        <v>218</v>
      </c>
      <c r="D229" s="215">
        <v>5831404</v>
      </c>
    </row>
    <row r="230" spans="1:4" ht="15">
      <c r="A230">
        <v>2021</v>
      </c>
      <c r="B230" t="s">
        <v>148</v>
      </c>
      <c r="C230" t="s">
        <v>218</v>
      </c>
      <c r="D230" s="215">
        <v>5856733</v>
      </c>
    </row>
    <row r="231" spans="1:4" ht="15">
      <c r="A231" s="202">
        <v>2022</v>
      </c>
      <c r="B231" t="s">
        <v>148</v>
      </c>
      <c r="C231" t="s">
        <v>218</v>
      </c>
      <c r="D231" s="215">
        <v>5903037</v>
      </c>
    </row>
    <row r="232" spans="1:4" ht="15">
      <c r="A232" s="202">
        <v>2000</v>
      </c>
      <c r="B232" t="s">
        <v>147</v>
      </c>
      <c r="C232" t="s">
        <v>218</v>
      </c>
      <c r="D232" s="215">
        <v>1396985</v>
      </c>
    </row>
    <row r="233" spans="1:4" ht="15">
      <c r="A233">
        <v>2001</v>
      </c>
      <c r="B233" t="s">
        <v>147</v>
      </c>
      <c r="C233" t="s">
        <v>218</v>
      </c>
      <c r="D233" s="215">
        <v>1388115</v>
      </c>
    </row>
    <row r="234" spans="1:4" ht="15">
      <c r="A234">
        <v>2002</v>
      </c>
      <c r="B234" t="s">
        <v>147</v>
      </c>
      <c r="C234" t="s">
        <v>218</v>
      </c>
      <c r="D234" s="215">
        <v>1379350</v>
      </c>
    </row>
    <row r="235" spans="1:4" ht="15">
      <c r="A235">
        <v>2003</v>
      </c>
      <c r="B235" t="s">
        <v>147</v>
      </c>
      <c r="C235" t="s">
        <v>218</v>
      </c>
      <c r="D235" s="214">
        <v>1370720</v>
      </c>
    </row>
    <row r="236" spans="1:4" ht="15">
      <c r="A236">
        <v>2004</v>
      </c>
      <c r="B236" t="s">
        <v>147</v>
      </c>
      <c r="C236" t="s">
        <v>218</v>
      </c>
      <c r="D236" s="215">
        <v>1362550</v>
      </c>
    </row>
    <row r="237" spans="1:4" ht="15">
      <c r="A237">
        <v>2005</v>
      </c>
      <c r="B237" t="s">
        <v>147</v>
      </c>
      <c r="C237" t="s">
        <v>218</v>
      </c>
      <c r="D237" s="215">
        <v>1354775</v>
      </c>
    </row>
    <row r="238" spans="1:4" ht="15">
      <c r="A238">
        <v>2006</v>
      </c>
      <c r="B238" t="s">
        <v>147</v>
      </c>
      <c r="C238" t="s">
        <v>218</v>
      </c>
      <c r="D238" s="215">
        <v>1346810</v>
      </c>
    </row>
    <row r="239" spans="1:4" ht="15">
      <c r="A239">
        <v>2007</v>
      </c>
      <c r="B239" t="s">
        <v>147</v>
      </c>
      <c r="C239" t="s">
        <v>218</v>
      </c>
      <c r="D239" s="215">
        <v>1340680</v>
      </c>
    </row>
    <row r="240" spans="1:4" ht="15">
      <c r="A240">
        <v>2008</v>
      </c>
      <c r="B240" t="s">
        <v>147</v>
      </c>
      <c r="C240" t="s">
        <v>218</v>
      </c>
      <c r="D240" s="215">
        <v>1337090</v>
      </c>
    </row>
    <row r="241" spans="1:4" ht="15">
      <c r="A241">
        <v>2009</v>
      </c>
      <c r="B241" t="s">
        <v>147</v>
      </c>
      <c r="C241" t="s">
        <v>218</v>
      </c>
      <c r="D241" s="215">
        <v>1334515</v>
      </c>
    </row>
    <row r="242" spans="1:4" ht="15">
      <c r="A242">
        <v>2010</v>
      </c>
      <c r="B242" t="s">
        <v>147</v>
      </c>
      <c r="C242" t="s">
        <v>218</v>
      </c>
      <c r="D242" s="215">
        <v>1331475</v>
      </c>
    </row>
    <row r="243" spans="1:4" ht="15">
      <c r="A243">
        <v>2011</v>
      </c>
      <c r="B243" t="s">
        <v>147</v>
      </c>
      <c r="C243" t="s">
        <v>218</v>
      </c>
      <c r="D243" s="214">
        <v>1327439</v>
      </c>
    </row>
    <row r="244" spans="1:4" ht="15">
      <c r="A244">
        <v>2012</v>
      </c>
      <c r="B244" t="s">
        <v>147</v>
      </c>
      <c r="C244" t="s">
        <v>218</v>
      </c>
      <c r="D244" s="215">
        <v>1322696</v>
      </c>
    </row>
    <row r="245" spans="1:4" ht="15">
      <c r="A245">
        <v>2013</v>
      </c>
      <c r="B245" t="s">
        <v>147</v>
      </c>
      <c r="C245" t="s">
        <v>218</v>
      </c>
      <c r="D245" s="215">
        <v>1317997</v>
      </c>
    </row>
    <row r="246" spans="1:4" ht="15">
      <c r="A246">
        <v>2014</v>
      </c>
      <c r="B246" t="s">
        <v>147</v>
      </c>
      <c r="C246" t="s">
        <v>218</v>
      </c>
      <c r="D246" s="215">
        <v>1314545</v>
      </c>
    </row>
    <row r="247" spans="1:5" ht="15">
      <c r="A247">
        <v>2015</v>
      </c>
      <c r="B247" t="s">
        <v>147</v>
      </c>
      <c r="C247" t="s">
        <v>218</v>
      </c>
      <c r="D247" s="215">
        <v>1315407</v>
      </c>
      <c r="E247" t="s">
        <v>219</v>
      </c>
    </row>
    <row r="248" spans="1:4" ht="15">
      <c r="A248">
        <v>2016</v>
      </c>
      <c r="B248" t="s">
        <v>147</v>
      </c>
      <c r="C248" t="s">
        <v>218</v>
      </c>
      <c r="D248" s="215">
        <v>1315790</v>
      </c>
    </row>
    <row r="249" spans="1:4" ht="15">
      <c r="A249">
        <v>2017</v>
      </c>
      <c r="B249" t="s">
        <v>147</v>
      </c>
      <c r="C249" t="s">
        <v>218</v>
      </c>
      <c r="D249" s="215">
        <v>1317384</v>
      </c>
    </row>
    <row r="250" spans="1:4" ht="15">
      <c r="A250">
        <v>2018</v>
      </c>
      <c r="B250" t="s">
        <v>147</v>
      </c>
      <c r="C250" t="s">
        <v>218</v>
      </c>
      <c r="D250" s="215">
        <v>1321977</v>
      </c>
    </row>
    <row r="251" spans="1:4" ht="15">
      <c r="A251">
        <v>2019</v>
      </c>
      <c r="B251" t="s">
        <v>147</v>
      </c>
      <c r="C251" t="s">
        <v>218</v>
      </c>
      <c r="D251" s="215">
        <v>1326898</v>
      </c>
    </row>
    <row r="252" spans="1:4" ht="15">
      <c r="A252">
        <v>2020</v>
      </c>
      <c r="B252" t="s">
        <v>147</v>
      </c>
      <c r="C252" t="s">
        <v>218</v>
      </c>
      <c r="D252" s="215">
        <v>1329522</v>
      </c>
    </row>
    <row r="253" spans="1:4" ht="15">
      <c r="A253">
        <v>2021</v>
      </c>
      <c r="B253" t="s">
        <v>147</v>
      </c>
      <c r="C253" t="s">
        <v>218</v>
      </c>
      <c r="D253" s="215">
        <v>1330932</v>
      </c>
    </row>
    <row r="254" spans="1:4" ht="15">
      <c r="A254">
        <v>2022</v>
      </c>
      <c r="B254" t="s">
        <v>147</v>
      </c>
      <c r="C254" t="s">
        <v>218</v>
      </c>
      <c r="D254" s="215">
        <v>1348840</v>
      </c>
    </row>
    <row r="255" spans="1:4" ht="15">
      <c r="A255">
        <v>2000</v>
      </c>
      <c r="B255" t="s">
        <v>145</v>
      </c>
      <c r="C255" t="s">
        <v>218</v>
      </c>
      <c r="D255" s="215">
        <v>10805808</v>
      </c>
    </row>
    <row r="256" spans="1:4" ht="15">
      <c r="A256">
        <v>2001</v>
      </c>
      <c r="B256" t="s">
        <v>145</v>
      </c>
      <c r="C256" t="s">
        <v>218</v>
      </c>
      <c r="D256" s="215">
        <v>10862132</v>
      </c>
    </row>
    <row r="257" spans="1:4" ht="15">
      <c r="A257">
        <v>2002</v>
      </c>
      <c r="B257" t="s">
        <v>145</v>
      </c>
      <c r="C257" t="s">
        <v>218</v>
      </c>
      <c r="D257" s="215">
        <v>10902022</v>
      </c>
    </row>
    <row r="258" spans="1:4" ht="15">
      <c r="A258">
        <v>2003</v>
      </c>
      <c r="B258" t="s">
        <v>145</v>
      </c>
      <c r="C258" t="s">
        <v>218</v>
      </c>
      <c r="D258" s="215">
        <v>10928070</v>
      </c>
    </row>
    <row r="259" spans="1:4" ht="15">
      <c r="A259">
        <v>2004</v>
      </c>
      <c r="B259" t="s">
        <v>145</v>
      </c>
      <c r="C259" t="s">
        <v>218</v>
      </c>
      <c r="D259" s="215">
        <v>10955141</v>
      </c>
    </row>
    <row r="260" spans="1:4" ht="15">
      <c r="A260">
        <v>2005</v>
      </c>
      <c r="B260" t="s">
        <v>145</v>
      </c>
      <c r="C260" t="s">
        <v>218</v>
      </c>
      <c r="D260" s="214">
        <v>10987314</v>
      </c>
    </row>
    <row r="261" spans="1:4" ht="15">
      <c r="A261">
        <v>2006</v>
      </c>
      <c r="B261" t="s">
        <v>145</v>
      </c>
      <c r="C261" t="s">
        <v>218</v>
      </c>
      <c r="D261" s="215">
        <v>11020362</v>
      </c>
    </row>
    <row r="262" spans="1:4" ht="15">
      <c r="A262">
        <v>2007</v>
      </c>
      <c r="B262" t="s">
        <v>145</v>
      </c>
      <c r="C262" t="s">
        <v>218</v>
      </c>
      <c r="D262" s="215">
        <v>11048473</v>
      </c>
    </row>
    <row r="263" spans="1:4" ht="15">
      <c r="A263">
        <v>2008</v>
      </c>
      <c r="B263" t="s">
        <v>145</v>
      </c>
      <c r="C263" t="s">
        <v>218</v>
      </c>
      <c r="D263" s="215">
        <v>11077841</v>
      </c>
    </row>
    <row r="264" spans="1:4" ht="15">
      <c r="A264">
        <v>2009</v>
      </c>
      <c r="B264" t="s">
        <v>145</v>
      </c>
      <c r="C264" t="s">
        <v>218</v>
      </c>
      <c r="D264" s="215">
        <v>11107017</v>
      </c>
    </row>
    <row r="265" spans="1:4" ht="15">
      <c r="A265">
        <v>2010</v>
      </c>
      <c r="B265" t="s">
        <v>145</v>
      </c>
      <c r="C265" t="s">
        <v>218</v>
      </c>
      <c r="D265" s="215">
        <v>11121341</v>
      </c>
    </row>
    <row r="266" spans="1:4" ht="15">
      <c r="A266">
        <v>2011</v>
      </c>
      <c r="B266" t="s">
        <v>145</v>
      </c>
      <c r="C266" t="s">
        <v>218</v>
      </c>
      <c r="D266" s="215">
        <v>11104899</v>
      </c>
    </row>
    <row r="267" spans="1:4" ht="15">
      <c r="A267">
        <v>2012</v>
      </c>
      <c r="B267" t="s">
        <v>145</v>
      </c>
      <c r="C267" t="s">
        <v>218</v>
      </c>
      <c r="D267" s="215">
        <v>11045011</v>
      </c>
    </row>
    <row r="268" spans="1:4" ht="15">
      <c r="A268">
        <v>2013</v>
      </c>
      <c r="B268" t="s">
        <v>145</v>
      </c>
      <c r="C268" t="s">
        <v>218</v>
      </c>
      <c r="D268" s="215">
        <v>10965211</v>
      </c>
    </row>
    <row r="269" spans="1:4" ht="15">
      <c r="A269">
        <v>2014</v>
      </c>
      <c r="B269" t="s">
        <v>145</v>
      </c>
      <c r="C269" t="s">
        <v>218</v>
      </c>
      <c r="D269" s="215">
        <v>10892413</v>
      </c>
    </row>
    <row r="270" spans="1:4" ht="15">
      <c r="A270" s="202">
        <v>2015</v>
      </c>
      <c r="B270" t="s">
        <v>145</v>
      </c>
      <c r="C270" t="s">
        <v>218</v>
      </c>
      <c r="D270" s="215">
        <v>10820883</v>
      </c>
    </row>
    <row r="271" spans="1:4" ht="15">
      <c r="A271" s="202">
        <v>2016</v>
      </c>
      <c r="B271" t="s">
        <v>145</v>
      </c>
      <c r="C271" t="s">
        <v>218</v>
      </c>
      <c r="D271" s="215">
        <v>10775971</v>
      </c>
    </row>
    <row r="272" spans="1:4" ht="15">
      <c r="A272">
        <v>2017</v>
      </c>
      <c r="B272" t="s">
        <v>145</v>
      </c>
      <c r="C272" t="s">
        <v>218</v>
      </c>
      <c r="D272" s="215">
        <v>10754679</v>
      </c>
    </row>
    <row r="273" spans="1:4" ht="15">
      <c r="A273">
        <v>2018</v>
      </c>
      <c r="B273" t="s">
        <v>145</v>
      </c>
      <c r="C273" t="s">
        <v>218</v>
      </c>
      <c r="D273" s="215">
        <v>10732882</v>
      </c>
    </row>
    <row r="274" spans="1:4" ht="15">
      <c r="A274">
        <v>2019</v>
      </c>
      <c r="B274" t="s">
        <v>145</v>
      </c>
      <c r="C274" t="s">
        <v>218</v>
      </c>
      <c r="D274" s="214">
        <v>10721582</v>
      </c>
    </row>
    <row r="275" spans="1:4" ht="15">
      <c r="A275">
        <v>2020</v>
      </c>
      <c r="B275" t="s">
        <v>145</v>
      </c>
      <c r="C275" t="s">
        <v>218</v>
      </c>
      <c r="D275" s="215">
        <v>10698599</v>
      </c>
    </row>
    <row r="276" spans="1:4" ht="15">
      <c r="A276">
        <v>2021</v>
      </c>
      <c r="B276" t="s">
        <v>145</v>
      </c>
      <c r="C276" t="s">
        <v>218</v>
      </c>
      <c r="D276" s="215">
        <v>10569207</v>
      </c>
    </row>
    <row r="277" spans="1:5" ht="15">
      <c r="A277">
        <v>2022</v>
      </c>
      <c r="B277" t="s">
        <v>145</v>
      </c>
      <c r="C277" t="s">
        <v>218</v>
      </c>
      <c r="D277" s="215">
        <v>10426919</v>
      </c>
      <c r="E277" t="s">
        <v>221</v>
      </c>
    </row>
    <row r="278" spans="1:4" ht="15">
      <c r="A278">
        <v>2000</v>
      </c>
      <c r="B278" t="s">
        <v>144</v>
      </c>
      <c r="C278" t="s">
        <v>218</v>
      </c>
      <c r="D278" s="215">
        <v>40567864</v>
      </c>
    </row>
    <row r="279" spans="1:4" ht="15">
      <c r="A279">
        <v>2001</v>
      </c>
      <c r="B279" t="s">
        <v>144</v>
      </c>
      <c r="C279" t="s">
        <v>218</v>
      </c>
      <c r="D279" s="215">
        <v>40850412</v>
      </c>
    </row>
    <row r="280" spans="1:4" ht="15">
      <c r="A280">
        <v>2002</v>
      </c>
      <c r="B280" t="s">
        <v>144</v>
      </c>
      <c r="C280" t="s">
        <v>218</v>
      </c>
      <c r="D280" s="215">
        <v>41431558</v>
      </c>
    </row>
    <row r="281" spans="1:4" ht="15">
      <c r="A281">
        <v>2003</v>
      </c>
      <c r="B281" t="s">
        <v>144</v>
      </c>
      <c r="C281" t="s">
        <v>218</v>
      </c>
      <c r="D281" s="215">
        <v>42187645</v>
      </c>
    </row>
    <row r="282" spans="1:4" ht="15">
      <c r="A282">
        <v>2004</v>
      </c>
      <c r="B282" t="s">
        <v>144</v>
      </c>
      <c r="C282" t="s">
        <v>218</v>
      </c>
      <c r="D282" s="215">
        <v>42921895</v>
      </c>
    </row>
    <row r="283" spans="1:4" ht="15">
      <c r="A283">
        <v>2005</v>
      </c>
      <c r="B283" t="s">
        <v>144</v>
      </c>
      <c r="C283" t="s">
        <v>218</v>
      </c>
      <c r="D283" s="215">
        <v>43653155</v>
      </c>
    </row>
    <row r="284" spans="1:4" ht="15">
      <c r="A284">
        <v>2006</v>
      </c>
      <c r="B284" t="s">
        <v>144</v>
      </c>
      <c r="C284" t="s">
        <v>218</v>
      </c>
      <c r="D284" s="215">
        <v>44397319</v>
      </c>
    </row>
    <row r="285" spans="1:4" ht="15">
      <c r="A285">
        <v>2007</v>
      </c>
      <c r="B285" t="s">
        <v>144</v>
      </c>
      <c r="C285" t="s">
        <v>218</v>
      </c>
      <c r="D285" s="215">
        <v>45226803</v>
      </c>
    </row>
    <row r="286" spans="1:4" ht="15">
      <c r="A286">
        <v>2008</v>
      </c>
      <c r="B286" t="s">
        <v>144</v>
      </c>
      <c r="C286" t="s">
        <v>218</v>
      </c>
      <c r="D286" s="215">
        <v>45954106</v>
      </c>
    </row>
    <row r="287" spans="1:4" ht="15">
      <c r="A287">
        <v>2009</v>
      </c>
      <c r="B287" t="s">
        <v>144</v>
      </c>
      <c r="C287" t="s">
        <v>218</v>
      </c>
      <c r="D287" s="215">
        <v>46362946</v>
      </c>
    </row>
    <row r="288" spans="1:4" ht="15">
      <c r="A288">
        <v>2010</v>
      </c>
      <c r="B288" t="s">
        <v>144</v>
      </c>
      <c r="C288" t="s">
        <v>218</v>
      </c>
      <c r="D288" s="215">
        <v>46576897</v>
      </c>
    </row>
    <row r="289" spans="1:4" ht="15">
      <c r="A289">
        <v>2011</v>
      </c>
      <c r="B289" t="s">
        <v>144</v>
      </c>
      <c r="C289" t="s">
        <v>218</v>
      </c>
      <c r="D289" s="215">
        <v>46742697</v>
      </c>
    </row>
    <row r="290" spans="1:4" ht="15">
      <c r="A290">
        <v>2012</v>
      </c>
      <c r="B290" t="s">
        <v>144</v>
      </c>
      <c r="C290" t="s">
        <v>218</v>
      </c>
      <c r="D290" s="215">
        <v>46773055</v>
      </c>
    </row>
    <row r="291" spans="1:4" ht="15">
      <c r="A291">
        <v>2013</v>
      </c>
      <c r="B291" t="s">
        <v>144</v>
      </c>
      <c r="C291" t="s">
        <v>218</v>
      </c>
      <c r="D291" s="215">
        <v>46620045</v>
      </c>
    </row>
    <row r="292" spans="1:4" ht="15">
      <c r="A292">
        <v>2014</v>
      </c>
      <c r="B292" t="s">
        <v>144</v>
      </c>
      <c r="C292" t="s">
        <v>218</v>
      </c>
      <c r="D292" s="215">
        <v>46480882</v>
      </c>
    </row>
    <row r="293" spans="1:4" ht="15">
      <c r="A293">
        <v>2015</v>
      </c>
      <c r="B293" t="s">
        <v>144</v>
      </c>
      <c r="C293" t="s">
        <v>218</v>
      </c>
      <c r="D293" s="215">
        <v>46444832</v>
      </c>
    </row>
    <row r="294" spans="1:4" ht="15">
      <c r="A294">
        <v>2016</v>
      </c>
      <c r="B294" t="s">
        <v>144</v>
      </c>
      <c r="C294" t="s">
        <v>218</v>
      </c>
      <c r="D294" s="215">
        <v>46484062</v>
      </c>
    </row>
    <row r="295" spans="1:4" ht="15">
      <c r="A295">
        <v>2017</v>
      </c>
      <c r="B295" t="s">
        <v>144</v>
      </c>
      <c r="C295" t="s">
        <v>218</v>
      </c>
      <c r="D295" s="215">
        <v>46593236</v>
      </c>
    </row>
    <row r="296" spans="1:4" ht="15">
      <c r="A296">
        <v>2018</v>
      </c>
      <c r="B296" t="s">
        <v>144</v>
      </c>
      <c r="C296" t="s">
        <v>218</v>
      </c>
      <c r="D296" s="215">
        <v>46797754</v>
      </c>
    </row>
    <row r="297" spans="1:4" ht="15">
      <c r="A297">
        <v>2019</v>
      </c>
      <c r="B297" t="s">
        <v>144</v>
      </c>
      <c r="C297" t="s">
        <v>218</v>
      </c>
      <c r="D297" s="215">
        <v>47134837</v>
      </c>
    </row>
    <row r="298" spans="1:4" ht="15">
      <c r="A298">
        <v>2020</v>
      </c>
      <c r="B298" t="s">
        <v>144</v>
      </c>
      <c r="C298" t="s">
        <v>218</v>
      </c>
      <c r="D298" s="215">
        <v>47365655</v>
      </c>
    </row>
    <row r="299" spans="1:4" ht="15">
      <c r="A299">
        <v>2021</v>
      </c>
      <c r="B299" t="s">
        <v>144</v>
      </c>
      <c r="C299" t="s">
        <v>218</v>
      </c>
      <c r="D299" s="215">
        <v>47415794</v>
      </c>
    </row>
    <row r="300" spans="1:5" ht="15">
      <c r="A300">
        <v>2022</v>
      </c>
      <c r="B300" t="s">
        <v>144</v>
      </c>
      <c r="C300" t="s">
        <v>218</v>
      </c>
      <c r="D300" s="215">
        <v>47778340</v>
      </c>
      <c r="E300" t="s">
        <v>252</v>
      </c>
    </row>
    <row r="301" spans="1:5" ht="15">
      <c r="A301">
        <v>2000</v>
      </c>
      <c r="B301" t="s">
        <v>209</v>
      </c>
      <c r="C301" t="s">
        <v>218</v>
      </c>
      <c r="D301" s="215">
        <v>428929021</v>
      </c>
      <c r="E301" t="s">
        <v>219</v>
      </c>
    </row>
    <row r="302" spans="1:5" ht="15">
      <c r="A302">
        <v>2001</v>
      </c>
      <c r="B302" t="s">
        <v>209</v>
      </c>
      <c r="C302" t="s">
        <v>218</v>
      </c>
      <c r="D302" s="215">
        <v>429481944</v>
      </c>
      <c r="E302" t="s">
        <v>219</v>
      </c>
    </row>
    <row r="303" spans="1:4" ht="15">
      <c r="A303">
        <v>2002</v>
      </c>
      <c r="B303" t="s">
        <v>209</v>
      </c>
      <c r="C303" t="s">
        <v>218</v>
      </c>
      <c r="D303" s="215">
        <v>430456663</v>
      </c>
    </row>
    <row r="304" spans="1:4" ht="15">
      <c r="A304">
        <v>2003</v>
      </c>
      <c r="B304" t="s">
        <v>209</v>
      </c>
      <c r="C304" t="s">
        <v>218</v>
      </c>
      <c r="D304" s="215">
        <v>431976112</v>
      </c>
    </row>
    <row r="305" spans="1:4" ht="15">
      <c r="A305">
        <v>2004</v>
      </c>
      <c r="B305" t="s">
        <v>209</v>
      </c>
      <c r="C305" t="s">
        <v>218</v>
      </c>
      <c r="D305" s="215">
        <v>433589156</v>
      </c>
    </row>
    <row r="306" spans="1:4" ht="15">
      <c r="A306">
        <v>2005</v>
      </c>
      <c r="B306" t="s">
        <v>209</v>
      </c>
      <c r="C306" t="s">
        <v>218</v>
      </c>
      <c r="D306" s="215">
        <v>435116254</v>
      </c>
    </row>
    <row r="307" spans="1:4" ht="15">
      <c r="A307">
        <v>2006</v>
      </c>
      <c r="B307" t="s">
        <v>209</v>
      </c>
      <c r="C307" t="s">
        <v>218</v>
      </c>
      <c r="D307" s="215">
        <v>436521866</v>
      </c>
    </row>
    <row r="308" spans="1:4" ht="15">
      <c r="A308">
        <v>2007</v>
      </c>
      <c r="B308" t="s">
        <v>209</v>
      </c>
      <c r="C308" t="s">
        <v>218</v>
      </c>
      <c r="D308" s="215">
        <v>437984240</v>
      </c>
    </row>
    <row r="309" spans="1:5" ht="15">
      <c r="A309" s="202">
        <v>2008</v>
      </c>
      <c r="B309" t="s">
        <v>209</v>
      </c>
      <c r="C309" t="s">
        <v>218</v>
      </c>
      <c r="D309" s="215">
        <v>439386639</v>
      </c>
      <c r="E309" t="s">
        <v>219</v>
      </c>
    </row>
    <row r="310" spans="1:4" ht="15">
      <c r="A310" s="202">
        <v>2009</v>
      </c>
      <c r="B310" t="s">
        <v>209</v>
      </c>
      <c r="C310" t="s">
        <v>218</v>
      </c>
      <c r="D310" s="215">
        <v>440426387</v>
      </c>
    </row>
    <row r="311" spans="1:5" ht="15">
      <c r="A311">
        <v>2010</v>
      </c>
      <c r="B311" t="s">
        <v>209</v>
      </c>
      <c r="C311" t="s">
        <v>218</v>
      </c>
      <c r="D311" s="215">
        <v>441041446</v>
      </c>
      <c r="E311" t="s">
        <v>219</v>
      </c>
    </row>
    <row r="312" spans="1:5" ht="15">
      <c r="A312">
        <v>2011</v>
      </c>
      <c r="B312" t="s">
        <v>209</v>
      </c>
      <c r="C312" t="s">
        <v>218</v>
      </c>
      <c r="D312" s="215">
        <v>440260386</v>
      </c>
      <c r="E312" t="s">
        <v>219</v>
      </c>
    </row>
    <row r="313" spans="1:5" ht="15">
      <c r="A313">
        <v>2012</v>
      </c>
      <c r="B313" t="s">
        <v>209</v>
      </c>
      <c r="C313" t="s">
        <v>218</v>
      </c>
      <c r="D313" s="214">
        <v>440905186</v>
      </c>
      <c r="E313" t="s">
        <v>219</v>
      </c>
    </row>
    <row r="314" spans="1:4" ht="15">
      <c r="A314">
        <v>2013</v>
      </c>
      <c r="B314" t="s">
        <v>209</v>
      </c>
      <c r="C314" t="s">
        <v>218</v>
      </c>
      <c r="D314" s="215">
        <v>441958943</v>
      </c>
    </row>
    <row r="315" spans="1:5" ht="15">
      <c r="A315">
        <v>2014</v>
      </c>
      <c r="B315" t="s">
        <v>209</v>
      </c>
      <c r="C315" t="s">
        <v>218</v>
      </c>
      <c r="D315" s="215">
        <v>443274551</v>
      </c>
      <c r="E315" t="s">
        <v>219</v>
      </c>
    </row>
    <row r="316" spans="1:5" ht="15">
      <c r="A316">
        <v>2015</v>
      </c>
      <c r="B316" t="s">
        <v>209</v>
      </c>
      <c r="C316" t="s">
        <v>218</v>
      </c>
      <c r="D316" s="215">
        <v>444234821</v>
      </c>
      <c r="E316" t="s">
        <v>219</v>
      </c>
    </row>
    <row r="317" spans="1:4" ht="15">
      <c r="A317">
        <v>2016</v>
      </c>
      <c r="B317" t="s">
        <v>209</v>
      </c>
      <c r="C317" t="s">
        <v>218</v>
      </c>
      <c r="D317" s="215">
        <v>445167186</v>
      </c>
    </row>
    <row r="318" spans="1:5" ht="15">
      <c r="A318">
        <v>2017</v>
      </c>
      <c r="B318" t="s">
        <v>209</v>
      </c>
      <c r="C318" t="s">
        <v>218</v>
      </c>
      <c r="D318" s="215">
        <v>445871494</v>
      </c>
      <c r="E318" t="s">
        <v>219</v>
      </c>
    </row>
    <row r="319" spans="1:5" ht="15">
      <c r="A319">
        <v>2018</v>
      </c>
      <c r="B319" t="s">
        <v>209</v>
      </c>
      <c r="C319" t="s">
        <v>218</v>
      </c>
      <c r="D319" s="215">
        <v>446655355</v>
      </c>
      <c r="E319" t="s">
        <v>220</v>
      </c>
    </row>
    <row r="320" spans="1:5" ht="15">
      <c r="A320">
        <v>2019</v>
      </c>
      <c r="B320" t="s">
        <v>209</v>
      </c>
      <c r="C320" t="s">
        <v>218</v>
      </c>
      <c r="D320" s="215">
        <v>447022255</v>
      </c>
      <c r="E320" t="s">
        <v>237</v>
      </c>
    </row>
    <row r="321" spans="1:5" ht="15">
      <c r="A321">
        <v>2020</v>
      </c>
      <c r="B321" t="s">
        <v>209</v>
      </c>
      <c r="C321" t="s">
        <v>218</v>
      </c>
      <c r="D321" s="215">
        <v>447346360</v>
      </c>
      <c r="E321" t="s">
        <v>221</v>
      </c>
    </row>
    <row r="322" spans="1:5" ht="15">
      <c r="A322">
        <v>2021</v>
      </c>
      <c r="B322" t="s">
        <v>209</v>
      </c>
      <c r="C322" t="s">
        <v>218</v>
      </c>
      <c r="D322" s="215">
        <v>446904604</v>
      </c>
      <c r="E322" t="s">
        <v>237</v>
      </c>
    </row>
    <row r="323" spans="1:5" ht="15">
      <c r="A323">
        <v>2022</v>
      </c>
      <c r="B323" t="s">
        <v>209</v>
      </c>
      <c r="C323" t="s">
        <v>218</v>
      </c>
      <c r="D323" s="215">
        <v>447033117</v>
      </c>
      <c r="E323" t="s">
        <v>237</v>
      </c>
    </row>
    <row r="324" spans="1:4" ht="15">
      <c r="A324">
        <v>2000</v>
      </c>
      <c r="B324" t="s">
        <v>126</v>
      </c>
      <c r="C324" t="s">
        <v>218</v>
      </c>
      <c r="D324" s="215">
        <v>5176209</v>
      </c>
    </row>
    <row r="325" spans="1:4" ht="15">
      <c r="A325">
        <v>2001</v>
      </c>
      <c r="B325" t="s">
        <v>126</v>
      </c>
      <c r="C325" t="s">
        <v>218</v>
      </c>
      <c r="D325" s="215">
        <v>5188008</v>
      </c>
    </row>
    <row r="326" spans="1:4" ht="15">
      <c r="A326">
        <v>2002</v>
      </c>
      <c r="B326" t="s">
        <v>126</v>
      </c>
      <c r="C326" t="s">
        <v>218</v>
      </c>
      <c r="D326" s="215">
        <v>5200598</v>
      </c>
    </row>
    <row r="327" spans="1:4" ht="15">
      <c r="A327">
        <v>2003</v>
      </c>
      <c r="B327" t="s">
        <v>126</v>
      </c>
      <c r="C327" t="s">
        <v>218</v>
      </c>
      <c r="D327" s="215">
        <v>5213014</v>
      </c>
    </row>
    <row r="328" spans="1:4" ht="15">
      <c r="A328">
        <v>2004</v>
      </c>
      <c r="B328" t="s">
        <v>126</v>
      </c>
      <c r="C328" t="s">
        <v>218</v>
      </c>
      <c r="D328" s="215">
        <v>5228172</v>
      </c>
    </row>
    <row r="329" spans="1:4" ht="15">
      <c r="A329">
        <v>2005</v>
      </c>
      <c r="B329" t="s">
        <v>126</v>
      </c>
      <c r="C329" t="s">
        <v>218</v>
      </c>
      <c r="D329" s="215">
        <v>5246096</v>
      </c>
    </row>
    <row r="330" spans="1:4" ht="15">
      <c r="A330">
        <v>2006</v>
      </c>
      <c r="B330" t="s">
        <v>126</v>
      </c>
      <c r="C330" t="s">
        <v>218</v>
      </c>
      <c r="D330" s="215">
        <v>5266268</v>
      </c>
    </row>
    <row r="331" spans="1:4" ht="15">
      <c r="A331">
        <v>2007</v>
      </c>
      <c r="B331" t="s">
        <v>126</v>
      </c>
      <c r="C331" t="s">
        <v>218</v>
      </c>
      <c r="D331" s="215">
        <v>5288720</v>
      </c>
    </row>
    <row r="332" spans="1:4" ht="15">
      <c r="A332">
        <v>2008</v>
      </c>
      <c r="B332" t="s">
        <v>126</v>
      </c>
      <c r="C332" t="s">
        <v>218</v>
      </c>
      <c r="D332" s="215">
        <v>5313399</v>
      </c>
    </row>
    <row r="333" spans="1:4" ht="15">
      <c r="A333">
        <v>2009</v>
      </c>
      <c r="B333" t="s">
        <v>126</v>
      </c>
      <c r="C333" t="s">
        <v>218</v>
      </c>
      <c r="D333" s="215">
        <v>5338871</v>
      </c>
    </row>
    <row r="334" spans="1:4" ht="15">
      <c r="A334">
        <v>2010</v>
      </c>
      <c r="B334" t="s">
        <v>126</v>
      </c>
      <c r="C334" t="s">
        <v>218</v>
      </c>
      <c r="D334" s="214">
        <v>5363352</v>
      </c>
    </row>
    <row r="335" spans="1:4" ht="15">
      <c r="A335">
        <v>2011</v>
      </c>
      <c r="B335" t="s">
        <v>126</v>
      </c>
      <c r="C335" t="s">
        <v>218</v>
      </c>
      <c r="D335" s="215">
        <v>5388272</v>
      </c>
    </row>
    <row r="336" spans="1:4" ht="15">
      <c r="A336">
        <v>2012</v>
      </c>
      <c r="B336" t="s">
        <v>126</v>
      </c>
      <c r="C336" t="s">
        <v>218</v>
      </c>
      <c r="D336" s="215">
        <v>5413971</v>
      </c>
    </row>
    <row r="337" spans="1:4" ht="15">
      <c r="A337">
        <v>2013</v>
      </c>
      <c r="B337" t="s">
        <v>126</v>
      </c>
      <c r="C337" t="s">
        <v>218</v>
      </c>
      <c r="D337" s="215">
        <v>5438972</v>
      </c>
    </row>
    <row r="338" spans="1:4" ht="15">
      <c r="A338">
        <v>2014</v>
      </c>
      <c r="B338" t="s">
        <v>126</v>
      </c>
      <c r="C338" t="s">
        <v>218</v>
      </c>
      <c r="D338" s="215">
        <v>5461512</v>
      </c>
    </row>
    <row r="339" spans="1:4" ht="15">
      <c r="A339">
        <v>2015</v>
      </c>
      <c r="B339" t="s">
        <v>126</v>
      </c>
      <c r="C339" t="s">
        <v>218</v>
      </c>
      <c r="D339" s="215">
        <v>5479531</v>
      </c>
    </row>
    <row r="340" spans="1:4" ht="15">
      <c r="A340">
        <v>2016</v>
      </c>
      <c r="B340" t="s">
        <v>126</v>
      </c>
      <c r="C340" t="s">
        <v>218</v>
      </c>
      <c r="D340" s="215">
        <v>5495303</v>
      </c>
    </row>
    <row r="341" spans="1:4" ht="15">
      <c r="A341">
        <v>2017</v>
      </c>
      <c r="B341" t="s">
        <v>126</v>
      </c>
      <c r="C341" t="s">
        <v>218</v>
      </c>
      <c r="D341" s="215">
        <v>5508214</v>
      </c>
    </row>
    <row r="342" spans="1:4" ht="15">
      <c r="A342">
        <v>2018</v>
      </c>
      <c r="B342" t="s">
        <v>126</v>
      </c>
      <c r="C342" t="s">
        <v>218</v>
      </c>
      <c r="D342" s="215">
        <v>5515525</v>
      </c>
    </row>
    <row r="343" spans="1:4" ht="15">
      <c r="A343">
        <v>2019</v>
      </c>
      <c r="B343" t="s">
        <v>126</v>
      </c>
      <c r="C343" t="s">
        <v>218</v>
      </c>
      <c r="D343" s="215">
        <v>5521606</v>
      </c>
    </row>
    <row r="344" spans="1:4" ht="15">
      <c r="A344">
        <v>2020</v>
      </c>
      <c r="B344" t="s">
        <v>126</v>
      </c>
      <c r="C344" t="s">
        <v>218</v>
      </c>
      <c r="D344" s="215">
        <v>5529543</v>
      </c>
    </row>
    <row r="345" spans="1:4" ht="15">
      <c r="A345">
        <v>2021</v>
      </c>
      <c r="B345" t="s">
        <v>126</v>
      </c>
      <c r="C345" t="s">
        <v>218</v>
      </c>
      <c r="D345" s="215">
        <v>5541017</v>
      </c>
    </row>
    <row r="346" spans="1:4" ht="15">
      <c r="A346">
        <v>2022</v>
      </c>
      <c r="B346" t="s">
        <v>126</v>
      </c>
      <c r="C346" t="s">
        <v>218</v>
      </c>
      <c r="D346" s="215">
        <v>5556106</v>
      </c>
    </row>
    <row r="347" spans="1:4" ht="15">
      <c r="A347">
        <v>2000</v>
      </c>
      <c r="B347" t="s">
        <v>143</v>
      </c>
      <c r="C347" t="s">
        <v>218</v>
      </c>
      <c r="D347" s="215">
        <v>60762169</v>
      </c>
    </row>
    <row r="348" spans="1:4" ht="15">
      <c r="A348" s="202">
        <v>2001</v>
      </c>
      <c r="B348" t="s">
        <v>143</v>
      </c>
      <c r="C348" t="s">
        <v>218</v>
      </c>
      <c r="D348" s="215">
        <v>61201676</v>
      </c>
    </row>
    <row r="349" spans="1:4" ht="15">
      <c r="A349" s="202">
        <v>2002</v>
      </c>
      <c r="B349" t="s">
        <v>143</v>
      </c>
      <c r="C349" t="s">
        <v>218</v>
      </c>
      <c r="D349" s="215">
        <v>61644062</v>
      </c>
    </row>
    <row r="350" spans="1:4" ht="15">
      <c r="A350">
        <v>2003</v>
      </c>
      <c r="B350" t="s">
        <v>143</v>
      </c>
      <c r="C350" t="s">
        <v>218</v>
      </c>
      <c r="D350" s="215">
        <v>62078165</v>
      </c>
    </row>
    <row r="351" spans="1:4" ht="15">
      <c r="A351">
        <v>2004</v>
      </c>
      <c r="B351" t="s">
        <v>143</v>
      </c>
      <c r="C351" t="s">
        <v>218</v>
      </c>
      <c r="D351" s="215">
        <v>62532556</v>
      </c>
    </row>
    <row r="352" spans="1:4" ht="15">
      <c r="A352">
        <v>2005</v>
      </c>
      <c r="B352" t="s">
        <v>143</v>
      </c>
      <c r="C352" t="s">
        <v>218</v>
      </c>
      <c r="D352" s="214">
        <v>63001253</v>
      </c>
    </row>
    <row r="353" spans="1:4" ht="15">
      <c r="A353">
        <v>2006</v>
      </c>
      <c r="B353" t="s">
        <v>143</v>
      </c>
      <c r="C353" t="s">
        <v>218</v>
      </c>
      <c r="D353" s="215">
        <v>63437350</v>
      </c>
    </row>
    <row r="354" spans="1:4" ht="15">
      <c r="A354">
        <v>2007</v>
      </c>
      <c r="B354" t="s">
        <v>143</v>
      </c>
      <c r="C354" t="s">
        <v>218</v>
      </c>
      <c r="D354" s="215">
        <v>63826129</v>
      </c>
    </row>
    <row r="355" spans="1:4" ht="15">
      <c r="A355">
        <v>2008</v>
      </c>
      <c r="B355" t="s">
        <v>143</v>
      </c>
      <c r="C355" t="s">
        <v>218</v>
      </c>
      <c r="D355" s="215">
        <v>64178710</v>
      </c>
    </row>
    <row r="356" spans="1:4" ht="15">
      <c r="A356">
        <v>2009</v>
      </c>
      <c r="B356" t="s">
        <v>143</v>
      </c>
      <c r="C356" t="s">
        <v>218</v>
      </c>
      <c r="D356" s="215">
        <v>64504541</v>
      </c>
    </row>
    <row r="357" spans="1:4" ht="15">
      <c r="A357">
        <v>2010</v>
      </c>
      <c r="B357" t="s">
        <v>143</v>
      </c>
      <c r="C357" t="s">
        <v>218</v>
      </c>
      <c r="D357" s="215">
        <v>64818789</v>
      </c>
    </row>
    <row r="358" spans="1:4" ht="15">
      <c r="A358">
        <v>2011</v>
      </c>
      <c r="B358" t="s">
        <v>143</v>
      </c>
      <c r="C358" t="s">
        <v>218</v>
      </c>
      <c r="D358" s="214">
        <v>65127852</v>
      </c>
    </row>
    <row r="359" spans="1:4" ht="15">
      <c r="A359">
        <v>2012</v>
      </c>
      <c r="B359" t="s">
        <v>143</v>
      </c>
      <c r="C359" t="s">
        <v>218</v>
      </c>
      <c r="D359" s="215">
        <v>65438667</v>
      </c>
    </row>
    <row r="360" spans="1:4" ht="15">
      <c r="A360">
        <v>2013</v>
      </c>
      <c r="B360" t="s">
        <v>143</v>
      </c>
      <c r="C360" t="s">
        <v>218</v>
      </c>
      <c r="D360" s="215">
        <v>65771309</v>
      </c>
    </row>
    <row r="361" spans="1:5" ht="15">
      <c r="A361">
        <v>2014</v>
      </c>
      <c r="B361" t="s">
        <v>143</v>
      </c>
      <c r="C361" t="s">
        <v>218</v>
      </c>
      <c r="D361" s="215">
        <v>66312067</v>
      </c>
      <c r="E361" t="s">
        <v>219</v>
      </c>
    </row>
    <row r="362" spans="1:4" ht="15">
      <c r="A362">
        <v>2015</v>
      </c>
      <c r="B362" t="s">
        <v>143</v>
      </c>
      <c r="C362" t="s">
        <v>218</v>
      </c>
      <c r="D362" s="215">
        <v>66548272</v>
      </c>
    </row>
    <row r="363" spans="1:4" ht="15">
      <c r="A363">
        <v>2016</v>
      </c>
      <c r="B363" t="s">
        <v>143</v>
      </c>
      <c r="C363" t="s">
        <v>218</v>
      </c>
      <c r="D363" s="215">
        <v>66724104</v>
      </c>
    </row>
    <row r="364" spans="1:4" ht="15">
      <c r="A364">
        <v>2017</v>
      </c>
      <c r="B364" t="s">
        <v>143</v>
      </c>
      <c r="C364" t="s">
        <v>218</v>
      </c>
      <c r="D364" s="215">
        <v>66918020</v>
      </c>
    </row>
    <row r="365" spans="1:4" ht="15">
      <c r="A365">
        <v>2018</v>
      </c>
      <c r="B365" t="s">
        <v>143</v>
      </c>
      <c r="C365" t="s">
        <v>218</v>
      </c>
      <c r="D365" s="215">
        <v>67158348</v>
      </c>
    </row>
    <row r="366" spans="1:5" ht="15">
      <c r="A366">
        <v>2019</v>
      </c>
      <c r="B366" t="s">
        <v>143</v>
      </c>
      <c r="C366" t="s">
        <v>218</v>
      </c>
      <c r="D366" s="215">
        <v>67388001</v>
      </c>
      <c r="E366" t="s">
        <v>222</v>
      </c>
    </row>
    <row r="367" spans="1:5" ht="15">
      <c r="A367">
        <v>2020</v>
      </c>
      <c r="B367" t="s">
        <v>143</v>
      </c>
      <c r="C367" t="s">
        <v>218</v>
      </c>
      <c r="D367" s="215">
        <v>67571107</v>
      </c>
      <c r="E367" t="s">
        <v>222</v>
      </c>
    </row>
    <row r="368" spans="1:5" ht="15">
      <c r="A368">
        <v>2021</v>
      </c>
      <c r="B368" t="s">
        <v>143</v>
      </c>
      <c r="C368" t="s">
        <v>218</v>
      </c>
      <c r="D368" s="215">
        <v>67764304</v>
      </c>
      <c r="E368" t="s">
        <v>222</v>
      </c>
    </row>
    <row r="369" spans="1:5" ht="15">
      <c r="A369">
        <v>2022</v>
      </c>
      <c r="B369" t="s">
        <v>143</v>
      </c>
      <c r="C369" t="s">
        <v>218</v>
      </c>
      <c r="D369" s="215">
        <v>67971311</v>
      </c>
      <c r="E369" t="s">
        <v>222</v>
      </c>
    </row>
    <row r="370" spans="1:5" ht="15">
      <c r="A370">
        <v>2000</v>
      </c>
      <c r="B370" t="s">
        <v>142</v>
      </c>
      <c r="C370" t="s">
        <v>218</v>
      </c>
      <c r="D370" s="215">
        <v>4468302</v>
      </c>
      <c r="E370" t="s">
        <v>220</v>
      </c>
    </row>
    <row r="371" spans="1:5" ht="15">
      <c r="A371">
        <v>2001</v>
      </c>
      <c r="B371" t="s">
        <v>142</v>
      </c>
      <c r="C371" t="s">
        <v>218</v>
      </c>
      <c r="D371" s="215">
        <v>4300450</v>
      </c>
      <c r="E371" t="s">
        <v>219</v>
      </c>
    </row>
    <row r="372" spans="1:4" ht="15">
      <c r="A372">
        <v>2002</v>
      </c>
      <c r="B372" t="s">
        <v>142</v>
      </c>
      <c r="C372" t="s">
        <v>218</v>
      </c>
      <c r="D372" s="215">
        <v>4305439</v>
      </c>
    </row>
    <row r="373" spans="1:4" ht="15">
      <c r="A373">
        <v>2003</v>
      </c>
      <c r="B373" t="s">
        <v>142</v>
      </c>
      <c r="C373" t="s">
        <v>218</v>
      </c>
      <c r="D373" s="215">
        <v>4305555</v>
      </c>
    </row>
    <row r="374" spans="1:4" ht="15">
      <c r="A374">
        <v>2004</v>
      </c>
      <c r="B374" t="s">
        <v>142</v>
      </c>
      <c r="C374" t="s">
        <v>218</v>
      </c>
      <c r="D374" s="215">
        <v>4308293</v>
      </c>
    </row>
    <row r="375" spans="1:4" ht="15">
      <c r="A375">
        <v>2005</v>
      </c>
      <c r="B375" t="s">
        <v>142</v>
      </c>
      <c r="C375" t="s">
        <v>218</v>
      </c>
      <c r="D375" s="215">
        <v>4311674</v>
      </c>
    </row>
    <row r="376" spans="1:4" ht="15">
      <c r="A376">
        <v>2006</v>
      </c>
      <c r="B376" t="s">
        <v>142</v>
      </c>
      <c r="C376" t="s">
        <v>218</v>
      </c>
      <c r="D376" s="215">
        <v>4313009</v>
      </c>
    </row>
    <row r="377" spans="1:4" ht="15">
      <c r="A377">
        <v>2007</v>
      </c>
      <c r="B377" t="s">
        <v>142</v>
      </c>
      <c r="C377" t="s">
        <v>218</v>
      </c>
      <c r="D377" s="215">
        <v>4312749</v>
      </c>
    </row>
    <row r="378" spans="1:4" ht="15">
      <c r="A378">
        <v>2008</v>
      </c>
      <c r="B378" t="s">
        <v>142</v>
      </c>
      <c r="C378" t="s">
        <v>218</v>
      </c>
      <c r="D378" s="215">
        <v>4310882</v>
      </c>
    </row>
    <row r="379" spans="1:4" ht="15">
      <c r="A379">
        <v>2009</v>
      </c>
      <c r="B379" t="s">
        <v>142</v>
      </c>
      <c r="C379" t="s">
        <v>218</v>
      </c>
      <c r="D379" s="215">
        <v>4306322</v>
      </c>
    </row>
    <row r="380" spans="1:4" ht="15">
      <c r="A380">
        <v>2010</v>
      </c>
      <c r="B380" t="s">
        <v>142</v>
      </c>
      <c r="C380" t="s">
        <v>218</v>
      </c>
      <c r="D380" s="215">
        <v>4296352</v>
      </c>
    </row>
    <row r="381" spans="1:4" ht="15">
      <c r="A381">
        <v>2011</v>
      </c>
      <c r="B381" t="s">
        <v>142</v>
      </c>
      <c r="C381" t="s">
        <v>218</v>
      </c>
      <c r="D381" s="215">
        <v>4282921</v>
      </c>
    </row>
    <row r="382" spans="1:4" ht="15">
      <c r="A382">
        <v>2012</v>
      </c>
      <c r="B382" t="s">
        <v>142</v>
      </c>
      <c r="C382" t="s">
        <v>218</v>
      </c>
      <c r="D382" s="215">
        <v>4269062</v>
      </c>
    </row>
    <row r="383" spans="1:4" ht="15">
      <c r="A383">
        <v>2013</v>
      </c>
      <c r="B383" t="s">
        <v>142</v>
      </c>
      <c r="C383" t="s">
        <v>218</v>
      </c>
      <c r="D383" s="215">
        <v>4254475</v>
      </c>
    </row>
    <row r="384" spans="1:4" ht="15">
      <c r="A384">
        <v>2014</v>
      </c>
      <c r="B384" t="s">
        <v>142</v>
      </c>
      <c r="C384" t="s">
        <v>218</v>
      </c>
      <c r="D384" s="215">
        <v>4236063</v>
      </c>
    </row>
    <row r="385" spans="1:4" ht="15">
      <c r="A385">
        <v>2015</v>
      </c>
      <c r="B385" t="s">
        <v>142</v>
      </c>
      <c r="C385" t="s">
        <v>218</v>
      </c>
      <c r="D385" s="215">
        <v>4207993</v>
      </c>
    </row>
    <row r="386" spans="1:4" ht="15">
      <c r="A386">
        <v>2016</v>
      </c>
      <c r="B386" t="s">
        <v>142</v>
      </c>
      <c r="C386" t="s">
        <v>218</v>
      </c>
      <c r="D386" s="215">
        <v>4172441</v>
      </c>
    </row>
    <row r="387" spans="1:4" ht="15">
      <c r="A387" s="202">
        <v>2017</v>
      </c>
      <c r="B387" t="s">
        <v>142</v>
      </c>
      <c r="C387" t="s">
        <v>218</v>
      </c>
      <c r="D387" s="215">
        <v>4129853</v>
      </c>
    </row>
    <row r="388" spans="1:4" ht="15">
      <c r="A388">
        <v>2018</v>
      </c>
      <c r="B388" t="s">
        <v>142</v>
      </c>
      <c r="C388" t="s">
        <v>218</v>
      </c>
      <c r="D388" s="215">
        <v>4090870</v>
      </c>
    </row>
    <row r="389" spans="1:4" ht="15">
      <c r="A389">
        <v>2019</v>
      </c>
      <c r="B389" t="s">
        <v>142</v>
      </c>
      <c r="C389" t="s">
        <v>218</v>
      </c>
      <c r="D389" s="215">
        <v>4067206</v>
      </c>
    </row>
    <row r="390" spans="1:4" ht="15">
      <c r="A390">
        <v>2020</v>
      </c>
      <c r="B390" t="s">
        <v>142</v>
      </c>
      <c r="C390" t="s">
        <v>218</v>
      </c>
      <c r="D390" s="214">
        <v>4047260</v>
      </c>
    </row>
    <row r="391" spans="1:4" ht="15">
      <c r="A391">
        <v>2021</v>
      </c>
      <c r="B391" t="s">
        <v>142</v>
      </c>
      <c r="C391" t="s">
        <v>218</v>
      </c>
      <c r="D391" s="214">
        <v>3949330</v>
      </c>
    </row>
    <row r="392" spans="1:4" ht="15">
      <c r="A392">
        <v>2022</v>
      </c>
      <c r="B392" t="s">
        <v>142</v>
      </c>
      <c r="C392" t="s">
        <v>218</v>
      </c>
      <c r="D392" s="215">
        <v>3856600</v>
      </c>
    </row>
    <row r="393" spans="1:4" ht="15">
      <c r="A393">
        <v>2000</v>
      </c>
      <c r="B393" t="s">
        <v>135</v>
      </c>
      <c r="C393" t="s">
        <v>218</v>
      </c>
      <c r="D393" s="215">
        <v>10210971</v>
      </c>
    </row>
    <row r="394" spans="1:4" ht="15">
      <c r="A394">
        <v>2001</v>
      </c>
      <c r="B394" t="s">
        <v>135</v>
      </c>
      <c r="C394" t="s">
        <v>218</v>
      </c>
      <c r="D394" s="215">
        <v>10187576</v>
      </c>
    </row>
    <row r="395" spans="1:4" ht="15">
      <c r="A395">
        <v>2002</v>
      </c>
      <c r="B395" t="s">
        <v>135</v>
      </c>
      <c r="C395" t="s">
        <v>218</v>
      </c>
      <c r="D395" s="215">
        <v>10158608</v>
      </c>
    </row>
    <row r="396" spans="1:4" ht="15">
      <c r="A396">
        <v>2003</v>
      </c>
      <c r="B396" t="s">
        <v>135</v>
      </c>
      <c r="C396" t="s">
        <v>218</v>
      </c>
      <c r="D396" s="215">
        <v>10129552</v>
      </c>
    </row>
    <row r="397" spans="1:4" ht="15">
      <c r="A397">
        <v>2004</v>
      </c>
      <c r="B397" t="s">
        <v>135</v>
      </c>
      <c r="C397" t="s">
        <v>218</v>
      </c>
      <c r="D397" s="215">
        <v>10107146</v>
      </c>
    </row>
    <row r="398" spans="1:4" ht="15">
      <c r="A398">
        <v>2005</v>
      </c>
      <c r="B398" t="s">
        <v>135</v>
      </c>
      <c r="C398" t="s">
        <v>218</v>
      </c>
      <c r="D398" s="215">
        <v>10087065</v>
      </c>
    </row>
    <row r="399" spans="1:4" ht="15">
      <c r="A399">
        <v>2006</v>
      </c>
      <c r="B399" t="s">
        <v>135</v>
      </c>
      <c r="C399" t="s">
        <v>218</v>
      </c>
      <c r="D399" s="215">
        <v>10071370</v>
      </c>
    </row>
    <row r="400" spans="1:4" ht="15">
      <c r="A400">
        <v>2007</v>
      </c>
      <c r="B400" t="s">
        <v>135</v>
      </c>
      <c r="C400" t="s">
        <v>218</v>
      </c>
      <c r="D400" s="215">
        <v>10055780</v>
      </c>
    </row>
    <row r="401" spans="1:4" ht="15">
      <c r="A401">
        <v>2008</v>
      </c>
      <c r="B401" t="s">
        <v>135</v>
      </c>
      <c r="C401" t="s">
        <v>218</v>
      </c>
      <c r="D401" s="215">
        <v>10038188</v>
      </c>
    </row>
    <row r="402" spans="1:4" ht="15">
      <c r="A402">
        <v>2009</v>
      </c>
      <c r="B402" t="s">
        <v>135</v>
      </c>
      <c r="C402" t="s">
        <v>218</v>
      </c>
      <c r="D402" s="215">
        <v>10022650</v>
      </c>
    </row>
    <row r="403" spans="1:4" ht="15">
      <c r="A403">
        <v>2010</v>
      </c>
      <c r="B403" t="s">
        <v>135</v>
      </c>
      <c r="C403" t="s">
        <v>218</v>
      </c>
      <c r="D403" s="215">
        <v>10000023</v>
      </c>
    </row>
    <row r="404" spans="1:4" ht="15">
      <c r="A404">
        <v>2011</v>
      </c>
      <c r="B404" t="s">
        <v>135</v>
      </c>
      <c r="C404" t="s">
        <v>218</v>
      </c>
      <c r="D404" s="215">
        <v>9971727</v>
      </c>
    </row>
    <row r="405" spans="1:5" ht="15">
      <c r="A405">
        <v>2012</v>
      </c>
      <c r="B405" t="s">
        <v>135</v>
      </c>
      <c r="C405" t="s">
        <v>218</v>
      </c>
      <c r="D405" s="215">
        <v>9920362</v>
      </c>
      <c r="E405" t="s">
        <v>219</v>
      </c>
    </row>
    <row r="406" spans="1:4" ht="15">
      <c r="A406">
        <v>2013</v>
      </c>
      <c r="B406" t="s">
        <v>135</v>
      </c>
      <c r="C406" t="s">
        <v>218</v>
      </c>
      <c r="D406" s="215">
        <v>9893082</v>
      </c>
    </row>
    <row r="407" spans="1:4" ht="15">
      <c r="A407">
        <v>2014</v>
      </c>
      <c r="B407" t="s">
        <v>135</v>
      </c>
      <c r="C407" t="s">
        <v>218</v>
      </c>
      <c r="D407" s="215">
        <v>9866468</v>
      </c>
    </row>
    <row r="408" spans="1:4" ht="15">
      <c r="A408">
        <v>2015</v>
      </c>
      <c r="B408" t="s">
        <v>135</v>
      </c>
      <c r="C408" t="s">
        <v>218</v>
      </c>
      <c r="D408" s="215">
        <v>9843028</v>
      </c>
    </row>
    <row r="409" spans="1:4" ht="15">
      <c r="A409">
        <v>2016</v>
      </c>
      <c r="B409" t="s">
        <v>135</v>
      </c>
      <c r="C409" t="s">
        <v>218</v>
      </c>
      <c r="D409" s="215">
        <v>9814023</v>
      </c>
    </row>
    <row r="410" spans="1:4" ht="15">
      <c r="A410">
        <v>2017</v>
      </c>
      <c r="B410" t="s">
        <v>135</v>
      </c>
      <c r="C410" t="s">
        <v>218</v>
      </c>
      <c r="D410" s="215">
        <v>9787966</v>
      </c>
    </row>
    <row r="411" spans="1:4" ht="15">
      <c r="A411">
        <v>2018</v>
      </c>
      <c r="B411" t="s">
        <v>135</v>
      </c>
      <c r="C411" t="s">
        <v>218</v>
      </c>
      <c r="D411" s="215">
        <v>9775564</v>
      </c>
    </row>
    <row r="412" spans="1:4" ht="15">
      <c r="A412">
        <v>2019</v>
      </c>
      <c r="B412" t="s">
        <v>135</v>
      </c>
      <c r="C412" t="s">
        <v>218</v>
      </c>
      <c r="D412" s="215">
        <v>9771141</v>
      </c>
    </row>
    <row r="413" spans="1:4" ht="15">
      <c r="A413">
        <v>2020</v>
      </c>
      <c r="B413" t="s">
        <v>135</v>
      </c>
      <c r="C413" t="s">
        <v>218</v>
      </c>
      <c r="D413" s="215">
        <v>9750149</v>
      </c>
    </row>
    <row r="414" spans="1:4" ht="15">
      <c r="A414">
        <v>2021</v>
      </c>
      <c r="B414" t="s">
        <v>135</v>
      </c>
      <c r="C414" t="s">
        <v>218</v>
      </c>
      <c r="D414" s="215">
        <v>9709891</v>
      </c>
    </row>
    <row r="415" spans="1:5" ht="15">
      <c r="A415">
        <v>2022</v>
      </c>
      <c r="B415" t="s">
        <v>135</v>
      </c>
      <c r="C415" t="s">
        <v>218</v>
      </c>
      <c r="D415" s="215">
        <v>9643048</v>
      </c>
      <c r="E415" t="s">
        <v>252</v>
      </c>
    </row>
    <row r="416" spans="1:4" ht="15">
      <c r="A416">
        <v>2000</v>
      </c>
      <c r="B416" t="s">
        <v>146</v>
      </c>
      <c r="C416" t="s">
        <v>218</v>
      </c>
      <c r="D416" s="215">
        <v>3805174</v>
      </c>
    </row>
    <row r="417" spans="1:4" ht="15">
      <c r="A417">
        <v>2001</v>
      </c>
      <c r="B417" t="s">
        <v>146</v>
      </c>
      <c r="C417" t="s">
        <v>218</v>
      </c>
      <c r="D417" s="215">
        <v>3866243</v>
      </c>
    </row>
    <row r="418" spans="1:4" ht="15">
      <c r="A418">
        <v>2002</v>
      </c>
      <c r="B418" t="s">
        <v>146</v>
      </c>
      <c r="C418" t="s">
        <v>218</v>
      </c>
      <c r="D418" s="215">
        <v>3931947</v>
      </c>
    </row>
    <row r="419" spans="1:4" ht="15">
      <c r="A419">
        <v>2003</v>
      </c>
      <c r="B419" t="s">
        <v>146</v>
      </c>
      <c r="C419" t="s">
        <v>218</v>
      </c>
      <c r="D419" s="215">
        <v>3996521</v>
      </c>
    </row>
    <row r="420" spans="1:4" ht="15">
      <c r="A420">
        <v>2004</v>
      </c>
      <c r="B420" t="s">
        <v>146</v>
      </c>
      <c r="C420" t="s">
        <v>218</v>
      </c>
      <c r="D420" s="215">
        <v>4070262</v>
      </c>
    </row>
    <row r="421" spans="1:4" ht="15">
      <c r="A421">
        <v>2005</v>
      </c>
      <c r="B421" t="s">
        <v>146</v>
      </c>
      <c r="C421" t="s">
        <v>218</v>
      </c>
      <c r="D421" s="215">
        <v>4159914</v>
      </c>
    </row>
    <row r="422" spans="1:4" ht="15">
      <c r="A422">
        <v>2006</v>
      </c>
      <c r="B422" t="s">
        <v>146</v>
      </c>
      <c r="C422" t="s">
        <v>218</v>
      </c>
      <c r="D422" s="215">
        <v>4274137</v>
      </c>
    </row>
    <row r="423" spans="1:4" ht="15">
      <c r="A423">
        <v>2007</v>
      </c>
      <c r="B423" t="s">
        <v>146</v>
      </c>
      <c r="C423" t="s">
        <v>218</v>
      </c>
      <c r="D423" s="215">
        <v>4398942</v>
      </c>
    </row>
    <row r="424" spans="1:4" ht="15">
      <c r="A424">
        <v>2008</v>
      </c>
      <c r="B424" t="s">
        <v>146</v>
      </c>
      <c r="C424" t="s">
        <v>218</v>
      </c>
      <c r="D424" s="215">
        <v>4489544</v>
      </c>
    </row>
    <row r="425" spans="1:4" ht="15">
      <c r="A425">
        <v>2009</v>
      </c>
      <c r="B425" t="s">
        <v>146</v>
      </c>
      <c r="C425" t="s">
        <v>218</v>
      </c>
      <c r="D425" s="215">
        <v>4535375</v>
      </c>
    </row>
    <row r="426" spans="1:4" ht="15">
      <c r="A426" s="202">
        <v>2010</v>
      </c>
      <c r="B426" t="s">
        <v>146</v>
      </c>
      <c r="C426" t="s">
        <v>218</v>
      </c>
      <c r="D426" s="215">
        <v>4560155</v>
      </c>
    </row>
    <row r="427" spans="1:4" ht="15">
      <c r="A427">
        <v>2011</v>
      </c>
      <c r="B427" t="s">
        <v>146</v>
      </c>
      <c r="C427" t="s">
        <v>218</v>
      </c>
      <c r="D427" s="215">
        <v>4580084</v>
      </c>
    </row>
    <row r="428" spans="1:4" ht="15">
      <c r="A428">
        <v>2012</v>
      </c>
      <c r="B428" t="s">
        <v>146</v>
      </c>
      <c r="C428" t="s">
        <v>218</v>
      </c>
      <c r="D428" s="215">
        <v>4599533</v>
      </c>
    </row>
    <row r="429" spans="1:4" ht="15">
      <c r="A429">
        <v>2013</v>
      </c>
      <c r="B429" t="s">
        <v>146</v>
      </c>
      <c r="C429" t="s">
        <v>218</v>
      </c>
      <c r="D429" s="214">
        <v>4623816</v>
      </c>
    </row>
    <row r="430" spans="1:4" ht="15">
      <c r="A430">
        <v>2014</v>
      </c>
      <c r="B430" t="s">
        <v>146</v>
      </c>
      <c r="C430" t="s">
        <v>218</v>
      </c>
      <c r="D430" s="214">
        <v>4657740</v>
      </c>
    </row>
    <row r="431" spans="1:4" ht="15">
      <c r="A431">
        <v>2015</v>
      </c>
      <c r="B431" t="s">
        <v>146</v>
      </c>
      <c r="C431" t="s">
        <v>218</v>
      </c>
      <c r="D431" s="215">
        <v>4701957</v>
      </c>
    </row>
    <row r="432" spans="1:4" ht="15">
      <c r="A432">
        <v>2016</v>
      </c>
      <c r="B432" t="s">
        <v>146</v>
      </c>
      <c r="C432" t="s">
        <v>218</v>
      </c>
      <c r="D432" s="215">
        <v>4755335</v>
      </c>
    </row>
    <row r="433" spans="1:4" ht="15">
      <c r="A433">
        <v>2017</v>
      </c>
      <c r="B433" t="s">
        <v>146</v>
      </c>
      <c r="C433" t="s">
        <v>218</v>
      </c>
      <c r="D433" s="215">
        <v>4807388</v>
      </c>
    </row>
    <row r="434" spans="1:5" ht="15">
      <c r="A434">
        <v>2018</v>
      </c>
      <c r="B434" t="s">
        <v>146</v>
      </c>
      <c r="C434" t="s">
        <v>218</v>
      </c>
      <c r="D434" s="215">
        <v>4867316</v>
      </c>
      <c r="E434" t="s">
        <v>220</v>
      </c>
    </row>
    <row r="435" spans="1:5" ht="15">
      <c r="A435">
        <v>2019</v>
      </c>
      <c r="B435" t="s">
        <v>146</v>
      </c>
      <c r="C435" t="s">
        <v>218</v>
      </c>
      <c r="D435" s="215">
        <v>4934340</v>
      </c>
      <c r="E435" t="s">
        <v>220</v>
      </c>
    </row>
    <row r="436" spans="1:4" ht="15">
      <c r="A436">
        <v>2020</v>
      </c>
      <c r="B436" t="s">
        <v>146</v>
      </c>
      <c r="C436" t="s">
        <v>218</v>
      </c>
      <c r="D436" s="215">
        <v>4985382</v>
      </c>
    </row>
    <row r="437" spans="1:4" ht="15">
      <c r="A437">
        <v>2021</v>
      </c>
      <c r="B437" t="s">
        <v>146</v>
      </c>
      <c r="C437" t="s">
        <v>218</v>
      </c>
      <c r="D437" s="215">
        <v>5033164</v>
      </c>
    </row>
    <row r="438" spans="1:4" ht="15">
      <c r="A438">
        <v>2022</v>
      </c>
      <c r="B438" t="s">
        <v>146</v>
      </c>
      <c r="C438" t="s">
        <v>218</v>
      </c>
      <c r="D438" s="215">
        <v>5127170</v>
      </c>
    </row>
    <row r="439" spans="1:4" ht="15">
      <c r="A439">
        <v>2000</v>
      </c>
      <c r="B439" t="s">
        <v>172</v>
      </c>
      <c r="C439" t="s">
        <v>218</v>
      </c>
      <c r="D439" s="215">
        <v>281205</v>
      </c>
    </row>
    <row r="440" spans="1:4" ht="15">
      <c r="A440">
        <v>2001</v>
      </c>
      <c r="B440" t="s">
        <v>172</v>
      </c>
      <c r="C440" t="s">
        <v>218</v>
      </c>
      <c r="D440" s="215">
        <v>284968</v>
      </c>
    </row>
    <row r="441" spans="1:4" ht="15">
      <c r="A441">
        <v>2002</v>
      </c>
      <c r="B441" t="s">
        <v>172</v>
      </c>
      <c r="C441" t="s">
        <v>218</v>
      </c>
      <c r="D441" s="215">
        <v>287523</v>
      </c>
    </row>
    <row r="442" spans="1:4" ht="15">
      <c r="A442">
        <v>2003</v>
      </c>
      <c r="B442" t="s">
        <v>172</v>
      </c>
      <c r="C442" t="s">
        <v>218</v>
      </c>
      <c r="D442" s="215">
        <v>289521</v>
      </c>
    </row>
    <row r="443" spans="1:4" ht="15">
      <c r="A443">
        <v>2004</v>
      </c>
      <c r="B443" t="s">
        <v>172</v>
      </c>
      <c r="C443" t="s">
        <v>218</v>
      </c>
      <c r="D443" s="215">
        <v>292074</v>
      </c>
    </row>
    <row r="444" spans="1:4" ht="15">
      <c r="A444">
        <v>2005</v>
      </c>
      <c r="B444" t="s">
        <v>172</v>
      </c>
      <c r="C444" t="s">
        <v>218</v>
      </c>
      <c r="D444" s="215">
        <v>296734</v>
      </c>
    </row>
    <row r="445" spans="1:4" ht="15">
      <c r="A445">
        <v>2006</v>
      </c>
      <c r="B445" t="s">
        <v>172</v>
      </c>
      <c r="C445" t="s">
        <v>218</v>
      </c>
      <c r="D445" s="215">
        <v>303782</v>
      </c>
    </row>
    <row r="446" spans="1:4" ht="15">
      <c r="A446">
        <v>2007</v>
      </c>
      <c r="B446" t="s">
        <v>172</v>
      </c>
      <c r="C446" t="s">
        <v>218</v>
      </c>
      <c r="D446" s="215">
        <v>311566</v>
      </c>
    </row>
    <row r="447" spans="1:4" ht="15">
      <c r="A447">
        <v>2008</v>
      </c>
      <c r="B447" t="s">
        <v>172</v>
      </c>
      <c r="C447" t="s">
        <v>218</v>
      </c>
      <c r="D447" s="215">
        <v>317414</v>
      </c>
    </row>
    <row r="448" spans="1:4" ht="15">
      <c r="A448">
        <v>2009</v>
      </c>
      <c r="B448" t="s">
        <v>172</v>
      </c>
      <c r="C448" t="s">
        <v>218</v>
      </c>
      <c r="D448" s="215">
        <v>318499</v>
      </c>
    </row>
    <row r="449" spans="1:4" ht="15">
      <c r="A449">
        <v>2010</v>
      </c>
      <c r="B449" t="s">
        <v>172</v>
      </c>
      <c r="C449" t="s">
        <v>218</v>
      </c>
      <c r="D449" s="214">
        <v>318041</v>
      </c>
    </row>
    <row r="450" spans="1:4" ht="15">
      <c r="A450">
        <v>2011</v>
      </c>
      <c r="B450" t="s">
        <v>172</v>
      </c>
      <c r="C450" t="s">
        <v>218</v>
      </c>
      <c r="D450" s="215">
        <v>319014</v>
      </c>
    </row>
    <row r="451" spans="1:4" ht="15">
      <c r="A451">
        <v>2012</v>
      </c>
      <c r="B451" t="s">
        <v>172</v>
      </c>
      <c r="C451" t="s">
        <v>218</v>
      </c>
      <c r="D451" s="215">
        <v>320716</v>
      </c>
    </row>
    <row r="452" spans="1:4" ht="15">
      <c r="A452">
        <v>2013</v>
      </c>
      <c r="B452" t="s">
        <v>172</v>
      </c>
      <c r="C452" t="s">
        <v>218</v>
      </c>
      <c r="D452" s="215">
        <v>323764</v>
      </c>
    </row>
    <row r="453" spans="1:4" ht="15">
      <c r="A453">
        <v>2014</v>
      </c>
      <c r="B453" t="s">
        <v>172</v>
      </c>
      <c r="C453" t="s">
        <v>218</v>
      </c>
      <c r="D453" s="215">
        <v>327386</v>
      </c>
    </row>
    <row r="454" spans="1:4" ht="15">
      <c r="A454">
        <v>2015</v>
      </c>
      <c r="B454" t="s">
        <v>172</v>
      </c>
      <c r="C454" t="s">
        <v>218</v>
      </c>
      <c r="D454" s="215">
        <v>330815</v>
      </c>
    </row>
    <row r="455" spans="1:4" ht="15">
      <c r="A455">
        <v>2016</v>
      </c>
      <c r="B455" t="s">
        <v>172</v>
      </c>
      <c r="C455" t="s">
        <v>218</v>
      </c>
      <c r="D455" s="215">
        <v>335439</v>
      </c>
    </row>
    <row r="456" spans="1:4" ht="15">
      <c r="A456">
        <v>2017</v>
      </c>
      <c r="B456" t="s">
        <v>172</v>
      </c>
      <c r="C456" t="s">
        <v>218</v>
      </c>
      <c r="D456" s="215">
        <v>343400</v>
      </c>
    </row>
    <row r="457" spans="1:4" ht="15">
      <c r="A457">
        <v>2018</v>
      </c>
      <c r="B457" t="s">
        <v>172</v>
      </c>
      <c r="C457" t="s">
        <v>218</v>
      </c>
      <c r="D457" s="215">
        <v>352721</v>
      </c>
    </row>
    <row r="458" spans="1:4" ht="15">
      <c r="A458">
        <v>2019</v>
      </c>
      <c r="B458" t="s">
        <v>172</v>
      </c>
      <c r="C458" t="s">
        <v>218</v>
      </c>
      <c r="D458" s="215">
        <v>360563</v>
      </c>
    </row>
    <row r="459" spans="1:4" ht="15">
      <c r="A459">
        <v>2020</v>
      </c>
      <c r="B459" t="s">
        <v>172</v>
      </c>
      <c r="C459" t="s">
        <v>218</v>
      </c>
      <c r="D459" s="215">
        <v>366463</v>
      </c>
    </row>
    <row r="460" spans="1:4" ht="15">
      <c r="A460">
        <v>2021</v>
      </c>
      <c r="B460" t="s">
        <v>172</v>
      </c>
      <c r="C460" t="s">
        <v>218</v>
      </c>
      <c r="D460" s="215">
        <v>372520</v>
      </c>
    </row>
    <row r="461" spans="1:4" ht="15">
      <c r="A461">
        <v>2022</v>
      </c>
      <c r="B461" t="s">
        <v>172</v>
      </c>
      <c r="C461" t="s">
        <v>218</v>
      </c>
      <c r="D461" s="215">
        <v>382003</v>
      </c>
    </row>
    <row r="462" spans="1:4" ht="15">
      <c r="A462">
        <v>2000</v>
      </c>
      <c r="B462" t="s">
        <v>141</v>
      </c>
      <c r="C462" t="s">
        <v>218</v>
      </c>
      <c r="D462" s="215">
        <v>56942108</v>
      </c>
    </row>
    <row r="463" spans="1:4" ht="15">
      <c r="A463">
        <v>2001</v>
      </c>
      <c r="B463" t="s">
        <v>141</v>
      </c>
      <c r="C463" t="s">
        <v>218</v>
      </c>
      <c r="D463" s="215">
        <v>56974100</v>
      </c>
    </row>
    <row r="464" spans="1:4" ht="15">
      <c r="A464">
        <v>2002</v>
      </c>
      <c r="B464" t="s">
        <v>141</v>
      </c>
      <c r="C464" t="s">
        <v>218</v>
      </c>
      <c r="D464" s="215">
        <v>57059007</v>
      </c>
    </row>
    <row r="465" spans="1:4" ht="15">
      <c r="A465" s="202">
        <v>2003</v>
      </c>
      <c r="B465" t="s">
        <v>141</v>
      </c>
      <c r="C465" t="s">
        <v>218</v>
      </c>
      <c r="D465" s="215">
        <v>57313203</v>
      </c>
    </row>
    <row r="466" spans="1:4" ht="15">
      <c r="A466">
        <v>2004</v>
      </c>
      <c r="B466" t="s">
        <v>141</v>
      </c>
      <c r="C466" t="s">
        <v>218</v>
      </c>
      <c r="D466" s="215">
        <v>57685327</v>
      </c>
    </row>
    <row r="467" spans="1:4" ht="15">
      <c r="A467">
        <v>2005</v>
      </c>
      <c r="B467" t="s">
        <v>141</v>
      </c>
      <c r="C467" t="s">
        <v>218</v>
      </c>
      <c r="D467" s="215">
        <v>57969484</v>
      </c>
    </row>
    <row r="468" spans="1:4" ht="15">
      <c r="A468">
        <v>2006</v>
      </c>
      <c r="B468" t="s">
        <v>141</v>
      </c>
      <c r="C468" t="s">
        <v>218</v>
      </c>
      <c r="D468" s="214">
        <v>58143979</v>
      </c>
    </row>
    <row r="469" spans="1:4" ht="15">
      <c r="A469">
        <v>2007</v>
      </c>
      <c r="B469" t="s">
        <v>141</v>
      </c>
      <c r="C469" t="s">
        <v>218</v>
      </c>
      <c r="D469" s="214">
        <v>58438310</v>
      </c>
    </row>
    <row r="470" spans="1:4" ht="15">
      <c r="A470">
        <v>2008</v>
      </c>
      <c r="B470" t="s">
        <v>141</v>
      </c>
      <c r="C470" t="s">
        <v>218</v>
      </c>
      <c r="D470" s="215">
        <v>58826731</v>
      </c>
    </row>
    <row r="471" spans="1:4" ht="15">
      <c r="A471">
        <v>2009</v>
      </c>
      <c r="B471" t="s">
        <v>141</v>
      </c>
      <c r="C471" t="s">
        <v>218</v>
      </c>
      <c r="D471" s="215">
        <v>59095365</v>
      </c>
    </row>
    <row r="472" spans="1:4" ht="15">
      <c r="A472">
        <v>2010</v>
      </c>
      <c r="B472" t="s">
        <v>141</v>
      </c>
      <c r="C472" t="s">
        <v>218</v>
      </c>
      <c r="D472" s="215">
        <v>59277417</v>
      </c>
    </row>
    <row r="473" spans="1:4" ht="15">
      <c r="A473">
        <v>2011</v>
      </c>
      <c r="B473" t="s">
        <v>141</v>
      </c>
      <c r="C473" t="s">
        <v>218</v>
      </c>
      <c r="D473" s="214">
        <v>59379449</v>
      </c>
    </row>
    <row r="474" spans="1:4" ht="15">
      <c r="A474">
        <v>2012</v>
      </c>
      <c r="B474" t="s">
        <v>141</v>
      </c>
      <c r="C474" t="s">
        <v>218</v>
      </c>
      <c r="D474" s="215">
        <v>59539717</v>
      </c>
    </row>
    <row r="475" spans="1:4" ht="15">
      <c r="A475">
        <v>2013</v>
      </c>
      <c r="B475" t="s">
        <v>141</v>
      </c>
      <c r="C475" t="s">
        <v>218</v>
      </c>
      <c r="D475" s="215">
        <v>60233948</v>
      </c>
    </row>
    <row r="476" spans="1:4" ht="15">
      <c r="A476">
        <v>2014</v>
      </c>
      <c r="B476" t="s">
        <v>141</v>
      </c>
      <c r="C476" t="s">
        <v>218</v>
      </c>
      <c r="D476" s="215">
        <v>60789140</v>
      </c>
    </row>
    <row r="477" spans="1:4" ht="15">
      <c r="A477">
        <v>2015</v>
      </c>
      <c r="B477" t="s">
        <v>141</v>
      </c>
      <c r="C477" t="s">
        <v>218</v>
      </c>
      <c r="D477" s="215">
        <v>60730582</v>
      </c>
    </row>
    <row r="478" spans="1:4" ht="15">
      <c r="A478">
        <v>2016</v>
      </c>
      <c r="B478" t="s">
        <v>141</v>
      </c>
      <c r="C478" t="s">
        <v>218</v>
      </c>
      <c r="D478" s="215">
        <v>60627498</v>
      </c>
    </row>
    <row r="479" spans="1:4" ht="15">
      <c r="A479">
        <v>2017</v>
      </c>
      <c r="B479" t="s">
        <v>141</v>
      </c>
      <c r="C479" t="s">
        <v>218</v>
      </c>
      <c r="D479" s="215">
        <v>60536709</v>
      </c>
    </row>
    <row r="480" spans="1:4" ht="15">
      <c r="A480">
        <v>2018</v>
      </c>
      <c r="B480" t="s">
        <v>141</v>
      </c>
      <c r="C480" t="s">
        <v>218</v>
      </c>
      <c r="D480" s="215">
        <v>60421760</v>
      </c>
    </row>
    <row r="481" spans="1:5" ht="15">
      <c r="A481">
        <v>2019</v>
      </c>
      <c r="B481" t="s">
        <v>141</v>
      </c>
      <c r="C481" t="s">
        <v>218</v>
      </c>
      <c r="D481" s="215">
        <v>59729081</v>
      </c>
      <c r="E481" t="s">
        <v>219</v>
      </c>
    </row>
    <row r="482" spans="1:4" ht="15">
      <c r="A482">
        <v>2020</v>
      </c>
      <c r="B482" t="s">
        <v>141</v>
      </c>
      <c r="C482" t="s">
        <v>218</v>
      </c>
      <c r="D482" s="215">
        <v>59438851</v>
      </c>
    </row>
    <row r="483" spans="1:4" ht="15">
      <c r="A483">
        <v>2021</v>
      </c>
      <c r="B483" t="s">
        <v>141</v>
      </c>
      <c r="C483" t="s">
        <v>218</v>
      </c>
      <c r="D483" s="215">
        <v>59133173</v>
      </c>
    </row>
    <row r="484" spans="1:5" ht="15">
      <c r="A484">
        <v>2022</v>
      </c>
      <c r="B484" t="s">
        <v>141</v>
      </c>
      <c r="C484" t="s">
        <v>218</v>
      </c>
      <c r="D484" s="215">
        <v>58940425</v>
      </c>
      <c r="E484" t="s">
        <v>222</v>
      </c>
    </row>
    <row r="485" spans="1:4" ht="15">
      <c r="A485">
        <v>2000</v>
      </c>
      <c r="B485" t="s">
        <v>138</v>
      </c>
      <c r="C485" t="s">
        <v>218</v>
      </c>
      <c r="D485" s="215">
        <v>3499536</v>
      </c>
    </row>
    <row r="486" spans="1:4" ht="15">
      <c r="A486">
        <v>2001</v>
      </c>
      <c r="B486" t="s">
        <v>138</v>
      </c>
      <c r="C486" t="s">
        <v>218</v>
      </c>
      <c r="D486" s="215">
        <v>3470818</v>
      </c>
    </row>
    <row r="487" spans="1:4" ht="15">
      <c r="A487">
        <v>2002</v>
      </c>
      <c r="B487" t="s">
        <v>138</v>
      </c>
      <c r="C487" t="s">
        <v>218</v>
      </c>
      <c r="D487" s="215">
        <v>3443067</v>
      </c>
    </row>
    <row r="488" spans="1:4" ht="15">
      <c r="A488">
        <v>2003</v>
      </c>
      <c r="B488" t="s">
        <v>138</v>
      </c>
      <c r="C488" t="s">
        <v>218</v>
      </c>
      <c r="D488" s="215">
        <v>3415213</v>
      </c>
    </row>
    <row r="489" spans="1:4" ht="15">
      <c r="A489">
        <v>2004</v>
      </c>
      <c r="B489" t="s">
        <v>138</v>
      </c>
      <c r="C489" t="s">
        <v>218</v>
      </c>
      <c r="D489" s="215">
        <v>3377075</v>
      </c>
    </row>
    <row r="490" spans="1:4" ht="15">
      <c r="A490">
        <v>2005</v>
      </c>
      <c r="B490" t="s">
        <v>138</v>
      </c>
      <c r="C490" t="s">
        <v>218</v>
      </c>
      <c r="D490" s="215">
        <v>3322528</v>
      </c>
    </row>
    <row r="491" spans="1:4" ht="15">
      <c r="A491">
        <v>2006</v>
      </c>
      <c r="B491" t="s">
        <v>138</v>
      </c>
      <c r="C491" t="s">
        <v>218</v>
      </c>
      <c r="D491" s="215">
        <v>3269909</v>
      </c>
    </row>
    <row r="492" spans="1:4" ht="15">
      <c r="A492">
        <v>2007</v>
      </c>
      <c r="B492" t="s">
        <v>138</v>
      </c>
      <c r="C492" t="s">
        <v>218</v>
      </c>
      <c r="D492" s="215">
        <v>3231294</v>
      </c>
    </row>
    <row r="493" spans="1:4" ht="15">
      <c r="A493">
        <v>2008</v>
      </c>
      <c r="B493" t="s">
        <v>138</v>
      </c>
      <c r="C493" t="s">
        <v>218</v>
      </c>
      <c r="D493" s="215">
        <v>3198231</v>
      </c>
    </row>
    <row r="494" spans="1:4" ht="15">
      <c r="A494">
        <v>2009</v>
      </c>
      <c r="B494" t="s">
        <v>138</v>
      </c>
      <c r="C494" t="s">
        <v>218</v>
      </c>
      <c r="D494" s="215">
        <v>3162916</v>
      </c>
    </row>
    <row r="495" spans="1:4" ht="15">
      <c r="A495">
        <v>2010</v>
      </c>
      <c r="B495" t="s">
        <v>138</v>
      </c>
      <c r="C495" t="s">
        <v>218</v>
      </c>
      <c r="D495" s="215">
        <v>3097282</v>
      </c>
    </row>
    <row r="496" spans="1:4" ht="15">
      <c r="A496">
        <v>2011</v>
      </c>
      <c r="B496" t="s">
        <v>138</v>
      </c>
      <c r="C496" t="s">
        <v>218</v>
      </c>
      <c r="D496" s="215">
        <v>3028115</v>
      </c>
    </row>
    <row r="497" spans="1:4" ht="15">
      <c r="A497">
        <v>2012</v>
      </c>
      <c r="B497" t="s">
        <v>138</v>
      </c>
      <c r="C497" t="s">
        <v>218</v>
      </c>
      <c r="D497" s="215">
        <v>2987773</v>
      </c>
    </row>
    <row r="498" spans="1:4" ht="15">
      <c r="A498">
        <v>2013</v>
      </c>
      <c r="B498" t="s">
        <v>138</v>
      </c>
      <c r="C498" t="s">
        <v>218</v>
      </c>
      <c r="D498" s="215">
        <v>2957689</v>
      </c>
    </row>
    <row r="499" spans="1:4" ht="15">
      <c r="A499">
        <v>2014</v>
      </c>
      <c r="B499" t="s">
        <v>138</v>
      </c>
      <c r="C499" t="s">
        <v>218</v>
      </c>
      <c r="D499" s="215">
        <v>2932367</v>
      </c>
    </row>
    <row r="500" spans="1:4" ht="15">
      <c r="A500">
        <v>2015</v>
      </c>
      <c r="B500" t="s">
        <v>138</v>
      </c>
      <c r="C500" t="s">
        <v>218</v>
      </c>
      <c r="D500" s="215">
        <v>2904910</v>
      </c>
    </row>
    <row r="501" spans="1:4" ht="15">
      <c r="A501">
        <v>2016</v>
      </c>
      <c r="B501" t="s">
        <v>138</v>
      </c>
      <c r="C501" t="s">
        <v>218</v>
      </c>
      <c r="D501" s="215">
        <v>2868231</v>
      </c>
    </row>
    <row r="502" spans="1:4" ht="15">
      <c r="A502">
        <v>2017</v>
      </c>
      <c r="B502" t="s">
        <v>138</v>
      </c>
      <c r="C502" t="s">
        <v>218</v>
      </c>
      <c r="D502" s="215">
        <v>2828403</v>
      </c>
    </row>
    <row r="503" spans="1:4" ht="15">
      <c r="A503">
        <v>2018</v>
      </c>
      <c r="B503" t="s">
        <v>138</v>
      </c>
      <c r="C503" t="s">
        <v>218</v>
      </c>
      <c r="D503" s="215">
        <v>2801543</v>
      </c>
    </row>
    <row r="504" spans="1:4" ht="15">
      <c r="A504" s="202">
        <v>2019</v>
      </c>
      <c r="B504" t="s">
        <v>138</v>
      </c>
      <c r="C504" t="s">
        <v>218</v>
      </c>
      <c r="D504" s="215">
        <v>2794137</v>
      </c>
    </row>
    <row r="505" spans="1:4" ht="15">
      <c r="A505">
        <v>2020</v>
      </c>
      <c r="B505" t="s">
        <v>138</v>
      </c>
      <c r="C505" t="s">
        <v>218</v>
      </c>
      <c r="D505" s="215">
        <v>2794885</v>
      </c>
    </row>
    <row r="506" spans="1:4" ht="15">
      <c r="A506">
        <v>2021</v>
      </c>
      <c r="B506" t="s">
        <v>138</v>
      </c>
      <c r="C506" t="s">
        <v>218</v>
      </c>
      <c r="D506" s="215">
        <v>2800839</v>
      </c>
    </row>
    <row r="507" spans="1:4" ht="15">
      <c r="A507">
        <v>2022</v>
      </c>
      <c r="B507" t="s">
        <v>138</v>
      </c>
      <c r="C507" t="s">
        <v>218</v>
      </c>
      <c r="D507" s="214">
        <v>2831639</v>
      </c>
    </row>
    <row r="508" spans="1:4" ht="15">
      <c r="A508">
        <v>2000</v>
      </c>
      <c r="B508" t="s">
        <v>137</v>
      </c>
      <c r="C508" t="s">
        <v>218</v>
      </c>
      <c r="D508" s="214">
        <v>436300</v>
      </c>
    </row>
    <row r="509" spans="1:4" ht="15">
      <c r="A509">
        <v>2001</v>
      </c>
      <c r="B509" t="s">
        <v>137</v>
      </c>
      <c r="C509" t="s">
        <v>218</v>
      </c>
      <c r="D509" s="215">
        <v>441525</v>
      </c>
    </row>
    <row r="510" spans="1:4" ht="15">
      <c r="A510">
        <v>2002</v>
      </c>
      <c r="B510" t="s">
        <v>137</v>
      </c>
      <c r="C510" t="s">
        <v>218</v>
      </c>
      <c r="D510" s="215">
        <v>446175</v>
      </c>
    </row>
    <row r="511" spans="1:4" ht="15">
      <c r="A511">
        <v>2003</v>
      </c>
      <c r="B511" t="s">
        <v>137</v>
      </c>
      <c r="C511" t="s">
        <v>218</v>
      </c>
      <c r="D511" s="215">
        <v>451630</v>
      </c>
    </row>
    <row r="512" spans="1:4" ht="15">
      <c r="A512">
        <v>2004</v>
      </c>
      <c r="B512" t="s">
        <v>137</v>
      </c>
      <c r="C512" t="s">
        <v>218</v>
      </c>
      <c r="D512" s="215">
        <v>458095</v>
      </c>
    </row>
    <row r="513" spans="1:4" ht="15">
      <c r="A513">
        <v>2005</v>
      </c>
      <c r="B513" t="s">
        <v>137</v>
      </c>
      <c r="C513" t="s">
        <v>218</v>
      </c>
      <c r="D513" s="215">
        <v>465158</v>
      </c>
    </row>
    <row r="514" spans="1:4" ht="15">
      <c r="A514">
        <v>2006</v>
      </c>
      <c r="B514" t="s">
        <v>137</v>
      </c>
      <c r="C514" t="s">
        <v>218</v>
      </c>
      <c r="D514" s="215">
        <v>472637</v>
      </c>
    </row>
    <row r="515" spans="1:4" ht="15">
      <c r="A515">
        <v>2007</v>
      </c>
      <c r="B515" t="s">
        <v>137</v>
      </c>
      <c r="C515" t="s">
        <v>218</v>
      </c>
      <c r="D515" s="215">
        <v>479993</v>
      </c>
    </row>
    <row r="516" spans="1:4" ht="15">
      <c r="A516">
        <v>2008</v>
      </c>
      <c r="B516" t="s">
        <v>137</v>
      </c>
      <c r="C516" t="s">
        <v>218</v>
      </c>
      <c r="D516" s="215">
        <v>488650</v>
      </c>
    </row>
    <row r="517" spans="1:4" ht="15">
      <c r="A517">
        <v>2009</v>
      </c>
      <c r="B517" t="s">
        <v>137</v>
      </c>
      <c r="C517" t="s">
        <v>218</v>
      </c>
      <c r="D517" s="215">
        <v>497783</v>
      </c>
    </row>
    <row r="518" spans="1:4" ht="15">
      <c r="A518">
        <v>2010</v>
      </c>
      <c r="B518" t="s">
        <v>137</v>
      </c>
      <c r="C518" t="s">
        <v>218</v>
      </c>
      <c r="D518" s="215">
        <v>506953</v>
      </c>
    </row>
    <row r="519" spans="1:4" ht="15">
      <c r="A519">
        <v>2011</v>
      </c>
      <c r="B519" t="s">
        <v>137</v>
      </c>
      <c r="C519" t="s">
        <v>218</v>
      </c>
      <c r="D519" s="215">
        <v>518347</v>
      </c>
    </row>
    <row r="520" spans="1:5" ht="15">
      <c r="A520">
        <v>2012</v>
      </c>
      <c r="B520" t="s">
        <v>137</v>
      </c>
      <c r="C520" t="s">
        <v>218</v>
      </c>
      <c r="D520" s="215">
        <v>530946</v>
      </c>
      <c r="E520" t="s">
        <v>219</v>
      </c>
    </row>
    <row r="521" spans="1:4" ht="15">
      <c r="A521">
        <v>2013</v>
      </c>
      <c r="B521" t="s">
        <v>137</v>
      </c>
      <c r="C521" t="s">
        <v>218</v>
      </c>
      <c r="D521" s="215">
        <v>543360</v>
      </c>
    </row>
    <row r="522" spans="1:4" ht="15">
      <c r="A522">
        <v>2014</v>
      </c>
      <c r="B522" t="s">
        <v>137</v>
      </c>
      <c r="C522" t="s">
        <v>218</v>
      </c>
      <c r="D522" s="215">
        <v>556319</v>
      </c>
    </row>
    <row r="523" spans="1:4" ht="15">
      <c r="A523">
        <v>2015</v>
      </c>
      <c r="B523" t="s">
        <v>137</v>
      </c>
      <c r="C523" t="s">
        <v>218</v>
      </c>
      <c r="D523" s="215">
        <v>569604</v>
      </c>
    </row>
    <row r="524" spans="1:4" ht="15">
      <c r="A524">
        <v>2016</v>
      </c>
      <c r="B524" t="s">
        <v>137</v>
      </c>
      <c r="C524" t="s">
        <v>218</v>
      </c>
      <c r="D524" s="215">
        <v>582014</v>
      </c>
    </row>
    <row r="525" spans="1:5" ht="15">
      <c r="A525">
        <v>2017</v>
      </c>
      <c r="B525" t="s">
        <v>137</v>
      </c>
      <c r="C525" t="s">
        <v>218</v>
      </c>
      <c r="D525" s="215">
        <v>596336</v>
      </c>
      <c r="E525" t="s">
        <v>219</v>
      </c>
    </row>
    <row r="526" spans="1:4" ht="15">
      <c r="A526">
        <v>2018</v>
      </c>
      <c r="B526" t="s">
        <v>137</v>
      </c>
      <c r="C526" t="s">
        <v>218</v>
      </c>
      <c r="D526" s="215">
        <v>607950</v>
      </c>
    </row>
    <row r="527" spans="1:4" ht="15">
      <c r="A527">
        <v>2019</v>
      </c>
      <c r="B527" t="s">
        <v>137</v>
      </c>
      <c r="C527" t="s">
        <v>218</v>
      </c>
      <c r="D527" s="215">
        <v>620001</v>
      </c>
    </row>
    <row r="528" spans="1:4" ht="15">
      <c r="A528">
        <v>2020</v>
      </c>
      <c r="B528" t="s">
        <v>137</v>
      </c>
      <c r="C528" t="s">
        <v>218</v>
      </c>
      <c r="D528" s="215">
        <v>630419</v>
      </c>
    </row>
    <row r="529" spans="1:4" ht="15">
      <c r="A529">
        <v>2021</v>
      </c>
      <c r="B529" t="s">
        <v>137</v>
      </c>
      <c r="C529" t="s">
        <v>218</v>
      </c>
      <c r="D529" s="215">
        <v>640064</v>
      </c>
    </row>
    <row r="530" spans="1:4" ht="15">
      <c r="A530">
        <v>2022</v>
      </c>
      <c r="B530" t="s">
        <v>137</v>
      </c>
      <c r="C530" t="s">
        <v>218</v>
      </c>
      <c r="D530" s="215">
        <v>653103</v>
      </c>
    </row>
    <row r="531" spans="1:4" ht="15">
      <c r="A531">
        <v>2000</v>
      </c>
      <c r="B531" t="s">
        <v>139</v>
      </c>
      <c r="C531" t="s">
        <v>218</v>
      </c>
      <c r="D531" s="215">
        <v>2367550</v>
      </c>
    </row>
    <row r="532" spans="1:4" ht="15">
      <c r="A532">
        <v>2001</v>
      </c>
      <c r="B532" t="s">
        <v>139</v>
      </c>
      <c r="C532" t="s">
        <v>218</v>
      </c>
      <c r="D532" s="215">
        <v>2337170</v>
      </c>
    </row>
    <row r="533" spans="1:4" ht="15">
      <c r="A533">
        <v>2002</v>
      </c>
      <c r="B533" t="s">
        <v>139</v>
      </c>
      <c r="C533" t="s">
        <v>218</v>
      </c>
      <c r="D533" s="215">
        <v>2310173</v>
      </c>
    </row>
    <row r="534" spans="1:4" ht="15">
      <c r="A534">
        <v>2003</v>
      </c>
      <c r="B534" t="s">
        <v>139</v>
      </c>
      <c r="C534" t="s">
        <v>218</v>
      </c>
      <c r="D534" s="215">
        <v>2287955</v>
      </c>
    </row>
    <row r="535" spans="1:4" ht="15">
      <c r="A535">
        <v>2004</v>
      </c>
      <c r="B535" t="s">
        <v>139</v>
      </c>
      <c r="C535" t="s">
        <v>218</v>
      </c>
      <c r="D535" s="215">
        <v>2263122</v>
      </c>
    </row>
    <row r="536" spans="1:4" ht="15">
      <c r="A536">
        <v>2005</v>
      </c>
      <c r="B536" t="s">
        <v>139</v>
      </c>
      <c r="C536" t="s">
        <v>218</v>
      </c>
      <c r="D536" s="215">
        <v>2238799</v>
      </c>
    </row>
    <row r="537" spans="1:4" ht="15">
      <c r="A537">
        <v>2006</v>
      </c>
      <c r="B537" t="s">
        <v>139</v>
      </c>
      <c r="C537" t="s">
        <v>218</v>
      </c>
      <c r="D537" s="215">
        <v>2218357</v>
      </c>
    </row>
    <row r="538" spans="1:4" ht="15">
      <c r="A538">
        <v>2007</v>
      </c>
      <c r="B538" t="s">
        <v>139</v>
      </c>
      <c r="C538" t="s">
        <v>218</v>
      </c>
      <c r="D538" s="215">
        <v>2200325</v>
      </c>
    </row>
    <row r="539" spans="1:4" ht="15">
      <c r="A539">
        <v>2008</v>
      </c>
      <c r="B539" t="s">
        <v>139</v>
      </c>
      <c r="C539" t="s">
        <v>218</v>
      </c>
      <c r="D539" s="215">
        <v>2177322</v>
      </c>
    </row>
    <row r="540" spans="1:4" ht="15">
      <c r="A540">
        <v>2009</v>
      </c>
      <c r="B540" t="s">
        <v>139</v>
      </c>
      <c r="C540" t="s">
        <v>218</v>
      </c>
      <c r="D540" s="215">
        <v>2141669</v>
      </c>
    </row>
    <row r="541" spans="1:4" ht="15">
      <c r="A541">
        <v>2010</v>
      </c>
      <c r="B541" t="s">
        <v>139</v>
      </c>
      <c r="C541" t="s">
        <v>218</v>
      </c>
      <c r="D541" s="215">
        <v>2097555</v>
      </c>
    </row>
    <row r="542" spans="1:4" ht="15">
      <c r="A542">
        <v>2011</v>
      </c>
      <c r="B542" t="s">
        <v>139</v>
      </c>
      <c r="C542" t="s">
        <v>218</v>
      </c>
      <c r="D542" s="215">
        <v>2059709</v>
      </c>
    </row>
    <row r="543" spans="1:4" ht="15">
      <c r="A543" s="202">
        <v>2012</v>
      </c>
      <c r="B543" t="s">
        <v>139</v>
      </c>
      <c r="C543" t="s">
        <v>218</v>
      </c>
      <c r="D543" s="215">
        <v>2034319</v>
      </c>
    </row>
    <row r="544" spans="1:4" ht="15">
      <c r="A544">
        <v>2013</v>
      </c>
      <c r="B544" t="s">
        <v>139</v>
      </c>
      <c r="C544" t="s">
        <v>218</v>
      </c>
      <c r="D544" s="215">
        <v>2012647</v>
      </c>
    </row>
    <row r="545" spans="1:4" ht="15">
      <c r="A545">
        <v>2014</v>
      </c>
      <c r="B545" t="s">
        <v>139</v>
      </c>
      <c r="C545" t="s">
        <v>218</v>
      </c>
      <c r="D545" s="215">
        <v>1993782</v>
      </c>
    </row>
    <row r="546" spans="1:4" ht="15">
      <c r="A546">
        <v>2015</v>
      </c>
      <c r="B546" t="s">
        <v>139</v>
      </c>
      <c r="C546" t="s">
        <v>218</v>
      </c>
      <c r="D546" s="214">
        <v>1977527</v>
      </c>
    </row>
    <row r="547" spans="1:4" ht="15">
      <c r="A547">
        <v>2016</v>
      </c>
      <c r="B547" t="s">
        <v>139</v>
      </c>
      <c r="C547" t="s">
        <v>218</v>
      </c>
      <c r="D547" s="214">
        <v>1959537</v>
      </c>
    </row>
    <row r="548" spans="1:4" ht="15">
      <c r="A548">
        <v>2017</v>
      </c>
      <c r="B548" t="s">
        <v>139</v>
      </c>
      <c r="C548" t="s">
        <v>218</v>
      </c>
      <c r="D548" s="215">
        <v>1942248</v>
      </c>
    </row>
    <row r="549" spans="1:4" ht="15">
      <c r="A549">
        <v>2018</v>
      </c>
      <c r="B549" t="s">
        <v>139</v>
      </c>
      <c r="C549" t="s">
        <v>218</v>
      </c>
      <c r="D549" s="215">
        <v>1927174</v>
      </c>
    </row>
    <row r="550" spans="1:4" ht="15">
      <c r="A550">
        <v>2019</v>
      </c>
      <c r="B550" t="s">
        <v>139</v>
      </c>
      <c r="C550" t="s">
        <v>218</v>
      </c>
      <c r="D550" s="215">
        <v>1913822</v>
      </c>
    </row>
    <row r="551" spans="1:4" ht="15">
      <c r="A551">
        <v>2020</v>
      </c>
      <c r="B551" t="s">
        <v>139</v>
      </c>
      <c r="C551" t="s">
        <v>218</v>
      </c>
      <c r="D551" s="215">
        <v>1900449</v>
      </c>
    </row>
    <row r="552" spans="1:4" ht="15">
      <c r="A552">
        <v>2021</v>
      </c>
      <c r="B552" t="s">
        <v>139</v>
      </c>
      <c r="C552" t="s">
        <v>218</v>
      </c>
      <c r="D552" s="215">
        <v>1884490</v>
      </c>
    </row>
    <row r="553" spans="1:4" ht="15">
      <c r="A553">
        <v>2022</v>
      </c>
      <c r="B553" t="s">
        <v>139</v>
      </c>
      <c r="C553" t="s">
        <v>218</v>
      </c>
      <c r="D553" s="215">
        <v>1879383</v>
      </c>
    </row>
    <row r="554" spans="1:4" ht="15">
      <c r="A554">
        <v>2000</v>
      </c>
      <c r="B554" t="s">
        <v>265</v>
      </c>
      <c r="C554" t="s">
        <v>218</v>
      </c>
      <c r="D554" s="215">
        <v>604570</v>
      </c>
    </row>
    <row r="555" spans="1:4" ht="15">
      <c r="A555">
        <v>2001</v>
      </c>
      <c r="B555" t="s">
        <v>265</v>
      </c>
      <c r="C555" t="s">
        <v>218</v>
      </c>
      <c r="D555" s="215">
        <v>607224</v>
      </c>
    </row>
    <row r="556" spans="1:4" ht="15">
      <c r="A556">
        <v>2002</v>
      </c>
      <c r="B556" t="s">
        <v>265</v>
      </c>
      <c r="C556" t="s">
        <v>218</v>
      </c>
      <c r="D556" s="215">
        <v>609485</v>
      </c>
    </row>
    <row r="557" spans="1:4" ht="15">
      <c r="A557">
        <v>2003</v>
      </c>
      <c r="B557" t="s">
        <v>265</v>
      </c>
      <c r="C557" t="s">
        <v>218</v>
      </c>
      <c r="D557" s="215">
        <v>611362</v>
      </c>
    </row>
    <row r="558" spans="1:4" ht="15">
      <c r="A558">
        <v>2004</v>
      </c>
      <c r="B558" t="s">
        <v>265</v>
      </c>
      <c r="C558" t="s">
        <v>218</v>
      </c>
      <c r="D558" s="215">
        <v>612817</v>
      </c>
    </row>
    <row r="559" spans="1:4" ht="15">
      <c r="A559">
        <v>2005</v>
      </c>
      <c r="B559" t="s">
        <v>265</v>
      </c>
      <c r="C559" t="s">
        <v>218</v>
      </c>
      <c r="D559" s="215">
        <v>613265</v>
      </c>
    </row>
    <row r="560" spans="1:4" ht="15">
      <c r="A560">
        <v>2006</v>
      </c>
      <c r="B560" t="s">
        <v>265</v>
      </c>
      <c r="C560" t="s">
        <v>218</v>
      </c>
      <c r="D560" s="215">
        <v>613867</v>
      </c>
    </row>
    <row r="561" spans="1:4" ht="15">
      <c r="A561">
        <v>2007</v>
      </c>
      <c r="B561" t="s">
        <v>265</v>
      </c>
      <c r="C561" t="s">
        <v>218</v>
      </c>
      <c r="D561" s="215">
        <v>615084</v>
      </c>
    </row>
    <row r="562" spans="1:4" ht="15">
      <c r="A562">
        <v>2008</v>
      </c>
      <c r="B562" t="s">
        <v>265</v>
      </c>
      <c r="C562" t="s">
        <v>218</v>
      </c>
      <c r="D562" s="215">
        <v>616350</v>
      </c>
    </row>
    <row r="563" spans="1:4" ht="15">
      <c r="A563">
        <v>2009</v>
      </c>
      <c r="B563" t="s">
        <v>265</v>
      </c>
      <c r="C563" t="s">
        <v>218</v>
      </c>
      <c r="D563" s="215">
        <v>618079</v>
      </c>
    </row>
    <row r="564" spans="1:5" ht="15">
      <c r="A564">
        <v>2010</v>
      </c>
      <c r="B564" t="s">
        <v>265</v>
      </c>
      <c r="C564" t="s">
        <v>218</v>
      </c>
      <c r="D564" s="215">
        <v>619426</v>
      </c>
      <c r="E564" t="s">
        <v>219</v>
      </c>
    </row>
    <row r="565" spans="1:4" ht="15">
      <c r="A565">
        <v>2011</v>
      </c>
      <c r="B565" t="s">
        <v>265</v>
      </c>
      <c r="C565" t="s">
        <v>218</v>
      </c>
      <c r="D565" s="215">
        <v>620079</v>
      </c>
    </row>
    <row r="566" spans="1:4" ht="15">
      <c r="A566">
        <v>2012</v>
      </c>
      <c r="B566" t="s">
        <v>265</v>
      </c>
      <c r="C566" t="s">
        <v>218</v>
      </c>
      <c r="D566" s="215">
        <v>620601</v>
      </c>
    </row>
    <row r="567" spans="1:4" ht="15">
      <c r="A567">
        <v>2013</v>
      </c>
      <c r="B567" t="s">
        <v>265</v>
      </c>
      <c r="C567" t="s">
        <v>218</v>
      </c>
      <c r="D567" s="215">
        <v>621207</v>
      </c>
    </row>
    <row r="568" spans="1:4" ht="15">
      <c r="A568">
        <v>2014</v>
      </c>
      <c r="B568" t="s">
        <v>265</v>
      </c>
      <c r="C568" t="s">
        <v>218</v>
      </c>
      <c r="D568" s="215">
        <v>621810</v>
      </c>
    </row>
    <row r="569" spans="1:4" ht="15">
      <c r="A569">
        <v>2015</v>
      </c>
      <c r="B569" t="s">
        <v>265</v>
      </c>
      <c r="C569" t="s">
        <v>218</v>
      </c>
      <c r="D569" s="215">
        <v>622159</v>
      </c>
    </row>
    <row r="570" spans="1:4" ht="15">
      <c r="A570">
        <v>2016</v>
      </c>
      <c r="B570" t="s">
        <v>265</v>
      </c>
      <c r="C570" t="s">
        <v>218</v>
      </c>
      <c r="D570" s="215">
        <v>622303</v>
      </c>
    </row>
    <row r="571" spans="1:4" ht="15">
      <c r="A571">
        <v>2017</v>
      </c>
      <c r="B571" t="s">
        <v>265</v>
      </c>
      <c r="C571" t="s">
        <v>218</v>
      </c>
      <c r="D571" s="215">
        <v>622373</v>
      </c>
    </row>
    <row r="572" spans="1:4" ht="15">
      <c r="A572">
        <v>2018</v>
      </c>
      <c r="B572" t="s">
        <v>265</v>
      </c>
      <c r="C572" t="s">
        <v>218</v>
      </c>
      <c r="D572" s="215">
        <v>622271</v>
      </c>
    </row>
    <row r="573" spans="1:4" ht="15">
      <c r="A573">
        <v>2019</v>
      </c>
      <c r="B573" t="s">
        <v>265</v>
      </c>
      <c r="C573" t="s">
        <v>218</v>
      </c>
      <c r="D573" s="215">
        <v>622028</v>
      </c>
    </row>
    <row r="574" spans="1:4" ht="15">
      <c r="A574">
        <v>2020</v>
      </c>
      <c r="B574" t="s">
        <v>265</v>
      </c>
      <c r="C574" t="s">
        <v>218</v>
      </c>
      <c r="D574" s="215">
        <v>621306</v>
      </c>
    </row>
    <row r="575" spans="1:4" ht="15">
      <c r="A575">
        <v>2021</v>
      </c>
      <c r="B575" t="s">
        <v>265</v>
      </c>
      <c r="C575" t="s">
        <v>218</v>
      </c>
      <c r="D575" s="215">
        <v>619211</v>
      </c>
    </row>
    <row r="576" spans="1:4" ht="15">
      <c r="A576">
        <v>2022</v>
      </c>
      <c r="B576" t="s">
        <v>265</v>
      </c>
      <c r="C576" t="s">
        <v>218</v>
      </c>
      <c r="D576" s="215">
        <v>617189</v>
      </c>
    </row>
    <row r="577" spans="1:4" ht="15">
      <c r="A577">
        <v>2000</v>
      </c>
      <c r="B577" t="s">
        <v>119</v>
      </c>
      <c r="C577" t="s">
        <v>218</v>
      </c>
      <c r="D577" s="215">
        <v>2026345</v>
      </c>
    </row>
    <row r="578" spans="1:4" ht="15">
      <c r="A578">
        <v>2001</v>
      </c>
      <c r="B578" t="s">
        <v>119</v>
      </c>
      <c r="C578" t="s">
        <v>218</v>
      </c>
      <c r="D578" s="215">
        <v>2034882</v>
      </c>
    </row>
    <row r="579" spans="1:4" ht="15">
      <c r="A579">
        <v>2002</v>
      </c>
      <c r="B579" t="s">
        <v>119</v>
      </c>
      <c r="C579" t="s">
        <v>218</v>
      </c>
      <c r="D579" s="215">
        <v>2031153</v>
      </c>
    </row>
    <row r="580" spans="1:4" ht="15">
      <c r="A580">
        <v>2003</v>
      </c>
      <c r="B580" t="s">
        <v>119</v>
      </c>
      <c r="C580" t="s">
        <v>218</v>
      </c>
      <c r="D580" s="215">
        <v>2026773</v>
      </c>
    </row>
    <row r="581" spans="1:4" ht="15">
      <c r="A581">
        <v>2004</v>
      </c>
      <c r="B581" t="s">
        <v>119</v>
      </c>
      <c r="C581" t="s">
        <v>218</v>
      </c>
      <c r="D581" s="215">
        <v>2032544</v>
      </c>
    </row>
    <row r="582" spans="1:4" ht="15">
      <c r="A582" s="202">
        <v>2005</v>
      </c>
      <c r="B582" t="s">
        <v>119</v>
      </c>
      <c r="C582" t="s">
        <v>218</v>
      </c>
      <c r="D582" s="215">
        <v>2036855</v>
      </c>
    </row>
    <row r="583" spans="1:4" ht="15">
      <c r="A583">
        <v>2006</v>
      </c>
      <c r="B583" t="s">
        <v>119</v>
      </c>
      <c r="C583" t="s">
        <v>218</v>
      </c>
      <c r="D583" s="215">
        <v>2040228</v>
      </c>
    </row>
    <row r="584" spans="1:4" ht="15">
      <c r="A584">
        <v>2007</v>
      </c>
      <c r="B584" t="s">
        <v>119</v>
      </c>
      <c r="C584" t="s">
        <v>218</v>
      </c>
      <c r="D584" s="215">
        <v>2043559</v>
      </c>
    </row>
    <row r="585" spans="1:4" ht="15">
      <c r="A585">
        <v>2008</v>
      </c>
      <c r="B585" t="s">
        <v>119</v>
      </c>
      <c r="C585" t="s">
        <v>218</v>
      </c>
      <c r="D585" s="214">
        <v>2046898</v>
      </c>
    </row>
    <row r="586" spans="1:4" ht="15">
      <c r="A586">
        <v>2009</v>
      </c>
      <c r="B586" t="s">
        <v>119</v>
      </c>
      <c r="C586" t="s">
        <v>218</v>
      </c>
      <c r="D586" s="214">
        <v>2050671</v>
      </c>
    </row>
    <row r="587" spans="1:4" ht="15">
      <c r="A587">
        <v>2010</v>
      </c>
      <c r="B587" t="s">
        <v>119</v>
      </c>
      <c r="C587" t="s">
        <v>218</v>
      </c>
      <c r="D587" s="215">
        <v>2055003</v>
      </c>
    </row>
    <row r="588" spans="1:4" ht="15">
      <c r="A588">
        <v>2011</v>
      </c>
      <c r="B588" t="s">
        <v>119</v>
      </c>
      <c r="C588" t="s">
        <v>218</v>
      </c>
      <c r="D588" s="214">
        <v>2058539</v>
      </c>
    </row>
    <row r="589" spans="1:4" ht="15">
      <c r="A589">
        <v>2012</v>
      </c>
      <c r="B589" t="s">
        <v>119</v>
      </c>
      <c r="C589" t="s">
        <v>218</v>
      </c>
      <c r="D589" s="215">
        <v>2061044</v>
      </c>
    </row>
    <row r="590" spans="1:4" ht="15">
      <c r="A590">
        <v>2013</v>
      </c>
      <c r="B590" t="s">
        <v>119</v>
      </c>
      <c r="C590" t="s">
        <v>218</v>
      </c>
      <c r="D590" s="215">
        <v>2064032</v>
      </c>
    </row>
    <row r="591" spans="1:4" ht="15">
      <c r="A591">
        <v>2014</v>
      </c>
      <c r="B591" t="s">
        <v>119</v>
      </c>
      <c r="C591" t="s">
        <v>218</v>
      </c>
      <c r="D591" s="215">
        <v>2067471</v>
      </c>
    </row>
    <row r="592" spans="1:4" ht="15">
      <c r="A592">
        <v>2015</v>
      </c>
      <c r="B592" t="s">
        <v>119</v>
      </c>
      <c r="C592" t="s">
        <v>218</v>
      </c>
      <c r="D592" s="215">
        <v>2070225</v>
      </c>
    </row>
    <row r="593" spans="1:4" ht="15">
      <c r="A593">
        <v>2016</v>
      </c>
      <c r="B593" t="s">
        <v>119</v>
      </c>
      <c r="C593" t="s">
        <v>218</v>
      </c>
      <c r="D593" s="215">
        <v>2072490</v>
      </c>
    </row>
    <row r="594" spans="1:4" ht="15">
      <c r="A594">
        <v>2017</v>
      </c>
      <c r="B594" t="s">
        <v>119</v>
      </c>
      <c r="C594" t="s">
        <v>218</v>
      </c>
      <c r="D594" s="215">
        <v>2074502</v>
      </c>
    </row>
    <row r="595" spans="1:4" ht="15">
      <c r="A595">
        <v>2018</v>
      </c>
      <c r="B595" t="s">
        <v>119</v>
      </c>
      <c r="C595" t="s">
        <v>218</v>
      </c>
      <c r="D595" s="215">
        <v>2076217</v>
      </c>
    </row>
    <row r="596" spans="1:4" ht="15">
      <c r="A596">
        <v>2019</v>
      </c>
      <c r="B596" t="s">
        <v>119</v>
      </c>
      <c r="C596" t="s">
        <v>218</v>
      </c>
      <c r="D596" s="215">
        <v>2076694</v>
      </c>
    </row>
    <row r="597" spans="1:4" ht="15">
      <c r="A597">
        <v>2020</v>
      </c>
      <c r="B597" t="s">
        <v>119</v>
      </c>
      <c r="C597" t="s">
        <v>218</v>
      </c>
      <c r="D597" s="215">
        <v>2072532</v>
      </c>
    </row>
    <row r="598" spans="1:4" ht="15">
      <c r="A598">
        <v>2021</v>
      </c>
      <c r="B598" t="s">
        <v>119</v>
      </c>
      <c r="C598" t="s">
        <v>218</v>
      </c>
      <c r="D598" s="215">
        <v>1952961</v>
      </c>
    </row>
    <row r="599" spans="1:4" ht="15">
      <c r="A599">
        <v>2022</v>
      </c>
      <c r="B599" t="s">
        <v>119</v>
      </c>
      <c r="C599" t="s">
        <v>218</v>
      </c>
      <c r="D599" s="215">
        <v>1833534</v>
      </c>
    </row>
    <row r="600" spans="1:4" ht="15">
      <c r="A600">
        <v>2000</v>
      </c>
      <c r="B600" t="s">
        <v>134</v>
      </c>
      <c r="C600" t="s">
        <v>218</v>
      </c>
      <c r="D600" s="215">
        <v>390087</v>
      </c>
    </row>
    <row r="601" spans="1:4" ht="15">
      <c r="A601">
        <v>2001</v>
      </c>
      <c r="B601" t="s">
        <v>134</v>
      </c>
      <c r="C601" t="s">
        <v>218</v>
      </c>
      <c r="D601" s="215">
        <v>393028</v>
      </c>
    </row>
    <row r="602" spans="1:4" ht="15">
      <c r="A602">
        <v>2002</v>
      </c>
      <c r="B602" t="s">
        <v>134</v>
      </c>
      <c r="C602" t="s">
        <v>218</v>
      </c>
      <c r="D602" s="215">
        <v>395969</v>
      </c>
    </row>
    <row r="603" spans="1:4" ht="15">
      <c r="A603">
        <v>2003</v>
      </c>
      <c r="B603" t="s">
        <v>134</v>
      </c>
      <c r="C603" t="s">
        <v>218</v>
      </c>
      <c r="D603" s="215">
        <v>398582</v>
      </c>
    </row>
    <row r="604" spans="1:4" ht="15">
      <c r="A604">
        <v>2004</v>
      </c>
      <c r="B604" t="s">
        <v>134</v>
      </c>
      <c r="C604" t="s">
        <v>218</v>
      </c>
      <c r="D604" s="215">
        <v>401268</v>
      </c>
    </row>
    <row r="605" spans="1:4" ht="15">
      <c r="A605">
        <v>2005</v>
      </c>
      <c r="B605" t="s">
        <v>134</v>
      </c>
      <c r="C605" t="s">
        <v>218</v>
      </c>
      <c r="D605" s="215">
        <v>403834</v>
      </c>
    </row>
    <row r="606" spans="1:4" ht="15">
      <c r="A606">
        <v>2006</v>
      </c>
      <c r="B606" t="s">
        <v>134</v>
      </c>
      <c r="C606" t="s">
        <v>218</v>
      </c>
      <c r="D606" s="215">
        <v>405308</v>
      </c>
    </row>
    <row r="607" spans="1:4" ht="15">
      <c r="A607">
        <v>2007</v>
      </c>
      <c r="B607" t="s">
        <v>134</v>
      </c>
      <c r="C607" t="s">
        <v>218</v>
      </c>
      <c r="D607" s="215">
        <v>406724</v>
      </c>
    </row>
    <row r="608" spans="1:4" ht="15">
      <c r="A608">
        <v>2008</v>
      </c>
      <c r="B608" t="s">
        <v>134</v>
      </c>
      <c r="C608" t="s">
        <v>218</v>
      </c>
      <c r="D608" s="215">
        <v>409379</v>
      </c>
    </row>
    <row r="609" spans="1:4" ht="15">
      <c r="A609">
        <v>2009</v>
      </c>
      <c r="B609" t="s">
        <v>134</v>
      </c>
      <c r="C609" t="s">
        <v>218</v>
      </c>
      <c r="D609" s="215">
        <v>412477</v>
      </c>
    </row>
    <row r="610" spans="1:4" ht="15">
      <c r="A610">
        <v>2010</v>
      </c>
      <c r="B610" t="s">
        <v>134</v>
      </c>
      <c r="C610" t="s">
        <v>218</v>
      </c>
      <c r="D610" s="215">
        <v>414508</v>
      </c>
    </row>
    <row r="611" spans="1:4" ht="15">
      <c r="A611">
        <v>2011</v>
      </c>
      <c r="B611" t="s">
        <v>134</v>
      </c>
      <c r="C611" t="s">
        <v>218</v>
      </c>
      <c r="D611" s="215">
        <v>416268</v>
      </c>
    </row>
    <row r="612" spans="1:4" ht="15">
      <c r="A612">
        <v>2012</v>
      </c>
      <c r="B612" t="s">
        <v>134</v>
      </c>
      <c r="C612" t="s">
        <v>218</v>
      </c>
      <c r="D612" s="215">
        <v>420028</v>
      </c>
    </row>
    <row r="613" spans="1:4" ht="15">
      <c r="A613">
        <v>2013</v>
      </c>
      <c r="B613" t="s">
        <v>134</v>
      </c>
      <c r="C613" t="s">
        <v>218</v>
      </c>
      <c r="D613" s="215">
        <v>425967</v>
      </c>
    </row>
    <row r="614" spans="1:4" ht="15">
      <c r="A614">
        <v>2014</v>
      </c>
      <c r="B614" t="s">
        <v>134</v>
      </c>
      <c r="C614" t="s">
        <v>218</v>
      </c>
      <c r="D614" s="215">
        <v>434558</v>
      </c>
    </row>
    <row r="615" spans="1:4" ht="15">
      <c r="A615">
        <v>2015</v>
      </c>
      <c r="B615" t="s">
        <v>134</v>
      </c>
      <c r="C615" t="s">
        <v>218</v>
      </c>
      <c r="D615" s="215">
        <v>445053</v>
      </c>
    </row>
    <row r="616" spans="1:4" ht="15">
      <c r="A616">
        <v>2016</v>
      </c>
      <c r="B616" t="s">
        <v>134</v>
      </c>
      <c r="C616" t="s">
        <v>218</v>
      </c>
      <c r="D616" s="215">
        <v>455356</v>
      </c>
    </row>
    <row r="617" spans="1:4" ht="15">
      <c r="A617">
        <v>2017</v>
      </c>
      <c r="B617" t="s">
        <v>134</v>
      </c>
      <c r="C617" t="s">
        <v>218</v>
      </c>
      <c r="D617" s="215">
        <v>467999</v>
      </c>
    </row>
    <row r="618" spans="1:4" ht="15">
      <c r="A618">
        <v>2018</v>
      </c>
      <c r="B618" t="s">
        <v>134</v>
      </c>
      <c r="C618" t="s">
        <v>218</v>
      </c>
      <c r="D618" s="215">
        <v>484630</v>
      </c>
    </row>
    <row r="619" spans="1:4" ht="15">
      <c r="A619">
        <v>2019</v>
      </c>
      <c r="B619" t="s">
        <v>134</v>
      </c>
      <c r="C619" t="s">
        <v>218</v>
      </c>
      <c r="D619" s="215">
        <v>504062</v>
      </c>
    </row>
    <row r="620" spans="1:4" ht="15">
      <c r="A620">
        <v>2020</v>
      </c>
      <c r="B620" t="s">
        <v>134</v>
      </c>
      <c r="C620" t="s">
        <v>218</v>
      </c>
      <c r="D620" s="215">
        <v>515332</v>
      </c>
    </row>
    <row r="621" spans="1:4" ht="15">
      <c r="A621" s="202">
        <v>2021</v>
      </c>
      <c r="B621" t="s">
        <v>134</v>
      </c>
      <c r="C621" t="s">
        <v>218</v>
      </c>
      <c r="D621" s="215">
        <v>518536</v>
      </c>
    </row>
    <row r="622" spans="1:5" ht="15">
      <c r="A622">
        <v>2022</v>
      </c>
      <c r="B622" t="s">
        <v>134</v>
      </c>
      <c r="C622" t="s">
        <v>218</v>
      </c>
      <c r="D622" s="215">
        <v>531113</v>
      </c>
      <c r="E622" t="s">
        <v>219</v>
      </c>
    </row>
    <row r="623" spans="1:4" ht="15">
      <c r="A623">
        <v>2000</v>
      </c>
      <c r="B623" t="s">
        <v>133</v>
      </c>
      <c r="C623" t="s">
        <v>218</v>
      </c>
      <c r="D623" s="215">
        <v>15925513</v>
      </c>
    </row>
    <row r="624" spans="1:4" ht="15">
      <c r="A624">
        <v>2001</v>
      </c>
      <c r="B624" t="s">
        <v>133</v>
      </c>
      <c r="C624" t="s">
        <v>218</v>
      </c>
      <c r="D624" s="214">
        <v>16046180</v>
      </c>
    </row>
    <row r="625" spans="1:4" ht="15">
      <c r="A625">
        <v>2002</v>
      </c>
      <c r="B625" t="s">
        <v>133</v>
      </c>
      <c r="C625" t="s">
        <v>218</v>
      </c>
      <c r="D625" s="214">
        <v>16148929</v>
      </c>
    </row>
    <row r="626" spans="1:4" ht="15">
      <c r="A626">
        <v>2003</v>
      </c>
      <c r="B626" t="s">
        <v>133</v>
      </c>
      <c r="C626" t="s">
        <v>218</v>
      </c>
      <c r="D626" s="215">
        <v>16225302</v>
      </c>
    </row>
    <row r="627" spans="1:4" ht="15">
      <c r="A627">
        <v>2004</v>
      </c>
      <c r="B627" t="s">
        <v>133</v>
      </c>
      <c r="C627" t="s">
        <v>218</v>
      </c>
      <c r="D627" s="215">
        <v>16281779</v>
      </c>
    </row>
    <row r="628" spans="1:4" ht="15">
      <c r="A628">
        <v>2005</v>
      </c>
      <c r="B628" t="s">
        <v>133</v>
      </c>
      <c r="C628" t="s">
        <v>218</v>
      </c>
      <c r="D628" s="215">
        <v>16319868</v>
      </c>
    </row>
    <row r="629" spans="1:4" ht="15">
      <c r="A629">
        <v>2006</v>
      </c>
      <c r="B629" t="s">
        <v>133</v>
      </c>
      <c r="C629" t="s">
        <v>218</v>
      </c>
      <c r="D629" s="215">
        <v>16346101</v>
      </c>
    </row>
    <row r="630" spans="1:4" ht="15">
      <c r="A630">
        <v>2007</v>
      </c>
      <c r="B630" t="s">
        <v>133</v>
      </c>
      <c r="C630" t="s">
        <v>218</v>
      </c>
      <c r="D630" s="215">
        <v>16381696</v>
      </c>
    </row>
    <row r="631" spans="1:4" ht="15">
      <c r="A631">
        <v>2008</v>
      </c>
      <c r="B631" t="s">
        <v>133</v>
      </c>
      <c r="C631" t="s">
        <v>218</v>
      </c>
      <c r="D631" s="215">
        <v>16445593</v>
      </c>
    </row>
    <row r="632" spans="1:4" ht="15">
      <c r="A632">
        <v>2009</v>
      </c>
      <c r="B632" t="s">
        <v>133</v>
      </c>
      <c r="C632" t="s">
        <v>218</v>
      </c>
      <c r="D632" s="215">
        <v>16530388</v>
      </c>
    </row>
    <row r="633" spans="1:4" ht="15">
      <c r="A633">
        <v>2010</v>
      </c>
      <c r="B633" t="s">
        <v>133</v>
      </c>
      <c r="C633" t="s">
        <v>218</v>
      </c>
      <c r="D633" s="215">
        <v>16615394</v>
      </c>
    </row>
    <row r="634" spans="1:4" ht="15">
      <c r="A634">
        <v>2011</v>
      </c>
      <c r="B634" t="s">
        <v>133</v>
      </c>
      <c r="C634" t="s">
        <v>218</v>
      </c>
      <c r="D634" s="215">
        <v>16693074</v>
      </c>
    </row>
    <row r="635" spans="1:4" ht="15">
      <c r="A635">
        <v>2012</v>
      </c>
      <c r="B635" t="s">
        <v>133</v>
      </c>
      <c r="C635" t="s">
        <v>218</v>
      </c>
      <c r="D635" s="215">
        <v>16754962</v>
      </c>
    </row>
    <row r="636" spans="1:4" ht="15">
      <c r="A636">
        <v>2013</v>
      </c>
      <c r="B636" t="s">
        <v>133</v>
      </c>
      <c r="C636" t="s">
        <v>218</v>
      </c>
      <c r="D636" s="215">
        <v>16804432</v>
      </c>
    </row>
    <row r="637" spans="1:4" ht="15">
      <c r="A637">
        <v>2014</v>
      </c>
      <c r="B637" t="s">
        <v>133</v>
      </c>
      <c r="C637" t="s">
        <v>218</v>
      </c>
      <c r="D637" s="215">
        <v>16865008</v>
      </c>
    </row>
    <row r="638" spans="1:4" ht="15">
      <c r="A638">
        <v>2015</v>
      </c>
      <c r="B638" t="s">
        <v>133</v>
      </c>
      <c r="C638" t="s">
        <v>218</v>
      </c>
      <c r="D638" s="215">
        <v>16939923</v>
      </c>
    </row>
    <row r="639" spans="1:4" ht="15">
      <c r="A639">
        <v>2016</v>
      </c>
      <c r="B639" t="s">
        <v>133</v>
      </c>
      <c r="C639" t="s">
        <v>218</v>
      </c>
      <c r="D639" s="215">
        <v>17030314</v>
      </c>
    </row>
    <row r="640" spans="1:4" ht="15">
      <c r="A640">
        <v>2017</v>
      </c>
      <c r="B640" t="s">
        <v>133</v>
      </c>
      <c r="C640" t="s">
        <v>218</v>
      </c>
      <c r="D640" s="215">
        <v>17131296</v>
      </c>
    </row>
    <row r="641" spans="1:4" ht="15">
      <c r="A641">
        <v>2018</v>
      </c>
      <c r="B641" t="s">
        <v>133</v>
      </c>
      <c r="C641" t="s">
        <v>218</v>
      </c>
      <c r="D641" s="215">
        <v>17231624</v>
      </c>
    </row>
    <row r="642" spans="1:4" ht="15">
      <c r="A642">
        <v>2019</v>
      </c>
      <c r="B642" t="s">
        <v>133</v>
      </c>
      <c r="C642" t="s">
        <v>218</v>
      </c>
      <c r="D642" s="215">
        <v>17344874</v>
      </c>
    </row>
    <row r="643" spans="1:4" ht="15">
      <c r="A643">
        <v>2020</v>
      </c>
      <c r="B643" t="s">
        <v>133</v>
      </c>
      <c r="C643" t="s">
        <v>218</v>
      </c>
      <c r="D643" s="215">
        <v>17441500</v>
      </c>
    </row>
    <row r="644" spans="1:4" ht="15">
      <c r="A644">
        <v>2021</v>
      </c>
      <c r="B644" t="s">
        <v>133</v>
      </c>
      <c r="C644" t="s">
        <v>218</v>
      </c>
      <c r="D644" s="215">
        <v>17533044</v>
      </c>
    </row>
    <row r="645" spans="1:4" ht="15">
      <c r="A645">
        <v>2022</v>
      </c>
      <c r="B645" t="s">
        <v>133</v>
      </c>
      <c r="C645" t="s">
        <v>218</v>
      </c>
      <c r="D645" s="215">
        <v>17700982</v>
      </c>
    </row>
    <row r="646" spans="1:4" ht="15">
      <c r="A646">
        <v>2000</v>
      </c>
      <c r="B646" t="s">
        <v>123</v>
      </c>
      <c r="C646" t="s">
        <v>218</v>
      </c>
      <c r="D646" s="215">
        <v>4490967</v>
      </c>
    </row>
    <row r="647" spans="1:4" ht="15">
      <c r="A647">
        <v>2001</v>
      </c>
      <c r="B647" t="s">
        <v>123</v>
      </c>
      <c r="C647" t="s">
        <v>218</v>
      </c>
      <c r="D647" s="215">
        <v>4513751</v>
      </c>
    </row>
    <row r="648" spans="1:4" ht="15">
      <c r="A648">
        <v>2002</v>
      </c>
      <c r="B648" t="s">
        <v>123</v>
      </c>
      <c r="C648" t="s">
        <v>218</v>
      </c>
      <c r="D648" s="215">
        <v>4538159</v>
      </c>
    </row>
    <row r="649" spans="1:4" ht="15">
      <c r="A649">
        <v>2003</v>
      </c>
      <c r="B649" t="s">
        <v>123</v>
      </c>
      <c r="C649" t="s">
        <v>218</v>
      </c>
      <c r="D649" s="215">
        <v>4564855</v>
      </c>
    </row>
    <row r="650" spans="1:4" ht="15">
      <c r="A650">
        <v>2004</v>
      </c>
      <c r="B650" t="s">
        <v>123</v>
      </c>
      <c r="C650" t="s">
        <v>218</v>
      </c>
      <c r="D650" s="215">
        <v>4591910</v>
      </c>
    </row>
    <row r="651" spans="1:4" ht="15">
      <c r="A651">
        <v>2005</v>
      </c>
      <c r="B651" t="s">
        <v>123</v>
      </c>
      <c r="C651" t="s">
        <v>218</v>
      </c>
      <c r="D651" s="215">
        <v>4623291</v>
      </c>
    </row>
    <row r="652" spans="1:4" ht="15">
      <c r="A652">
        <v>2006</v>
      </c>
      <c r="B652" t="s">
        <v>123</v>
      </c>
      <c r="C652" t="s">
        <v>218</v>
      </c>
      <c r="D652" s="215">
        <v>4660677</v>
      </c>
    </row>
    <row r="653" spans="1:4" ht="15">
      <c r="A653">
        <v>2007</v>
      </c>
      <c r="B653" t="s">
        <v>123</v>
      </c>
      <c r="C653" t="s">
        <v>218</v>
      </c>
      <c r="D653" s="215">
        <v>4709153</v>
      </c>
    </row>
    <row r="654" spans="1:4" ht="15">
      <c r="A654">
        <v>2008</v>
      </c>
      <c r="B654" t="s">
        <v>123</v>
      </c>
      <c r="C654" t="s">
        <v>218</v>
      </c>
      <c r="D654" s="215">
        <v>4768212</v>
      </c>
    </row>
    <row r="655" spans="1:4" ht="15">
      <c r="A655">
        <v>2009</v>
      </c>
      <c r="B655" t="s">
        <v>123</v>
      </c>
      <c r="C655" t="s">
        <v>218</v>
      </c>
      <c r="D655" s="215">
        <v>4828726</v>
      </c>
    </row>
    <row r="656" spans="1:4" ht="15">
      <c r="A656">
        <v>2010</v>
      </c>
      <c r="B656" t="s">
        <v>123</v>
      </c>
      <c r="C656" t="s">
        <v>218</v>
      </c>
      <c r="D656" s="215">
        <v>4889252</v>
      </c>
    </row>
    <row r="657" spans="1:4" ht="15">
      <c r="A657">
        <v>2011</v>
      </c>
      <c r="B657" t="s">
        <v>123</v>
      </c>
      <c r="C657" t="s">
        <v>218</v>
      </c>
      <c r="D657" s="215">
        <v>4953088</v>
      </c>
    </row>
    <row r="658" spans="1:4" ht="15">
      <c r="A658">
        <v>2012</v>
      </c>
      <c r="B658" t="s">
        <v>123</v>
      </c>
      <c r="C658" t="s">
        <v>218</v>
      </c>
      <c r="D658" s="215">
        <v>5018573</v>
      </c>
    </row>
    <row r="659" spans="1:4" ht="15">
      <c r="A659">
        <v>2013</v>
      </c>
      <c r="B659" t="s">
        <v>123</v>
      </c>
      <c r="C659" t="s">
        <v>218</v>
      </c>
      <c r="D659" s="215">
        <v>5079623</v>
      </c>
    </row>
    <row r="660" spans="1:4" ht="15">
      <c r="A660" s="202">
        <v>2014</v>
      </c>
      <c r="B660" t="s">
        <v>123</v>
      </c>
      <c r="C660" t="s">
        <v>218</v>
      </c>
      <c r="D660" s="215">
        <v>5137232</v>
      </c>
    </row>
    <row r="661" spans="1:4" ht="15">
      <c r="A661">
        <v>2015</v>
      </c>
      <c r="B661" t="s">
        <v>123</v>
      </c>
      <c r="C661" t="s">
        <v>218</v>
      </c>
      <c r="D661" s="215">
        <v>5188607</v>
      </c>
    </row>
    <row r="662" spans="1:4" ht="15">
      <c r="A662">
        <v>2016</v>
      </c>
      <c r="B662" t="s">
        <v>123</v>
      </c>
      <c r="C662" t="s">
        <v>218</v>
      </c>
      <c r="D662" s="215">
        <v>5234519</v>
      </c>
    </row>
    <row r="663" spans="1:4" ht="15">
      <c r="A663">
        <v>2017</v>
      </c>
      <c r="B663" t="s">
        <v>123</v>
      </c>
      <c r="C663" t="s">
        <v>218</v>
      </c>
      <c r="D663" s="214">
        <v>5276968</v>
      </c>
    </row>
    <row r="664" spans="1:4" ht="15">
      <c r="A664">
        <v>2018</v>
      </c>
      <c r="B664" t="s">
        <v>123</v>
      </c>
      <c r="C664" t="s">
        <v>218</v>
      </c>
      <c r="D664" s="214">
        <v>5311916</v>
      </c>
    </row>
    <row r="665" spans="1:4" ht="15">
      <c r="A665">
        <v>2019</v>
      </c>
      <c r="B665" t="s">
        <v>123</v>
      </c>
      <c r="C665" t="s">
        <v>218</v>
      </c>
      <c r="D665" s="215">
        <v>5347896</v>
      </c>
    </row>
    <row r="666" spans="1:4" ht="15">
      <c r="A666">
        <v>2020</v>
      </c>
      <c r="B666" t="s">
        <v>123</v>
      </c>
      <c r="C666" t="s">
        <v>218</v>
      </c>
      <c r="D666" s="215">
        <v>5379475</v>
      </c>
    </row>
    <row r="667" spans="1:4" ht="15">
      <c r="A667">
        <v>2021</v>
      </c>
      <c r="B667" t="s">
        <v>123</v>
      </c>
      <c r="C667" t="s">
        <v>218</v>
      </c>
      <c r="D667" s="215">
        <v>5408320</v>
      </c>
    </row>
    <row r="668" spans="1:4" ht="15">
      <c r="A668">
        <v>2022</v>
      </c>
      <c r="B668" t="s">
        <v>123</v>
      </c>
      <c r="C668" t="s">
        <v>218</v>
      </c>
      <c r="D668" s="215">
        <v>5457127</v>
      </c>
    </row>
    <row r="669" spans="1:5" ht="15">
      <c r="A669">
        <v>2000</v>
      </c>
      <c r="B669" t="s">
        <v>131</v>
      </c>
      <c r="C669" t="s">
        <v>218</v>
      </c>
      <c r="D669" s="215">
        <v>38258629</v>
      </c>
      <c r="E669" t="s">
        <v>219</v>
      </c>
    </row>
    <row r="670" spans="1:4" ht="15">
      <c r="A670">
        <v>2001</v>
      </c>
      <c r="B670" t="s">
        <v>131</v>
      </c>
      <c r="C670" t="s">
        <v>218</v>
      </c>
      <c r="D670" s="215">
        <v>38248076</v>
      </c>
    </row>
    <row r="671" spans="1:4" ht="15">
      <c r="A671">
        <v>2002</v>
      </c>
      <c r="B671" t="s">
        <v>131</v>
      </c>
      <c r="C671" t="s">
        <v>218</v>
      </c>
      <c r="D671" s="215">
        <v>38230364</v>
      </c>
    </row>
    <row r="672" spans="1:4" ht="15">
      <c r="A672">
        <v>2003</v>
      </c>
      <c r="B672" t="s">
        <v>131</v>
      </c>
      <c r="C672" t="s">
        <v>218</v>
      </c>
      <c r="D672" s="215">
        <v>38204570</v>
      </c>
    </row>
    <row r="673" spans="1:4" ht="15">
      <c r="A673">
        <v>2004</v>
      </c>
      <c r="B673" t="s">
        <v>131</v>
      </c>
      <c r="C673" t="s">
        <v>218</v>
      </c>
      <c r="D673" s="215">
        <v>38182222</v>
      </c>
    </row>
    <row r="674" spans="1:4" ht="15">
      <c r="A674">
        <v>2005</v>
      </c>
      <c r="B674" t="s">
        <v>131</v>
      </c>
      <c r="C674" t="s">
        <v>218</v>
      </c>
      <c r="D674" s="215">
        <v>38165445</v>
      </c>
    </row>
    <row r="675" spans="1:4" ht="15">
      <c r="A675">
        <v>2006</v>
      </c>
      <c r="B675" t="s">
        <v>131</v>
      </c>
      <c r="C675" t="s">
        <v>218</v>
      </c>
      <c r="D675" s="215">
        <v>38141267</v>
      </c>
    </row>
    <row r="676" spans="1:4" ht="15">
      <c r="A676">
        <v>2007</v>
      </c>
      <c r="B676" t="s">
        <v>131</v>
      </c>
      <c r="C676" t="s">
        <v>218</v>
      </c>
      <c r="D676" s="215">
        <v>38120560</v>
      </c>
    </row>
    <row r="677" spans="1:4" ht="15">
      <c r="A677">
        <v>2008</v>
      </c>
      <c r="B677" t="s">
        <v>131</v>
      </c>
      <c r="C677" t="s">
        <v>218</v>
      </c>
      <c r="D677" s="215">
        <v>38125759</v>
      </c>
    </row>
    <row r="678" spans="1:4" ht="15">
      <c r="A678">
        <v>2009</v>
      </c>
      <c r="B678" t="s">
        <v>131</v>
      </c>
      <c r="C678" t="s">
        <v>218</v>
      </c>
      <c r="D678" s="215">
        <v>38151603</v>
      </c>
    </row>
    <row r="679" spans="1:5" ht="15">
      <c r="A679">
        <v>2010</v>
      </c>
      <c r="B679" t="s">
        <v>131</v>
      </c>
      <c r="C679" t="s">
        <v>218</v>
      </c>
      <c r="D679" s="215">
        <v>38042794</v>
      </c>
      <c r="E679" t="s">
        <v>219</v>
      </c>
    </row>
    <row r="680" spans="1:4" ht="15">
      <c r="A680">
        <v>2011</v>
      </c>
      <c r="B680" t="s">
        <v>131</v>
      </c>
      <c r="C680" t="s">
        <v>218</v>
      </c>
      <c r="D680" s="215">
        <v>38063255</v>
      </c>
    </row>
    <row r="681" spans="1:4" ht="15">
      <c r="A681">
        <v>2012</v>
      </c>
      <c r="B681" t="s">
        <v>131</v>
      </c>
      <c r="C681" t="s">
        <v>218</v>
      </c>
      <c r="D681" s="215">
        <v>38063164</v>
      </c>
    </row>
    <row r="682" spans="1:4" ht="15">
      <c r="A682">
        <v>2013</v>
      </c>
      <c r="B682" t="s">
        <v>131</v>
      </c>
      <c r="C682" t="s">
        <v>218</v>
      </c>
      <c r="D682" s="215">
        <v>38040196</v>
      </c>
    </row>
    <row r="683" spans="1:4" ht="15">
      <c r="A683">
        <v>2014</v>
      </c>
      <c r="B683" t="s">
        <v>131</v>
      </c>
      <c r="C683" t="s">
        <v>218</v>
      </c>
      <c r="D683" s="215">
        <v>38011735</v>
      </c>
    </row>
    <row r="684" spans="1:4" ht="15">
      <c r="A684">
        <v>2015</v>
      </c>
      <c r="B684" t="s">
        <v>131</v>
      </c>
      <c r="C684" t="s">
        <v>218</v>
      </c>
      <c r="D684" s="215">
        <v>37986412</v>
      </c>
    </row>
    <row r="685" spans="1:4" ht="15">
      <c r="A685">
        <v>2016</v>
      </c>
      <c r="B685" t="s">
        <v>131</v>
      </c>
      <c r="C685" t="s">
        <v>218</v>
      </c>
      <c r="D685" s="215">
        <v>37970087</v>
      </c>
    </row>
    <row r="686" spans="1:4" ht="15">
      <c r="A686">
        <v>2017</v>
      </c>
      <c r="B686" t="s">
        <v>131</v>
      </c>
      <c r="C686" t="s">
        <v>218</v>
      </c>
      <c r="D686" s="215">
        <v>37974826</v>
      </c>
    </row>
    <row r="687" spans="1:5" ht="15">
      <c r="A687">
        <v>2018</v>
      </c>
      <c r="B687" t="s">
        <v>131</v>
      </c>
      <c r="C687" t="s">
        <v>218</v>
      </c>
      <c r="D687" s="215">
        <v>37974750</v>
      </c>
      <c r="E687" t="s">
        <v>220</v>
      </c>
    </row>
    <row r="688" spans="1:5" ht="15">
      <c r="A688">
        <v>2019</v>
      </c>
      <c r="B688" t="s">
        <v>131</v>
      </c>
      <c r="C688" t="s">
        <v>218</v>
      </c>
      <c r="D688" s="215">
        <v>37965475</v>
      </c>
      <c r="E688" t="s">
        <v>220</v>
      </c>
    </row>
    <row r="689" spans="1:5" ht="15">
      <c r="A689">
        <v>2020</v>
      </c>
      <c r="B689" t="s">
        <v>131</v>
      </c>
      <c r="C689" t="s">
        <v>218</v>
      </c>
      <c r="D689" s="215">
        <v>37899070</v>
      </c>
      <c r="E689" t="s">
        <v>221</v>
      </c>
    </row>
    <row r="690" spans="1:5" ht="15">
      <c r="A690">
        <v>2021</v>
      </c>
      <c r="B690" t="s">
        <v>131</v>
      </c>
      <c r="C690" t="s">
        <v>218</v>
      </c>
      <c r="D690" s="215">
        <v>37747124</v>
      </c>
      <c r="E690" t="s">
        <v>221</v>
      </c>
    </row>
    <row r="691" spans="1:5" ht="15">
      <c r="A691">
        <v>2022</v>
      </c>
      <c r="B691" t="s">
        <v>131</v>
      </c>
      <c r="C691" t="s">
        <v>218</v>
      </c>
      <c r="D691" s="215">
        <v>36821749</v>
      </c>
      <c r="E691" t="s">
        <v>219</v>
      </c>
    </row>
    <row r="692" spans="1:4" ht="15">
      <c r="A692">
        <v>2000</v>
      </c>
      <c r="B692" t="s">
        <v>130</v>
      </c>
      <c r="C692" t="s">
        <v>218</v>
      </c>
      <c r="D692" s="215">
        <v>10289898</v>
      </c>
    </row>
    <row r="693" spans="1:4" ht="15">
      <c r="A693">
        <v>2001</v>
      </c>
      <c r="B693" t="s">
        <v>130</v>
      </c>
      <c r="C693" t="s">
        <v>218</v>
      </c>
      <c r="D693" s="215">
        <v>10362722</v>
      </c>
    </row>
    <row r="694" spans="1:4" ht="15">
      <c r="A694">
        <v>2002</v>
      </c>
      <c r="B694" t="s">
        <v>130</v>
      </c>
      <c r="C694" t="s">
        <v>218</v>
      </c>
      <c r="D694" s="215">
        <v>10419631</v>
      </c>
    </row>
    <row r="695" spans="1:4" ht="15">
      <c r="A695">
        <v>2003</v>
      </c>
      <c r="B695" t="s">
        <v>130</v>
      </c>
      <c r="C695" t="s">
        <v>218</v>
      </c>
      <c r="D695" s="215">
        <v>10458821</v>
      </c>
    </row>
    <row r="696" spans="1:4" ht="15">
      <c r="A696">
        <v>2004</v>
      </c>
      <c r="B696" t="s">
        <v>130</v>
      </c>
      <c r="C696" t="s">
        <v>218</v>
      </c>
      <c r="D696" s="215">
        <v>10483861</v>
      </c>
    </row>
    <row r="697" spans="1:4" ht="15">
      <c r="A697">
        <v>2005</v>
      </c>
      <c r="B697" t="s">
        <v>130</v>
      </c>
      <c r="C697" t="s">
        <v>218</v>
      </c>
      <c r="D697" s="215">
        <v>10503330</v>
      </c>
    </row>
    <row r="698" spans="1:4" ht="15">
      <c r="A698">
        <v>2006</v>
      </c>
      <c r="B698" t="s">
        <v>130</v>
      </c>
      <c r="C698" t="s">
        <v>218</v>
      </c>
      <c r="D698" s="215">
        <v>10522288</v>
      </c>
    </row>
    <row r="699" spans="1:4" ht="15">
      <c r="A699" s="202">
        <v>2007</v>
      </c>
      <c r="B699" t="s">
        <v>130</v>
      </c>
      <c r="C699" t="s">
        <v>218</v>
      </c>
      <c r="D699" s="215">
        <v>10542964</v>
      </c>
    </row>
    <row r="700" spans="1:4" ht="15">
      <c r="A700">
        <v>2008</v>
      </c>
      <c r="B700" t="s">
        <v>130</v>
      </c>
      <c r="C700" t="s">
        <v>218</v>
      </c>
      <c r="D700" s="215">
        <v>10558177</v>
      </c>
    </row>
    <row r="701" spans="1:4" ht="15">
      <c r="A701">
        <v>2009</v>
      </c>
      <c r="B701" t="s">
        <v>130</v>
      </c>
      <c r="C701" t="s">
        <v>218</v>
      </c>
      <c r="D701" s="215">
        <v>10568247</v>
      </c>
    </row>
    <row r="702" spans="1:4" ht="15">
      <c r="A702">
        <v>2010</v>
      </c>
      <c r="B702" t="s">
        <v>130</v>
      </c>
      <c r="C702" t="s">
        <v>218</v>
      </c>
      <c r="D702" s="214">
        <v>10573100</v>
      </c>
    </row>
    <row r="703" spans="1:4" ht="15">
      <c r="A703">
        <v>2011</v>
      </c>
      <c r="B703" t="s">
        <v>130</v>
      </c>
      <c r="C703" t="s">
        <v>218</v>
      </c>
      <c r="D703" s="214">
        <v>10557560</v>
      </c>
    </row>
    <row r="704" spans="1:4" ht="15">
      <c r="A704">
        <v>2012</v>
      </c>
      <c r="B704" t="s">
        <v>130</v>
      </c>
      <c r="C704" t="s">
        <v>218</v>
      </c>
      <c r="D704" s="215">
        <v>10514844</v>
      </c>
    </row>
    <row r="705" spans="1:4" ht="15">
      <c r="A705">
        <v>2013</v>
      </c>
      <c r="B705" t="s">
        <v>130</v>
      </c>
      <c r="C705" t="s">
        <v>218</v>
      </c>
      <c r="D705" s="215">
        <v>10457295</v>
      </c>
    </row>
    <row r="706" spans="1:4" ht="15">
      <c r="A706">
        <v>2014</v>
      </c>
      <c r="B706" t="s">
        <v>130</v>
      </c>
      <c r="C706" t="s">
        <v>218</v>
      </c>
      <c r="D706" s="215">
        <v>10401062</v>
      </c>
    </row>
    <row r="707" spans="1:4" ht="15">
      <c r="A707">
        <v>2015</v>
      </c>
      <c r="B707" t="s">
        <v>130</v>
      </c>
      <c r="C707" t="s">
        <v>218</v>
      </c>
      <c r="D707" s="215">
        <v>10358076</v>
      </c>
    </row>
    <row r="708" spans="1:4" ht="15">
      <c r="A708">
        <v>2016</v>
      </c>
      <c r="B708" t="s">
        <v>130</v>
      </c>
      <c r="C708" t="s">
        <v>218</v>
      </c>
      <c r="D708" s="215">
        <v>10325452</v>
      </c>
    </row>
    <row r="709" spans="1:4" ht="15">
      <c r="A709">
        <v>2017</v>
      </c>
      <c r="B709" t="s">
        <v>130</v>
      </c>
      <c r="C709" t="s">
        <v>218</v>
      </c>
      <c r="D709" s="215">
        <v>10300300</v>
      </c>
    </row>
    <row r="710" spans="1:4" ht="15">
      <c r="A710">
        <v>2018</v>
      </c>
      <c r="B710" t="s">
        <v>130</v>
      </c>
      <c r="C710" t="s">
        <v>218</v>
      </c>
      <c r="D710" s="215">
        <v>10283822</v>
      </c>
    </row>
    <row r="711" spans="1:4" ht="15">
      <c r="A711">
        <v>2019</v>
      </c>
      <c r="B711" t="s">
        <v>130</v>
      </c>
      <c r="C711" t="s">
        <v>218</v>
      </c>
      <c r="D711" s="215">
        <v>10286263</v>
      </c>
    </row>
    <row r="712" spans="1:4" ht="15">
      <c r="A712">
        <v>2020</v>
      </c>
      <c r="B712" t="s">
        <v>130</v>
      </c>
      <c r="C712" t="s">
        <v>218</v>
      </c>
      <c r="D712" s="215">
        <v>10297081</v>
      </c>
    </row>
    <row r="713" spans="1:5" ht="15">
      <c r="A713">
        <v>2021</v>
      </c>
      <c r="B713" t="s">
        <v>130</v>
      </c>
      <c r="C713" t="s">
        <v>218</v>
      </c>
      <c r="D713" s="215">
        <v>10361831</v>
      </c>
      <c r="E713" t="s">
        <v>252</v>
      </c>
    </row>
    <row r="714" spans="1:5" ht="15">
      <c r="A714">
        <v>2022</v>
      </c>
      <c r="B714" t="s">
        <v>130</v>
      </c>
      <c r="C714" t="s">
        <v>218</v>
      </c>
      <c r="D714" s="215">
        <v>10409704</v>
      </c>
      <c r="E714" t="s">
        <v>252</v>
      </c>
    </row>
    <row r="715" spans="1:4" ht="15">
      <c r="A715">
        <v>2000</v>
      </c>
      <c r="B715" t="s">
        <v>129</v>
      </c>
      <c r="C715" t="s">
        <v>218</v>
      </c>
      <c r="D715" s="215">
        <v>22442971</v>
      </c>
    </row>
    <row r="716" spans="1:4" ht="15">
      <c r="A716">
        <v>2001</v>
      </c>
      <c r="B716" t="s">
        <v>129</v>
      </c>
      <c r="C716" t="s">
        <v>218</v>
      </c>
      <c r="D716" s="215">
        <v>22131970</v>
      </c>
    </row>
    <row r="717" spans="1:4" ht="15">
      <c r="A717">
        <v>2002</v>
      </c>
      <c r="B717" t="s">
        <v>129</v>
      </c>
      <c r="C717" t="s">
        <v>218</v>
      </c>
      <c r="D717" s="215">
        <v>21730496</v>
      </c>
    </row>
    <row r="718" spans="1:4" ht="15">
      <c r="A718">
        <v>2003</v>
      </c>
      <c r="B718" t="s">
        <v>129</v>
      </c>
      <c r="C718" t="s">
        <v>218</v>
      </c>
      <c r="D718" s="215">
        <v>21574326</v>
      </c>
    </row>
    <row r="719" spans="1:4" ht="15">
      <c r="A719">
        <v>2004</v>
      </c>
      <c r="B719" t="s">
        <v>129</v>
      </c>
      <c r="C719" t="s">
        <v>218</v>
      </c>
      <c r="D719" s="215">
        <v>21451748</v>
      </c>
    </row>
    <row r="720" spans="1:4" ht="15">
      <c r="A720">
        <v>2005</v>
      </c>
      <c r="B720" t="s">
        <v>129</v>
      </c>
      <c r="C720" t="s">
        <v>218</v>
      </c>
      <c r="D720" s="215">
        <v>21319685</v>
      </c>
    </row>
    <row r="721" spans="1:4" ht="15">
      <c r="A721">
        <v>2006</v>
      </c>
      <c r="B721" t="s">
        <v>129</v>
      </c>
      <c r="C721" t="s">
        <v>218</v>
      </c>
      <c r="D721" s="215">
        <v>21193760</v>
      </c>
    </row>
    <row r="722" spans="1:4" ht="15">
      <c r="A722">
        <v>2007</v>
      </c>
      <c r="B722" t="s">
        <v>129</v>
      </c>
      <c r="C722" t="s">
        <v>218</v>
      </c>
      <c r="D722" s="215">
        <v>20882982</v>
      </c>
    </row>
    <row r="723" spans="1:4" ht="15">
      <c r="A723">
        <v>2008</v>
      </c>
      <c r="B723" t="s">
        <v>129</v>
      </c>
      <c r="C723" t="s">
        <v>218</v>
      </c>
      <c r="D723" s="215">
        <v>20537875</v>
      </c>
    </row>
    <row r="724" spans="1:4" ht="15">
      <c r="A724">
        <v>2009</v>
      </c>
      <c r="B724" t="s">
        <v>129</v>
      </c>
      <c r="C724" t="s">
        <v>218</v>
      </c>
      <c r="D724" s="215">
        <v>20367487</v>
      </c>
    </row>
    <row r="725" spans="1:4" ht="15">
      <c r="A725">
        <v>2010</v>
      </c>
      <c r="B725" t="s">
        <v>129</v>
      </c>
      <c r="C725" t="s">
        <v>218</v>
      </c>
      <c r="D725" s="215">
        <v>20246871</v>
      </c>
    </row>
    <row r="726" spans="1:4" ht="15">
      <c r="A726">
        <v>2011</v>
      </c>
      <c r="B726" t="s">
        <v>129</v>
      </c>
      <c r="C726" t="s">
        <v>218</v>
      </c>
      <c r="D726" s="215">
        <v>20147528</v>
      </c>
    </row>
    <row r="727" spans="1:4" ht="15">
      <c r="A727">
        <v>2012</v>
      </c>
      <c r="B727" t="s">
        <v>129</v>
      </c>
      <c r="C727" t="s">
        <v>218</v>
      </c>
      <c r="D727" s="215">
        <v>20058035</v>
      </c>
    </row>
    <row r="728" spans="1:4" ht="15">
      <c r="A728">
        <v>2013</v>
      </c>
      <c r="B728" t="s">
        <v>129</v>
      </c>
      <c r="C728" t="s">
        <v>218</v>
      </c>
      <c r="D728" s="215">
        <v>19983693</v>
      </c>
    </row>
    <row r="729" spans="1:4" ht="15">
      <c r="A729">
        <v>2014</v>
      </c>
      <c r="B729" t="s">
        <v>129</v>
      </c>
      <c r="C729" t="s">
        <v>218</v>
      </c>
      <c r="D729" s="215">
        <v>19908979</v>
      </c>
    </row>
    <row r="730" spans="1:4" ht="15">
      <c r="A730">
        <v>2015</v>
      </c>
      <c r="B730" t="s">
        <v>129</v>
      </c>
      <c r="C730" t="s">
        <v>218</v>
      </c>
      <c r="D730" s="215">
        <v>19815616</v>
      </c>
    </row>
    <row r="731" spans="1:4" ht="15">
      <c r="A731">
        <v>2016</v>
      </c>
      <c r="B731" t="s">
        <v>129</v>
      </c>
      <c r="C731" t="s">
        <v>218</v>
      </c>
      <c r="D731" s="215">
        <v>19702267</v>
      </c>
    </row>
    <row r="732" spans="1:4" ht="15">
      <c r="A732">
        <v>2017</v>
      </c>
      <c r="B732" t="s">
        <v>129</v>
      </c>
      <c r="C732" t="s">
        <v>218</v>
      </c>
      <c r="D732" s="215">
        <v>19588715</v>
      </c>
    </row>
    <row r="733" spans="1:4" ht="15">
      <c r="A733">
        <v>2018</v>
      </c>
      <c r="B733" t="s">
        <v>129</v>
      </c>
      <c r="C733" t="s">
        <v>218</v>
      </c>
      <c r="D733" s="215">
        <v>19473970</v>
      </c>
    </row>
    <row r="734" spans="1:5" ht="15">
      <c r="A734">
        <v>2019</v>
      </c>
      <c r="B734" t="s">
        <v>129</v>
      </c>
      <c r="C734" t="s">
        <v>218</v>
      </c>
      <c r="D734" s="215">
        <v>19371648</v>
      </c>
      <c r="E734" t="s">
        <v>220</v>
      </c>
    </row>
    <row r="735" spans="1:5" ht="15">
      <c r="A735">
        <v>2020</v>
      </c>
      <c r="B735" t="s">
        <v>129</v>
      </c>
      <c r="C735" t="s">
        <v>218</v>
      </c>
      <c r="D735" s="215">
        <v>19265250</v>
      </c>
      <c r="E735" t="s">
        <v>220</v>
      </c>
    </row>
    <row r="736" spans="1:5" ht="15">
      <c r="A736">
        <v>2021</v>
      </c>
      <c r="B736" t="s">
        <v>129</v>
      </c>
      <c r="C736" t="s">
        <v>218</v>
      </c>
      <c r="D736" s="215">
        <v>19122059</v>
      </c>
      <c r="E736" t="s">
        <v>220</v>
      </c>
    </row>
    <row r="737" spans="1:5" ht="15">
      <c r="A737" s="202">
        <v>2022</v>
      </c>
      <c r="B737" t="s">
        <v>129</v>
      </c>
      <c r="C737" t="s">
        <v>218</v>
      </c>
      <c r="D737" s="215">
        <v>19047009</v>
      </c>
      <c r="E737" t="s">
        <v>221</v>
      </c>
    </row>
    <row r="738" spans="1:4" ht="15">
      <c r="A738" s="202">
        <v>2000</v>
      </c>
      <c r="B738" t="s">
        <v>116</v>
      </c>
      <c r="C738" t="s">
        <v>218</v>
      </c>
      <c r="D738" s="215">
        <v>7516346</v>
      </c>
    </row>
    <row r="739" spans="1:4" ht="15">
      <c r="A739">
        <v>2001</v>
      </c>
      <c r="B739" t="s">
        <v>116</v>
      </c>
      <c r="C739" t="s">
        <v>218</v>
      </c>
      <c r="D739" s="215">
        <v>7503433</v>
      </c>
    </row>
    <row r="740" spans="1:4" ht="15">
      <c r="A740">
        <v>2002</v>
      </c>
      <c r="B740" t="s">
        <v>116</v>
      </c>
      <c r="C740" t="s">
        <v>218</v>
      </c>
      <c r="D740" s="215">
        <v>7496522</v>
      </c>
    </row>
    <row r="741" spans="1:6" s="203" customFormat="1" ht="15">
      <c r="A741">
        <v>2003</v>
      </c>
      <c r="B741" t="s">
        <v>116</v>
      </c>
      <c r="C741" t="s">
        <v>218</v>
      </c>
      <c r="D741" s="214">
        <v>7480591</v>
      </c>
      <c r="E741"/>
      <c r="F741"/>
    </row>
    <row r="742" spans="1:4" ht="15">
      <c r="A742">
        <v>2004</v>
      </c>
      <c r="B742" t="s">
        <v>116</v>
      </c>
      <c r="C742" t="s">
        <v>218</v>
      </c>
      <c r="D742" s="214">
        <v>7463157</v>
      </c>
    </row>
    <row r="743" spans="1:4" ht="15">
      <c r="A743">
        <v>2005</v>
      </c>
      <c r="B743" t="s">
        <v>116</v>
      </c>
      <c r="C743" t="s">
        <v>218</v>
      </c>
      <c r="D743" s="215">
        <v>7440769</v>
      </c>
    </row>
    <row r="744" spans="1:4" ht="15">
      <c r="A744">
        <v>2006</v>
      </c>
      <c r="B744" t="s">
        <v>116</v>
      </c>
      <c r="C744" t="s">
        <v>218</v>
      </c>
      <c r="D744" s="215">
        <v>7411569</v>
      </c>
    </row>
    <row r="745" spans="1:4" ht="15">
      <c r="A745">
        <v>2007</v>
      </c>
      <c r="B745" t="s">
        <v>116</v>
      </c>
      <c r="C745" t="s">
        <v>218</v>
      </c>
      <c r="D745" s="215">
        <v>7381579</v>
      </c>
    </row>
    <row r="746" spans="1:4" ht="15">
      <c r="A746">
        <v>2008</v>
      </c>
      <c r="B746" t="s">
        <v>116</v>
      </c>
      <c r="C746" t="s">
        <v>218</v>
      </c>
      <c r="D746" s="215">
        <v>7350222</v>
      </c>
    </row>
    <row r="747" spans="1:4" ht="15">
      <c r="A747">
        <v>2009</v>
      </c>
      <c r="B747" t="s">
        <v>116</v>
      </c>
      <c r="C747" t="s">
        <v>218</v>
      </c>
      <c r="D747" s="215">
        <v>7320807</v>
      </c>
    </row>
    <row r="748" spans="1:4" ht="15">
      <c r="A748">
        <v>2010</v>
      </c>
      <c r="B748" t="s">
        <v>116</v>
      </c>
      <c r="C748" t="s">
        <v>218</v>
      </c>
      <c r="D748" s="215">
        <v>7291436</v>
      </c>
    </row>
    <row r="749" spans="1:5" ht="15">
      <c r="A749">
        <v>2011</v>
      </c>
      <c r="B749" t="s">
        <v>116</v>
      </c>
      <c r="C749" t="s">
        <v>218</v>
      </c>
      <c r="D749" s="215">
        <v>7234099</v>
      </c>
      <c r="E749" t="s">
        <v>219</v>
      </c>
    </row>
    <row r="750" spans="1:4" ht="15">
      <c r="A750">
        <v>2012</v>
      </c>
      <c r="B750" t="s">
        <v>116</v>
      </c>
      <c r="C750" t="s">
        <v>218</v>
      </c>
      <c r="D750" s="215">
        <v>7199077</v>
      </c>
    </row>
    <row r="751" spans="1:4" ht="15">
      <c r="A751">
        <v>2013</v>
      </c>
      <c r="B751" t="s">
        <v>116</v>
      </c>
      <c r="C751" t="s">
        <v>218</v>
      </c>
      <c r="D751" s="215">
        <v>7164132</v>
      </c>
    </row>
    <row r="752" spans="1:4" ht="15">
      <c r="A752">
        <v>2014</v>
      </c>
      <c r="B752" t="s">
        <v>116</v>
      </c>
      <c r="C752" t="s">
        <v>218</v>
      </c>
      <c r="D752" s="215">
        <v>7130576</v>
      </c>
    </row>
    <row r="753" spans="1:4" ht="15">
      <c r="A753">
        <v>2015</v>
      </c>
      <c r="B753" t="s">
        <v>116</v>
      </c>
      <c r="C753" t="s">
        <v>218</v>
      </c>
      <c r="D753" s="215">
        <v>7095383</v>
      </c>
    </row>
    <row r="754" spans="1:4" ht="15">
      <c r="A754">
        <v>2016</v>
      </c>
      <c r="B754" t="s">
        <v>116</v>
      </c>
      <c r="C754" t="s">
        <v>218</v>
      </c>
      <c r="D754" s="215">
        <v>7058322</v>
      </c>
    </row>
    <row r="755" spans="1:4" ht="15">
      <c r="A755">
        <v>2017</v>
      </c>
      <c r="B755" t="s">
        <v>116</v>
      </c>
      <c r="C755" t="s">
        <v>218</v>
      </c>
      <c r="D755" s="215">
        <v>7020858</v>
      </c>
    </row>
    <row r="756" spans="1:4" ht="15">
      <c r="A756">
        <v>2018</v>
      </c>
      <c r="B756" t="s">
        <v>116</v>
      </c>
      <c r="C756" t="s">
        <v>218</v>
      </c>
      <c r="D756" s="215">
        <v>6982604</v>
      </c>
    </row>
    <row r="757" spans="1:4" ht="15">
      <c r="A757">
        <v>2019</v>
      </c>
      <c r="B757" t="s">
        <v>116</v>
      </c>
      <c r="C757" t="s">
        <v>218</v>
      </c>
      <c r="D757" s="215">
        <v>6945235</v>
      </c>
    </row>
    <row r="758" spans="1:4" ht="15">
      <c r="A758">
        <v>2020</v>
      </c>
      <c r="B758" t="s">
        <v>116</v>
      </c>
      <c r="C758" t="s">
        <v>218</v>
      </c>
      <c r="D758" s="215">
        <v>6899126</v>
      </c>
    </row>
    <row r="759" spans="1:4" ht="15">
      <c r="A759">
        <v>2021</v>
      </c>
      <c r="B759" t="s">
        <v>116</v>
      </c>
      <c r="C759" t="s">
        <v>218</v>
      </c>
      <c r="D759" s="215">
        <v>6834326</v>
      </c>
    </row>
    <row r="760" spans="1:4" ht="15">
      <c r="A760">
        <v>2022</v>
      </c>
      <c r="B760" t="s">
        <v>116</v>
      </c>
      <c r="C760" t="s">
        <v>218</v>
      </c>
      <c r="D760" s="215">
        <v>6730777</v>
      </c>
    </row>
    <row r="761" spans="1:4" ht="15">
      <c r="A761">
        <v>2000</v>
      </c>
      <c r="B761" t="s">
        <v>125</v>
      </c>
      <c r="C761" t="s">
        <v>218</v>
      </c>
      <c r="D761" s="215">
        <v>8872109</v>
      </c>
    </row>
    <row r="762" spans="1:4" ht="15">
      <c r="A762">
        <v>2001</v>
      </c>
      <c r="B762" t="s">
        <v>125</v>
      </c>
      <c r="C762" t="s">
        <v>218</v>
      </c>
      <c r="D762" s="215">
        <v>8895960</v>
      </c>
    </row>
    <row r="763" spans="1:4" ht="15">
      <c r="A763">
        <v>2002</v>
      </c>
      <c r="B763" t="s">
        <v>125</v>
      </c>
      <c r="C763" t="s">
        <v>218</v>
      </c>
      <c r="D763" s="215">
        <v>8924958</v>
      </c>
    </row>
    <row r="764" spans="1:4" ht="15">
      <c r="A764">
        <v>2003</v>
      </c>
      <c r="B764" t="s">
        <v>125</v>
      </c>
      <c r="C764" t="s">
        <v>218</v>
      </c>
      <c r="D764" s="215">
        <v>8958229</v>
      </c>
    </row>
    <row r="765" spans="1:4" ht="15">
      <c r="A765">
        <v>2004</v>
      </c>
      <c r="B765" t="s">
        <v>125</v>
      </c>
      <c r="C765" t="s">
        <v>218</v>
      </c>
      <c r="D765" s="215">
        <v>8993531</v>
      </c>
    </row>
    <row r="766" spans="1:4" ht="15">
      <c r="A766">
        <v>2005</v>
      </c>
      <c r="B766" t="s">
        <v>125</v>
      </c>
      <c r="C766" t="s">
        <v>218</v>
      </c>
      <c r="D766" s="215">
        <v>9029572</v>
      </c>
    </row>
    <row r="767" spans="1:4" ht="15">
      <c r="A767">
        <v>2006</v>
      </c>
      <c r="B767" t="s">
        <v>125</v>
      </c>
      <c r="C767" t="s">
        <v>218</v>
      </c>
      <c r="D767" s="215">
        <v>9080505</v>
      </c>
    </row>
    <row r="768" spans="1:4" ht="15">
      <c r="A768">
        <v>2007</v>
      </c>
      <c r="B768" t="s">
        <v>125</v>
      </c>
      <c r="C768" t="s">
        <v>218</v>
      </c>
      <c r="D768" s="215">
        <v>9148092</v>
      </c>
    </row>
    <row r="769" spans="1:4" ht="15">
      <c r="A769">
        <v>2008</v>
      </c>
      <c r="B769" t="s">
        <v>125</v>
      </c>
      <c r="C769" t="s">
        <v>218</v>
      </c>
      <c r="D769" s="215">
        <v>9219637</v>
      </c>
    </row>
    <row r="770" spans="1:4" ht="15">
      <c r="A770">
        <v>2009</v>
      </c>
      <c r="B770" t="s">
        <v>125</v>
      </c>
      <c r="C770" t="s">
        <v>218</v>
      </c>
      <c r="D770" s="215">
        <v>9298515</v>
      </c>
    </row>
    <row r="771" spans="1:4" ht="15">
      <c r="A771">
        <v>2010</v>
      </c>
      <c r="B771" t="s">
        <v>125</v>
      </c>
      <c r="C771" t="s">
        <v>218</v>
      </c>
      <c r="D771" s="215">
        <v>9378126</v>
      </c>
    </row>
    <row r="772" spans="1:4" ht="15">
      <c r="A772">
        <v>2011</v>
      </c>
      <c r="B772" t="s">
        <v>125</v>
      </c>
      <c r="C772" t="s">
        <v>218</v>
      </c>
      <c r="D772" s="215">
        <v>9449213</v>
      </c>
    </row>
    <row r="773" spans="1:4" ht="15">
      <c r="A773">
        <v>2012</v>
      </c>
      <c r="B773" t="s">
        <v>125</v>
      </c>
      <c r="C773" t="s">
        <v>218</v>
      </c>
      <c r="D773" s="215">
        <v>9519374</v>
      </c>
    </row>
    <row r="774" spans="1:4" ht="15">
      <c r="A774">
        <v>2013</v>
      </c>
      <c r="B774" t="s">
        <v>125</v>
      </c>
      <c r="C774" t="s">
        <v>218</v>
      </c>
      <c r="D774" s="215">
        <v>9600379</v>
      </c>
    </row>
    <row r="775" spans="1:4" ht="15">
      <c r="A775">
        <v>2014</v>
      </c>
      <c r="B775" t="s">
        <v>125</v>
      </c>
      <c r="C775" t="s">
        <v>218</v>
      </c>
      <c r="D775" s="215">
        <v>9696110</v>
      </c>
    </row>
    <row r="776" spans="1:4" ht="15">
      <c r="A776" s="202">
        <v>2015</v>
      </c>
      <c r="B776" t="s">
        <v>125</v>
      </c>
      <c r="C776" t="s">
        <v>218</v>
      </c>
      <c r="D776" s="215">
        <v>9799186</v>
      </c>
    </row>
    <row r="777" spans="1:4" ht="15">
      <c r="A777" s="202">
        <v>2016</v>
      </c>
      <c r="B777" t="s">
        <v>125</v>
      </c>
      <c r="C777" t="s">
        <v>218</v>
      </c>
      <c r="D777" s="215">
        <v>9923085</v>
      </c>
    </row>
    <row r="778" spans="1:4" ht="15">
      <c r="A778">
        <v>2017</v>
      </c>
      <c r="B778" t="s">
        <v>125</v>
      </c>
      <c r="C778" t="s">
        <v>218</v>
      </c>
      <c r="D778" s="215">
        <v>10057698</v>
      </c>
    </row>
    <row r="779" spans="1:4" ht="15">
      <c r="A779">
        <v>2018</v>
      </c>
      <c r="B779" t="s">
        <v>125</v>
      </c>
      <c r="C779" t="s">
        <v>218</v>
      </c>
      <c r="D779" s="215">
        <v>10175214</v>
      </c>
    </row>
    <row r="780" spans="1:4" ht="15">
      <c r="A780">
        <v>2019</v>
      </c>
      <c r="B780" t="s">
        <v>125</v>
      </c>
      <c r="C780" t="s">
        <v>218</v>
      </c>
      <c r="D780" s="214">
        <v>10278887</v>
      </c>
    </row>
    <row r="781" spans="1:6" s="200" customFormat="1" ht="15">
      <c r="A781">
        <v>2020</v>
      </c>
      <c r="B781" t="s">
        <v>125</v>
      </c>
      <c r="C781" t="s">
        <v>218</v>
      </c>
      <c r="D781" s="214">
        <v>10353442</v>
      </c>
      <c r="E781"/>
      <c r="F781"/>
    </row>
    <row r="782" spans="1:4" ht="15">
      <c r="A782">
        <v>2021</v>
      </c>
      <c r="B782" t="s">
        <v>125</v>
      </c>
      <c r="C782" t="s">
        <v>218</v>
      </c>
      <c r="D782" s="215">
        <v>10415811</v>
      </c>
    </row>
    <row r="783" spans="1:4" ht="15">
      <c r="A783">
        <v>2022</v>
      </c>
      <c r="B783" t="s">
        <v>125</v>
      </c>
      <c r="C783" t="s">
        <v>218</v>
      </c>
      <c r="D783" s="215">
        <v>10486941</v>
      </c>
    </row>
    <row r="784" spans="1:4" ht="15">
      <c r="A784">
        <v>2000</v>
      </c>
      <c r="B784" t="s">
        <v>128</v>
      </c>
      <c r="C784" t="s">
        <v>218</v>
      </c>
      <c r="D784" s="215">
        <v>1988925</v>
      </c>
    </row>
    <row r="785" spans="1:4" ht="15">
      <c r="A785">
        <v>2001</v>
      </c>
      <c r="B785" t="s">
        <v>128</v>
      </c>
      <c r="C785" t="s">
        <v>218</v>
      </c>
      <c r="D785" s="215">
        <v>1992060</v>
      </c>
    </row>
    <row r="786" spans="1:4" ht="15">
      <c r="A786">
        <v>2002</v>
      </c>
      <c r="B786" t="s">
        <v>128</v>
      </c>
      <c r="C786" t="s">
        <v>218</v>
      </c>
      <c r="D786" s="215">
        <v>1994530</v>
      </c>
    </row>
    <row r="787" spans="1:4" ht="15">
      <c r="A787">
        <v>2003</v>
      </c>
      <c r="B787" t="s">
        <v>128</v>
      </c>
      <c r="C787" t="s">
        <v>218</v>
      </c>
      <c r="D787" s="215">
        <v>1995733</v>
      </c>
    </row>
    <row r="788" spans="1:4" ht="15">
      <c r="A788">
        <v>2004</v>
      </c>
      <c r="B788" t="s">
        <v>128</v>
      </c>
      <c r="C788" t="s">
        <v>218</v>
      </c>
      <c r="D788" s="215">
        <v>1997012</v>
      </c>
    </row>
    <row r="789" spans="1:4" ht="15">
      <c r="A789">
        <v>2005</v>
      </c>
      <c r="B789" t="s">
        <v>128</v>
      </c>
      <c r="C789" t="s">
        <v>218</v>
      </c>
      <c r="D789" s="215">
        <v>2000474</v>
      </c>
    </row>
    <row r="790" spans="1:4" ht="15">
      <c r="A790">
        <v>2006</v>
      </c>
      <c r="B790" t="s">
        <v>128</v>
      </c>
      <c r="C790" t="s">
        <v>218</v>
      </c>
      <c r="D790" s="215">
        <v>2006868</v>
      </c>
    </row>
    <row r="791" spans="1:4" ht="15">
      <c r="A791">
        <v>2007</v>
      </c>
      <c r="B791" t="s">
        <v>128</v>
      </c>
      <c r="C791" t="s">
        <v>218</v>
      </c>
      <c r="D791" s="215">
        <v>2018122</v>
      </c>
    </row>
    <row r="792" spans="1:5" ht="15">
      <c r="A792">
        <v>2008</v>
      </c>
      <c r="B792" t="s">
        <v>128</v>
      </c>
      <c r="C792" t="s">
        <v>218</v>
      </c>
      <c r="D792" s="215">
        <v>2021316</v>
      </c>
      <c r="E792" t="s">
        <v>219</v>
      </c>
    </row>
    <row r="793" spans="1:4" ht="15">
      <c r="A793">
        <v>2009</v>
      </c>
      <c r="B793" t="s">
        <v>128</v>
      </c>
      <c r="C793" t="s">
        <v>218</v>
      </c>
      <c r="D793" s="215">
        <v>2039669</v>
      </c>
    </row>
    <row r="794" spans="1:4" ht="15">
      <c r="A794">
        <v>2010</v>
      </c>
      <c r="B794" t="s">
        <v>128</v>
      </c>
      <c r="C794" t="s">
        <v>218</v>
      </c>
      <c r="D794" s="215">
        <v>2048583</v>
      </c>
    </row>
    <row r="795" spans="1:4" ht="15">
      <c r="A795">
        <v>2011</v>
      </c>
      <c r="B795" t="s">
        <v>128</v>
      </c>
      <c r="C795" t="s">
        <v>218</v>
      </c>
      <c r="D795" s="215">
        <v>2052843</v>
      </c>
    </row>
    <row r="796" spans="1:4" ht="15">
      <c r="A796">
        <v>2012</v>
      </c>
      <c r="B796" t="s">
        <v>128</v>
      </c>
      <c r="C796" t="s">
        <v>218</v>
      </c>
      <c r="D796" s="215">
        <v>2057159</v>
      </c>
    </row>
    <row r="797" spans="1:4" ht="15">
      <c r="A797">
        <v>2013</v>
      </c>
      <c r="B797" t="s">
        <v>128</v>
      </c>
      <c r="C797" t="s">
        <v>218</v>
      </c>
      <c r="D797" s="215">
        <v>2059953</v>
      </c>
    </row>
    <row r="798" spans="1:4" ht="15">
      <c r="A798">
        <v>2014</v>
      </c>
      <c r="B798" t="s">
        <v>128</v>
      </c>
      <c r="C798" t="s">
        <v>218</v>
      </c>
      <c r="D798" s="215">
        <v>2061980</v>
      </c>
    </row>
    <row r="799" spans="1:4" ht="15">
      <c r="A799">
        <v>2015</v>
      </c>
      <c r="B799" t="s">
        <v>128</v>
      </c>
      <c r="C799" t="s">
        <v>218</v>
      </c>
      <c r="D799" s="215">
        <v>2063531</v>
      </c>
    </row>
    <row r="800" spans="1:4" ht="15">
      <c r="A800">
        <v>2016</v>
      </c>
      <c r="B800" t="s">
        <v>128</v>
      </c>
      <c r="C800" t="s">
        <v>218</v>
      </c>
      <c r="D800" s="215">
        <v>2065042</v>
      </c>
    </row>
    <row r="801" spans="1:4" ht="15">
      <c r="A801">
        <v>2017</v>
      </c>
      <c r="B801" t="s">
        <v>128</v>
      </c>
      <c r="C801" t="s">
        <v>218</v>
      </c>
      <c r="D801" s="215">
        <v>2066388</v>
      </c>
    </row>
    <row r="802" spans="1:4" ht="15">
      <c r="A802">
        <v>2018</v>
      </c>
      <c r="B802" t="s">
        <v>128</v>
      </c>
      <c r="C802" t="s">
        <v>218</v>
      </c>
      <c r="D802" s="215">
        <v>2073894</v>
      </c>
    </row>
    <row r="803" spans="1:4" ht="15">
      <c r="A803">
        <v>2019</v>
      </c>
      <c r="B803" t="s">
        <v>128</v>
      </c>
      <c r="C803" t="s">
        <v>218</v>
      </c>
      <c r="D803" s="215">
        <v>2088385</v>
      </c>
    </row>
    <row r="804" spans="1:4" ht="15">
      <c r="A804">
        <v>2020</v>
      </c>
      <c r="B804" t="s">
        <v>128</v>
      </c>
      <c r="C804" t="s">
        <v>218</v>
      </c>
      <c r="D804" s="215">
        <v>2102419</v>
      </c>
    </row>
    <row r="805" spans="1:4" ht="15">
      <c r="A805">
        <v>2021</v>
      </c>
      <c r="B805" t="s">
        <v>128</v>
      </c>
      <c r="C805" t="s">
        <v>218</v>
      </c>
      <c r="D805" s="215">
        <v>2108079</v>
      </c>
    </row>
    <row r="806" spans="1:4" ht="15">
      <c r="A806">
        <v>2022</v>
      </c>
      <c r="B806" t="s">
        <v>128</v>
      </c>
      <c r="C806" t="s">
        <v>218</v>
      </c>
      <c r="D806" s="215">
        <v>2111986</v>
      </c>
    </row>
    <row r="807" spans="1:4" ht="15">
      <c r="A807">
        <v>2000</v>
      </c>
      <c r="B807" t="s">
        <v>127</v>
      </c>
      <c r="C807" t="s">
        <v>218</v>
      </c>
      <c r="D807" s="215">
        <v>5388720</v>
      </c>
    </row>
    <row r="808" spans="1:4" ht="15">
      <c r="A808">
        <v>2001</v>
      </c>
      <c r="B808" t="s">
        <v>127</v>
      </c>
      <c r="C808" t="s">
        <v>218</v>
      </c>
      <c r="D808" s="215">
        <v>5378867</v>
      </c>
    </row>
    <row r="809" spans="1:4" ht="15">
      <c r="A809">
        <v>2002</v>
      </c>
      <c r="B809" t="s">
        <v>127</v>
      </c>
      <c r="C809" t="s">
        <v>218</v>
      </c>
      <c r="D809" s="214">
        <v>5376912</v>
      </c>
    </row>
    <row r="810" spans="1:4" ht="15">
      <c r="A810">
        <v>2003</v>
      </c>
      <c r="B810" t="s">
        <v>127</v>
      </c>
      <c r="C810" t="s">
        <v>218</v>
      </c>
      <c r="D810" s="215">
        <v>5373374</v>
      </c>
    </row>
    <row r="811" spans="1:4" ht="15">
      <c r="A811">
        <v>2004</v>
      </c>
      <c r="B811" t="s">
        <v>127</v>
      </c>
      <c r="C811" t="s">
        <v>218</v>
      </c>
      <c r="D811" s="215">
        <v>5372280</v>
      </c>
    </row>
    <row r="812" spans="1:4" ht="15">
      <c r="A812">
        <v>2005</v>
      </c>
      <c r="B812" t="s">
        <v>127</v>
      </c>
      <c r="C812" t="s">
        <v>218</v>
      </c>
      <c r="D812" s="215">
        <v>5372807</v>
      </c>
    </row>
    <row r="813" spans="1:4" ht="15">
      <c r="A813">
        <v>2006</v>
      </c>
      <c r="B813" t="s">
        <v>127</v>
      </c>
      <c r="C813" t="s">
        <v>218</v>
      </c>
      <c r="D813" s="215">
        <v>5373054</v>
      </c>
    </row>
    <row r="814" spans="1:4" ht="15">
      <c r="A814">
        <v>2007</v>
      </c>
      <c r="B814" t="s">
        <v>127</v>
      </c>
      <c r="C814" t="s">
        <v>218</v>
      </c>
      <c r="D814" s="215">
        <v>5374622</v>
      </c>
    </row>
    <row r="815" spans="1:6" ht="15">
      <c r="A815" s="202">
        <v>2008</v>
      </c>
      <c r="B815" s="200" t="s">
        <v>127</v>
      </c>
      <c r="C815" s="200" t="s">
        <v>218</v>
      </c>
      <c r="D815" s="216">
        <v>5379233</v>
      </c>
      <c r="E815" s="200"/>
      <c r="F815" s="200"/>
    </row>
    <row r="816" spans="1:4" ht="15">
      <c r="A816" s="202">
        <v>2009</v>
      </c>
      <c r="B816" t="s">
        <v>127</v>
      </c>
      <c r="C816" t="s">
        <v>218</v>
      </c>
      <c r="D816" s="215">
        <v>5386406</v>
      </c>
    </row>
    <row r="817" spans="1:4" ht="15">
      <c r="A817">
        <v>2010</v>
      </c>
      <c r="B817" t="s">
        <v>127</v>
      </c>
      <c r="C817" t="s">
        <v>218</v>
      </c>
      <c r="D817" s="215">
        <v>5391428</v>
      </c>
    </row>
    <row r="818" spans="1:4" ht="15">
      <c r="A818">
        <v>2011</v>
      </c>
      <c r="B818" t="s">
        <v>127</v>
      </c>
      <c r="C818" t="s">
        <v>218</v>
      </c>
      <c r="D818" s="215">
        <v>5398384</v>
      </c>
    </row>
    <row r="819" spans="1:4" ht="15">
      <c r="A819">
        <v>2012</v>
      </c>
      <c r="B819" t="s">
        <v>127</v>
      </c>
      <c r="C819" t="s">
        <v>218</v>
      </c>
      <c r="D819" s="214">
        <v>5407579</v>
      </c>
    </row>
    <row r="820" spans="1:4" ht="15">
      <c r="A820">
        <v>2013</v>
      </c>
      <c r="B820" t="s">
        <v>127</v>
      </c>
      <c r="C820" t="s">
        <v>218</v>
      </c>
      <c r="D820" s="214">
        <v>5413393</v>
      </c>
    </row>
    <row r="821" spans="1:4" ht="15">
      <c r="A821">
        <v>2014</v>
      </c>
      <c r="B821" t="s">
        <v>127</v>
      </c>
      <c r="C821" t="s">
        <v>218</v>
      </c>
      <c r="D821" s="215">
        <v>5418649</v>
      </c>
    </row>
    <row r="822" spans="1:4" ht="15">
      <c r="A822">
        <v>2015</v>
      </c>
      <c r="B822" t="s">
        <v>127</v>
      </c>
      <c r="C822" t="s">
        <v>218</v>
      </c>
      <c r="D822" s="215">
        <v>5423801</v>
      </c>
    </row>
    <row r="823" spans="1:4" ht="15">
      <c r="A823">
        <v>2016</v>
      </c>
      <c r="B823" t="s">
        <v>127</v>
      </c>
      <c r="C823" t="s">
        <v>218</v>
      </c>
      <c r="D823" s="215">
        <v>5430798</v>
      </c>
    </row>
    <row r="824" spans="1:4" ht="15">
      <c r="A824">
        <v>2017</v>
      </c>
      <c r="B824" t="s">
        <v>127</v>
      </c>
      <c r="C824" t="s">
        <v>218</v>
      </c>
      <c r="D824" s="215">
        <v>5439232</v>
      </c>
    </row>
    <row r="825" spans="1:4" ht="15">
      <c r="A825">
        <v>2018</v>
      </c>
      <c r="B825" t="s">
        <v>127</v>
      </c>
      <c r="C825" t="s">
        <v>218</v>
      </c>
      <c r="D825" s="215">
        <v>5446771</v>
      </c>
    </row>
    <row r="826" spans="1:4" ht="15">
      <c r="A826">
        <v>2019</v>
      </c>
      <c r="B826" t="s">
        <v>127</v>
      </c>
      <c r="C826" t="s">
        <v>218</v>
      </c>
      <c r="D826" s="215">
        <v>5454147</v>
      </c>
    </row>
    <row r="827" spans="1:4" ht="15">
      <c r="A827">
        <v>2020</v>
      </c>
      <c r="B827" t="s">
        <v>127</v>
      </c>
      <c r="C827" t="s">
        <v>218</v>
      </c>
      <c r="D827" s="215">
        <v>5458827</v>
      </c>
    </row>
    <row r="828" spans="1:4" ht="15">
      <c r="A828">
        <v>2021</v>
      </c>
      <c r="B828" t="s">
        <v>127</v>
      </c>
      <c r="C828" t="s">
        <v>218</v>
      </c>
      <c r="D828" s="215">
        <v>5447247</v>
      </c>
    </row>
    <row r="829" spans="1:4" ht="15">
      <c r="A829">
        <v>2022</v>
      </c>
      <c r="B829" t="s">
        <v>127</v>
      </c>
      <c r="C829" t="s">
        <v>218</v>
      </c>
      <c r="D829" s="215">
        <v>5431752</v>
      </c>
    </row>
    <row r="830" spans="1:4" ht="15">
      <c r="A830">
        <v>2000</v>
      </c>
      <c r="B830" t="s">
        <v>114</v>
      </c>
      <c r="C830" t="s">
        <v>218</v>
      </c>
      <c r="D830" s="215">
        <v>65809463</v>
      </c>
    </row>
    <row r="831" spans="1:4" ht="15">
      <c r="A831">
        <v>2001</v>
      </c>
      <c r="B831" t="s">
        <v>114</v>
      </c>
      <c r="C831" t="s">
        <v>218</v>
      </c>
      <c r="D831" s="215">
        <v>65166331</v>
      </c>
    </row>
    <row r="832" spans="1:4" ht="15">
      <c r="A832">
        <v>2002</v>
      </c>
      <c r="B832" t="s">
        <v>114</v>
      </c>
      <c r="C832" t="s">
        <v>218</v>
      </c>
      <c r="D832" s="215">
        <v>66002506</v>
      </c>
    </row>
    <row r="833" spans="1:4" ht="15">
      <c r="A833">
        <v>2003</v>
      </c>
      <c r="B833" t="s">
        <v>114</v>
      </c>
      <c r="C833" t="s">
        <v>218</v>
      </c>
      <c r="D833" s="215">
        <v>66794551</v>
      </c>
    </row>
    <row r="834" spans="1:4" ht="15">
      <c r="A834">
        <v>2004</v>
      </c>
      <c r="B834" t="s">
        <v>114</v>
      </c>
      <c r="C834" t="s">
        <v>218</v>
      </c>
      <c r="D834" s="215">
        <v>67598736</v>
      </c>
    </row>
    <row r="835" spans="1:4" ht="15">
      <c r="A835">
        <v>2005</v>
      </c>
      <c r="B835" t="s">
        <v>114</v>
      </c>
      <c r="C835" t="s">
        <v>218</v>
      </c>
      <c r="D835" s="215">
        <v>68435380</v>
      </c>
    </row>
    <row r="836" spans="1:4" ht="15">
      <c r="A836">
        <v>2006</v>
      </c>
      <c r="B836" t="s">
        <v>114</v>
      </c>
      <c r="C836" t="s">
        <v>218</v>
      </c>
      <c r="D836" s="215">
        <v>69295253</v>
      </c>
    </row>
    <row r="837" spans="1:4" ht="15">
      <c r="A837">
        <v>2007</v>
      </c>
      <c r="B837" t="s">
        <v>114</v>
      </c>
      <c r="C837" t="s">
        <v>218</v>
      </c>
      <c r="D837" s="215">
        <v>70158112</v>
      </c>
    </row>
    <row r="838" spans="1:4" ht="15">
      <c r="A838">
        <v>2008</v>
      </c>
      <c r="B838" t="s">
        <v>114</v>
      </c>
      <c r="C838" t="s">
        <v>218</v>
      </c>
      <c r="D838" s="215">
        <v>71051678</v>
      </c>
    </row>
    <row r="839" spans="1:4" ht="15">
      <c r="A839">
        <v>2009</v>
      </c>
      <c r="B839" t="s">
        <v>114</v>
      </c>
      <c r="C839" t="s">
        <v>218</v>
      </c>
      <c r="D839" s="215">
        <v>72039206</v>
      </c>
    </row>
    <row r="840" spans="1:4" ht="15">
      <c r="A840">
        <v>2010</v>
      </c>
      <c r="B840" t="s">
        <v>114</v>
      </c>
      <c r="C840" t="s">
        <v>218</v>
      </c>
      <c r="D840" s="215">
        <v>73142150</v>
      </c>
    </row>
    <row r="841" spans="1:4" ht="15">
      <c r="A841">
        <v>2011</v>
      </c>
      <c r="B841" t="s">
        <v>114</v>
      </c>
      <c r="C841" t="s">
        <v>218</v>
      </c>
      <c r="D841" s="215">
        <v>74223629</v>
      </c>
    </row>
    <row r="842" spans="1:4" ht="15">
      <c r="A842">
        <v>2012</v>
      </c>
      <c r="B842" t="s">
        <v>114</v>
      </c>
      <c r="C842" t="s">
        <v>218</v>
      </c>
      <c r="D842" s="215">
        <v>75175827</v>
      </c>
    </row>
    <row r="843" spans="1:4" ht="15">
      <c r="A843">
        <v>2013</v>
      </c>
      <c r="B843" t="s">
        <v>114</v>
      </c>
      <c r="C843" t="s">
        <v>218</v>
      </c>
      <c r="D843" s="215">
        <v>76147624</v>
      </c>
    </row>
    <row r="844" spans="1:4" ht="15">
      <c r="A844">
        <v>2014</v>
      </c>
      <c r="B844" t="s">
        <v>114</v>
      </c>
      <c r="C844" t="s">
        <v>218</v>
      </c>
      <c r="D844" s="215">
        <v>77181884</v>
      </c>
    </row>
    <row r="845" spans="1:4" ht="15">
      <c r="A845">
        <v>2015</v>
      </c>
      <c r="B845" t="s">
        <v>114</v>
      </c>
      <c r="C845" t="s">
        <v>218</v>
      </c>
      <c r="D845" s="215">
        <v>78218479</v>
      </c>
    </row>
    <row r="846" spans="1:4" ht="15">
      <c r="A846">
        <v>2016</v>
      </c>
      <c r="B846" t="s">
        <v>114</v>
      </c>
      <c r="C846" t="s">
        <v>218</v>
      </c>
      <c r="D846" s="215">
        <v>79277962</v>
      </c>
    </row>
    <row r="847" spans="1:4" ht="15">
      <c r="A847">
        <v>2017</v>
      </c>
      <c r="B847" t="s">
        <v>114</v>
      </c>
      <c r="C847" t="s">
        <v>218</v>
      </c>
      <c r="D847" s="215">
        <v>80312698</v>
      </c>
    </row>
    <row r="848" spans="1:5" ht="15">
      <c r="A848">
        <v>2018</v>
      </c>
      <c r="B848" t="s">
        <v>114</v>
      </c>
      <c r="C848" t="s">
        <v>218</v>
      </c>
      <c r="D848" s="214">
        <v>81407204</v>
      </c>
      <c r="E848" t="s">
        <v>240</v>
      </c>
    </row>
    <row r="849" spans="1:5" ht="15">
      <c r="A849">
        <v>2019</v>
      </c>
      <c r="B849" t="s">
        <v>114</v>
      </c>
      <c r="C849" t="s">
        <v>218</v>
      </c>
      <c r="D849" s="215">
        <v>82579440</v>
      </c>
      <c r="E849" t="s">
        <v>240</v>
      </c>
    </row>
    <row r="850" spans="1:4" ht="15">
      <c r="A850">
        <v>2020</v>
      </c>
      <c r="B850" t="s">
        <v>114</v>
      </c>
      <c r="C850" t="s">
        <v>218</v>
      </c>
      <c r="D850" s="215">
        <v>83384680</v>
      </c>
    </row>
    <row r="851" spans="1:4" ht="15">
      <c r="A851">
        <v>2021</v>
      </c>
      <c r="B851" t="s">
        <v>114</v>
      </c>
      <c r="C851" t="s">
        <v>218</v>
      </c>
      <c r="D851" s="215">
        <v>84147318</v>
      </c>
    </row>
    <row r="852" spans="1:4" ht="15">
      <c r="A852">
        <v>2022</v>
      </c>
      <c r="B852" t="s">
        <v>114</v>
      </c>
      <c r="C852" t="s">
        <v>218</v>
      </c>
      <c r="D852" s="215">
        <v>84979913</v>
      </c>
    </row>
    <row r="853" spans="1:4" ht="15">
      <c r="A853">
        <v>2000</v>
      </c>
      <c r="B853" t="s">
        <v>124</v>
      </c>
      <c r="C853" t="s">
        <v>218</v>
      </c>
      <c r="D853" s="215">
        <v>58892514</v>
      </c>
    </row>
    <row r="854" spans="1:4" ht="15">
      <c r="A854" s="202">
        <v>2001</v>
      </c>
      <c r="B854" t="s">
        <v>124</v>
      </c>
      <c r="C854" t="s">
        <v>218</v>
      </c>
      <c r="D854" s="215">
        <v>59119673</v>
      </c>
    </row>
    <row r="855" spans="1:4" ht="15">
      <c r="A855" s="202">
        <v>2002</v>
      </c>
      <c r="B855" t="s">
        <v>124</v>
      </c>
      <c r="C855" t="s">
        <v>218</v>
      </c>
      <c r="D855" s="215">
        <v>59370479</v>
      </c>
    </row>
    <row r="856" spans="1:4" ht="15">
      <c r="A856">
        <v>2003</v>
      </c>
      <c r="B856" t="s">
        <v>124</v>
      </c>
      <c r="C856" t="s">
        <v>218</v>
      </c>
      <c r="D856" s="215">
        <v>59647577</v>
      </c>
    </row>
    <row r="857" spans="1:4" ht="15">
      <c r="A857">
        <v>2004</v>
      </c>
      <c r="B857" t="s">
        <v>124</v>
      </c>
      <c r="C857" t="s">
        <v>218</v>
      </c>
      <c r="D857" s="215">
        <v>59987905</v>
      </c>
    </row>
    <row r="858" spans="1:4" ht="15">
      <c r="A858">
        <v>2005</v>
      </c>
      <c r="B858" t="s">
        <v>124</v>
      </c>
      <c r="C858" t="s">
        <v>218</v>
      </c>
      <c r="D858" s="214">
        <v>60401206</v>
      </c>
    </row>
    <row r="859" spans="1:4" ht="15">
      <c r="A859">
        <v>2006</v>
      </c>
      <c r="B859" t="s">
        <v>124</v>
      </c>
      <c r="C859" s="203" t="s">
        <v>218</v>
      </c>
      <c r="D859" s="214">
        <v>60846820</v>
      </c>
    </row>
    <row r="860" spans="1:6" ht="15">
      <c r="A860" s="202">
        <v>2007</v>
      </c>
      <c r="B860" t="s">
        <v>124</v>
      </c>
      <c r="C860" s="203" t="s">
        <v>218</v>
      </c>
      <c r="D860" s="204">
        <v>61322463</v>
      </c>
      <c r="F860" s="203"/>
    </row>
    <row r="861" spans="1:4" ht="15">
      <c r="A861" s="217">
        <v>2008</v>
      </c>
      <c r="B861" t="s">
        <v>124</v>
      </c>
      <c r="C861" s="203" t="s">
        <v>218</v>
      </c>
      <c r="D861" s="215">
        <v>61806995</v>
      </c>
    </row>
    <row r="862" spans="1:4" ht="15">
      <c r="A862" s="217">
        <v>2009</v>
      </c>
      <c r="B862" t="s">
        <v>124</v>
      </c>
      <c r="C862" s="203" t="s">
        <v>218</v>
      </c>
      <c r="D862" s="215">
        <v>62276270</v>
      </c>
    </row>
    <row r="863" spans="1:4" ht="15">
      <c r="A863" s="217">
        <v>2010</v>
      </c>
      <c r="B863" t="s">
        <v>124</v>
      </c>
      <c r="C863" s="203" t="s">
        <v>218</v>
      </c>
      <c r="D863" s="215">
        <v>62766365</v>
      </c>
    </row>
    <row r="864" spans="1:4" ht="15">
      <c r="A864" s="217">
        <v>2011</v>
      </c>
      <c r="B864" t="s">
        <v>124</v>
      </c>
      <c r="C864" s="203" t="s">
        <v>218</v>
      </c>
      <c r="D864" s="215">
        <v>63258810</v>
      </c>
    </row>
    <row r="865" spans="1:4" ht="15">
      <c r="A865" s="217">
        <v>2012</v>
      </c>
      <c r="B865" t="s">
        <v>124</v>
      </c>
      <c r="C865" s="203" t="s">
        <v>218</v>
      </c>
      <c r="D865" s="215">
        <v>63700215</v>
      </c>
    </row>
    <row r="866" spans="1:4" ht="15">
      <c r="A866" s="217">
        <v>2013</v>
      </c>
      <c r="B866" t="s">
        <v>124</v>
      </c>
      <c r="C866" s="203" t="s">
        <v>218</v>
      </c>
      <c r="D866" s="215">
        <v>64128273</v>
      </c>
    </row>
    <row r="867" spans="1:4" ht="15">
      <c r="A867" s="217">
        <v>2014</v>
      </c>
      <c r="B867" t="s">
        <v>124</v>
      </c>
      <c r="C867" s="203" t="s">
        <v>218</v>
      </c>
      <c r="D867" s="215">
        <v>64602298</v>
      </c>
    </row>
    <row r="868" spans="1:4" ht="15">
      <c r="A868" s="217">
        <v>2015</v>
      </c>
      <c r="B868" t="s">
        <v>124</v>
      </c>
      <c r="C868" s="203" t="s">
        <v>218</v>
      </c>
      <c r="D868" s="215">
        <v>65116219</v>
      </c>
    </row>
    <row r="869" spans="1:4" ht="15">
      <c r="A869" s="217">
        <v>2016</v>
      </c>
      <c r="B869" t="s">
        <v>124</v>
      </c>
      <c r="C869" s="203" t="s">
        <v>218</v>
      </c>
      <c r="D869" s="215">
        <v>65611593</v>
      </c>
    </row>
    <row r="870" spans="1:4" ht="15">
      <c r="A870" s="217">
        <v>2017</v>
      </c>
      <c r="B870" t="s">
        <v>124</v>
      </c>
      <c r="C870" s="203" t="s">
        <v>218</v>
      </c>
      <c r="D870" s="215">
        <v>66058859</v>
      </c>
    </row>
    <row r="871" spans="1:4" ht="15">
      <c r="A871" s="217">
        <v>2018</v>
      </c>
      <c r="B871" t="s">
        <v>124</v>
      </c>
      <c r="C871" s="203" t="s">
        <v>218</v>
      </c>
      <c r="D871" s="215">
        <v>66460344</v>
      </c>
    </row>
    <row r="872" spans="1:4" ht="15">
      <c r="A872" s="217">
        <v>2019</v>
      </c>
      <c r="B872" t="s">
        <v>124</v>
      </c>
      <c r="C872" s="203" t="s">
        <v>218</v>
      </c>
      <c r="D872" s="215">
        <v>66836327</v>
      </c>
    </row>
    <row r="873" spans="1:4" ht="15">
      <c r="A873" s="217">
        <v>2020</v>
      </c>
      <c r="B873" t="s">
        <v>124</v>
      </c>
      <c r="C873" s="203" t="s">
        <v>218</v>
      </c>
      <c r="D873" s="215"/>
    </row>
    <row r="874" spans="1:4" ht="15">
      <c r="A874" s="217">
        <v>2021</v>
      </c>
      <c r="B874" t="s">
        <v>124</v>
      </c>
      <c r="C874" s="203" t="s">
        <v>218</v>
      </c>
      <c r="D874" s="215"/>
    </row>
    <row r="875" spans="1:4" ht="15">
      <c r="A875" s="217">
        <v>2022</v>
      </c>
      <c r="B875" t="s">
        <v>124</v>
      </c>
      <c r="C875" s="203" t="s">
        <v>218</v>
      </c>
      <c r="D875" s="215"/>
    </row>
    <row r="876" spans="1:4" ht="15">
      <c r="A876" s="217"/>
      <c r="C876" s="203"/>
      <c r="D876" s="215"/>
    </row>
    <row r="877" spans="1:4" ht="15">
      <c r="A877" s="217"/>
      <c r="C877" s="203"/>
      <c r="D877" s="215"/>
    </row>
    <row r="878" spans="1:4" ht="15">
      <c r="A878" s="217"/>
      <c r="C878" s="203"/>
      <c r="D878" s="215"/>
    </row>
    <row r="879" spans="1:4" ht="15">
      <c r="A879" s="217"/>
      <c r="C879" s="203"/>
      <c r="D879" s="215"/>
    </row>
    <row r="880" spans="1:4" ht="15">
      <c r="A880" s="217"/>
      <c r="C880" s="203"/>
      <c r="D880" s="215"/>
    </row>
    <row r="881" spans="1:4" ht="15">
      <c r="A881" s="217"/>
      <c r="C881" s="203"/>
      <c r="D881" s="215"/>
    </row>
    <row r="882" spans="1:4" ht="15">
      <c r="A882" s="217"/>
      <c r="C882" s="203"/>
      <c r="D882" s="215"/>
    </row>
    <row r="883" spans="1:6" ht="15">
      <c r="A883" s="217"/>
      <c r="C883" s="203"/>
      <c r="D883" s="204"/>
      <c r="F883" s="203"/>
    </row>
    <row r="884" spans="1:4" ht="15">
      <c r="A884" s="217"/>
      <c r="C884" s="203"/>
      <c r="D884" s="215"/>
    </row>
    <row r="885" spans="1:4" ht="15">
      <c r="A885" s="217"/>
      <c r="C885" s="203"/>
      <c r="D885" s="215"/>
    </row>
    <row r="886" spans="1:4" ht="15">
      <c r="A886" s="217"/>
      <c r="C886" s="203"/>
      <c r="D886" s="215"/>
    </row>
    <row r="887" spans="1:4" ht="15">
      <c r="A887" s="217"/>
      <c r="C887" s="203"/>
      <c r="D887" s="215"/>
    </row>
    <row r="888" spans="1:4" ht="15">
      <c r="A888" s="217"/>
      <c r="C888" s="203"/>
      <c r="D888" s="215"/>
    </row>
    <row r="889" spans="1:4" ht="15">
      <c r="A889" s="217"/>
      <c r="C889" s="203"/>
      <c r="D889" s="215"/>
    </row>
    <row r="890" spans="1:4" ht="15">
      <c r="A890" s="217"/>
      <c r="C890" s="203"/>
      <c r="D890" s="215"/>
    </row>
    <row r="891" spans="1:4" ht="15">
      <c r="A891" s="217"/>
      <c r="C891" s="203"/>
      <c r="D891" s="215"/>
    </row>
    <row r="892" spans="1:4" ht="15">
      <c r="A892" s="217"/>
      <c r="C892" s="203"/>
      <c r="D892" s="215"/>
    </row>
    <row r="893" spans="1:4" ht="15">
      <c r="A893" s="217"/>
      <c r="C893" s="203"/>
      <c r="D893" s="215"/>
    </row>
    <row r="894" spans="1:6" ht="15">
      <c r="A894" s="217"/>
      <c r="C894" s="203"/>
      <c r="D894" s="203"/>
      <c r="F894" s="203"/>
    </row>
    <row r="895" spans="1:4" ht="15">
      <c r="A895" s="217"/>
      <c r="C895" s="203"/>
      <c r="D895" s="215"/>
    </row>
    <row r="896" s="218" customFormat="1" ht="15">
      <c r="D896" s="219"/>
    </row>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2554"/>
  <sheetViews>
    <sheetView workbookViewId="0" topLeftCell="A1">
      <selection activeCell="N26" sqref="N26"/>
    </sheetView>
  </sheetViews>
  <sheetFormatPr defaultColWidth="9.140625" defaultRowHeight="15"/>
  <cols>
    <col min="1" max="1" width="5.140625" style="0" bestFit="1" customWidth="1"/>
    <col min="2" max="2" width="10.140625" style="0" bestFit="1" customWidth="1"/>
    <col min="3" max="3" width="9.8515625" style="0" bestFit="1" customWidth="1"/>
    <col min="4" max="4" width="6.421875" style="0" bestFit="1" customWidth="1"/>
    <col min="5" max="5" width="9.421875" style="0" bestFit="1" customWidth="1"/>
    <col min="6" max="6" width="6.8515625" style="0" bestFit="1" customWidth="1"/>
    <col min="7" max="7" width="16.57421875" style="0" bestFit="1" customWidth="1"/>
  </cols>
  <sheetData>
    <row r="1" spans="1:7" ht="15">
      <c r="A1" t="s">
        <v>243</v>
      </c>
      <c r="B1" t="s">
        <v>244</v>
      </c>
      <c r="C1" t="s">
        <v>247</v>
      </c>
      <c r="D1" t="s">
        <v>246</v>
      </c>
      <c r="E1" t="s">
        <v>245</v>
      </c>
      <c r="F1" t="s">
        <v>248</v>
      </c>
      <c r="G1" t="s">
        <v>249</v>
      </c>
    </row>
    <row r="2" spans="1:5" ht="15">
      <c r="A2">
        <v>2000</v>
      </c>
      <c r="B2" t="s">
        <v>118</v>
      </c>
      <c r="C2" t="s">
        <v>62</v>
      </c>
      <c r="D2" t="s">
        <v>212</v>
      </c>
      <c r="E2" t="s">
        <v>74</v>
      </c>
    </row>
    <row r="3" spans="1:5" ht="15">
      <c r="A3">
        <v>2001</v>
      </c>
      <c r="B3" t="s">
        <v>118</v>
      </c>
      <c r="C3" t="s">
        <v>62</v>
      </c>
      <c r="D3" t="s">
        <v>212</v>
      </c>
      <c r="E3" t="s">
        <v>74</v>
      </c>
    </row>
    <row r="4" spans="1:5" ht="15">
      <c r="A4">
        <v>2002</v>
      </c>
      <c r="B4" t="s">
        <v>118</v>
      </c>
      <c r="C4" t="s">
        <v>62</v>
      </c>
      <c r="D4" t="s">
        <v>212</v>
      </c>
      <c r="E4" t="s">
        <v>74</v>
      </c>
    </row>
    <row r="5" spans="1:5" ht="15">
      <c r="A5">
        <v>2003</v>
      </c>
      <c r="B5" t="s">
        <v>118</v>
      </c>
      <c r="C5" t="s">
        <v>62</v>
      </c>
      <c r="D5" t="s">
        <v>212</v>
      </c>
      <c r="E5" t="s">
        <v>74</v>
      </c>
    </row>
    <row r="6" spans="1:5" ht="15">
      <c r="A6">
        <v>2004</v>
      </c>
      <c r="B6" t="s">
        <v>118</v>
      </c>
      <c r="C6" t="s">
        <v>62</v>
      </c>
      <c r="D6" t="s">
        <v>212</v>
      </c>
      <c r="E6" t="s">
        <v>74</v>
      </c>
    </row>
    <row r="7" spans="1:5" ht="15">
      <c r="A7">
        <v>2005</v>
      </c>
      <c r="B7" t="s">
        <v>118</v>
      </c>
      <c r="C7" t="s">
        <v>62</v>
      </c>
      <c r="D7" t="s">
        <v>212</v>
      </c>
      <c r="E7" t="s">
        <v>74</v>
      </c>
    </row>
    <row r="8" spans="1:5" ht="15">
      <c r="A8">
        <v>2006</v>
      </c>
      <c r="B8" t="s">
        <v>118</v>
      </c>
      <c r="C8" t="s">
        <v>62</v>
      </c>
      <c r="D8" t="s">
        <v>212</v>
      </c>
      <c r="E8" t="s">
        <v>74</v>
      </c>
    </row>
    <row r="9" spans="1:5" ht="15">
      <c r="A9">
        <v>2007</v>
      </c>
      <c r="B9" t="s">
        <v>118</v>
      </c>
      <c r="C9" t="s">
        <v>62</v>
      </c>
      <c r="D9" t="s">
        <v>212</v>
      </c>
      <c r="E9" t="s">
        <v>74</v>
      </c>
    </row>
    <row r="10" spans="1:5" ht="15">
      <c r="A10">
        <v>2008</v>
      </c>
      <c r="B10" t="s">
        <v>118</v>
      </c>
      <c r="C10" t="s">
        <v>62</v>
      </c>
      <c r="D10" t="s">
        <v>212</v>
      </c>
      <c r="E10" t="s">
        <v>74</v>
      </c>
    </row>
    <row r="11" spans="1:5" ht="15">
      <c r="A11">
        <v>2009</v>
      </c>
      <c r="B11" t="s">
        <v>118</v>
      </c>
      <c r="C11" t="s">
        <v>62</v>
      </c>
      <c r="D11" t="s">
        <v>212</v>
      </c>
      <c r="E11" t="s">
        <v>74</v>
      </c>
    </row>
    <row r="12" spans="1:6" ht="15">
      <c r="A12">
        <v>2010</v>
      </c>
      <c r="B12" t="s">
        <v>118</v>
      </c>
      <c r="C12" t="s">
        <v>62</v>
      </c>
      <c r="D12" t="s">
        <v>212</v>
      </c>
      <c r="E12" t="s">
        <v>74</v>
      </c>
      <c r="F12">
        <v>0.913</v>
      </c>
    </row>
    <row r="13" spans="1:6" ht="15">
      <c r="A13">
        <v>2011</v>
      </c>
      <c r="B13" t="s">
        <v>118</v>
      </c>
      <c r="C13" t="s">
        <v>62</v>
      </c>
      <c r="D13" t="s">
        <v>212</v>
      </c>
      <c r="E13" t="s">
        <v>74</v>
      </c>
      <c r="F13">
        <v>1.172</v>
      </c>
    </row>
    <row r="14" spans="1:6" ht="15">
      <c r="A14">
        <v>2012</v>
      </c>
      <c r="B14" t="s">
        <v>118</v>
      </c>
      <c r="C14" t="s">
        <v>62</v>
      </c>
      <c r="D14" t="s">
        <v>212</v>
      </c>
      <c r="E14" t="s">
        <v>74</v>
      </c>
      <c r="F14">
        <v>1.296</v>
      </c>
    </row>
    <row r="15" spans="1:6" ht="15">
      <c r="A15">
        <v>2013</v>
      </c>
      <c r="B15" t="s">
        <v>118</v>
      </c>
      <c r="C15" t="s">
        <v>62</v>
      </c>
      <c r="D15" t="s">
        <v>212</v>
      </c>
      <c r="E15" t="s">
        <v>74</v>
      </c>
      <c r="F15">
        <v>1.527</v>
      </c>
    </row>
    <row r="16" spans="1:6" ht="15">
      <c r="A16">
        <v>2014</v>
      </c>
      <c r="B16" t="s">
        <v>118</v>
      </c>
      <c r="C16" t="s">
        <v>62</v>
      </c>
      <c r="D16" t="s">
        <v>212</v>
      </c>
      <c r="E16" t="s">
        <v>74</v>
      </c>
      <c r="F16">
        <v>1.569</v>
      </c>
    </row>
    <row r="17" spans="1:6" ht="15">
      <c r="A17">
        <v>2015</v>
      </c>
      <c r="B17" t="s">
        <v>118</v>
      </c>
      <c r="C17" t="s">
        <v>62</v>
      </c>
      <c r="D17" t="s">
        <v>212</v>
      </c>
      <c r="E17" t="s">
        <v>74</v>
      </c>
      <c r="F17">
        <v>1.473</v>
      </c>
    </row>
    <row r="18" spans="1:6" ht="15">
      <c r="A18">
        <v>2016</v>
      </c>
      <c r="B18" t="s">
        <v>118</v>
      </c>
      <c r="C18" t="s">
        <v>62</v>
      </c>
      <c r="D18" t="s">
        <v>212</v>
      </c>
      <c r="E18" t="s">
        <v>74</v>
      </c>
      <c r="F18">
        <v>1.377</v>
      </c>
    </row>
    <row r="19" spans="1:6" ht="15">
      <c r="A19">
        <v>2017</v>
      </c>
      <c r="B19" t="s">
        <v>118</v>
      </c>
      <c r="C19" t="s">
        <v>62</v>
      </c>
      <c r="D19" t="s">
        <v>212</v>
      </c>
      <c r="E19" t="s">
        <v>74</v>
      </c>
      <c r="F19">
        <v>1.374</v>
      </c>
    </row>
    <row r="20" spans="1:6" ht="15">
      <c r="A20">
        <v>2018</v>
      </c>
      <c r="B20" t="s">
        <v>118</v>
      </c>
      <c r="C20" t="s">
        <v>62</v>
      </c>
      <c r="D20" t="s">
        <v>212</v>
      </c>
      <c r="E20" t="s">
        <v>74</v>
      </c>
      <c r="F20">
        <v>1.376</v>
      </c>
    </row>
    <row r="21" spans="1:6" ht="15">
      <c r="A21">
        <v>2019</v>
      </c>
      <c r="B21" t="s">
        <v>118</v>
      </c>
      <c r="C21" t="s">
        <v>62</v>
      </c>
      <c r="D21" t="s">
        <v>212</v>
      </c>
      <c r="E21" t="s">
        <v>74</v>
      </c>
      <c r="F21">
        <v>1.485</v>
      </c>
    </row>
    <row r="22" spans="1:6" ht="15">
      <c r="A22">
        <v>2020</v>
      </c>
      <c r="B22" t="s">
        <v>118</v>
      </c>
      <c r="C22" t="s">
        <v>62</v>
      </c>
      <c r="D22" t="s">
        <v>212</v>
      </c>
      <c r="E22" t="s">
        <v>74</v>
      </c>
      <c r="F22">
        <v>1.45</v>
      </c>
    </row>
    <row r="23" spans="1:6" ht="15">
      <c r="A23">
        <v>2021</v>
      </c>
      <c r="B23" t="s">
        <v>118</v>
      </c>
      <c r="C23" t="s">
        <v>62</v>
      </c>
      <c r="D23" t="s">
        <v>212</v>
      </c>
      <c r="E23" t="s">
        <v>74</v>
      </c>
      <c r="F23">
        <v>1.544</v>
      </c>
    </row>
    <row r="24" spans="1:5" ht="15">
      <c r="A24">
        <v>2022</v>
      </c>
      <c r="B24" t="s">
        <v>118</v>
      </c>
      <c r="C24" t="s">
        <v>62</v>
      </c>
      <c r="D24" t="s">
        <v>212</v>
      </c>
      <c r="E24" t="s">
        <v>74</v>
      </c>
    </row>
    <row r="25" spans="1:7" ht="15">
      <c r="A25">
        <v>2000</v>
      </c>
      <c r="B25" t="s">
        <v>132</v>
      </c>
      <c r="C25" t="s">
        <v>62</v>
      </c>
      <c r="D25" t="s">
        <v>212</v>
      </c>
      <c r="E25" t="s">
        <v>74</v>
      </c>
      <c r="F25">
        <v>5.038</v>
      </c>
      <c r="G25" t="s">
        <v>219</v>
      </c>
    </row>
    <row r="26" spans="1:6" ht="15">
      <c r="A26">
        <v>2001</v>
      </c>
      <c r="B26" t="s">
        <v>132</v>
      </c>
      <c r="C26" t="s">
        <v>62</v>
      </c>
      <c r="D26" t="s">
        <v>212</v>
      </c>
      <c r="E26" t="s">
        <v>74</v>
      </c>
      <c r="F26">
        <v>5.333</v>
      </c>
    </row>
    <row r="27" spans="1:6" ht="15">
      <c r="A27">
        <v>2002</v>
      </c>
      <c r="B27" t="s">
        <v>132</v>
      </c>
      <c r="C27" t="s">
        <v>62</v>
      </c>
      <c r="D27" t="s">
        <v>212</v>
      </c>
      <c r="E27" t="s">
        <v>74</v>
      </c>
      <c r="F27">
        <v>5.72</v>
      </c>
    </row>
    <row r="28" spans="1:6" ht="15">
      <c r="A28">
        <v>2003</v>
      </c>
      <c r="B28" t="s">
        <v>132</v>
      </c>
      <c r="C28" t="s">
        <v>62</v>
      </c>
      <c r="D28" t="s">
        <v>212</v>
      </c>
      <c r="E28" t="s">
        <v>74</v>
      </c>
      <c r="F28">
        <v>5.964</v>
      </c>
    </row>
    <row r="29" spans="1:6" ht="15">
      <c r="A29">
        <v>2004</v>
      </c>
      <c r="B29" t="s">
        <v>132</v>
      </c>
      <c r="C29" t="s">
        <v>62</v>
      </c>
      <c r="D29" t="s">
        <v>212</v>
      </c>
      <c r="E29" t="s">
        <v>74</v>
      </c>
      <c r="F29">
        <v>6.412</v>
      </c>
    </row>
    <row r="30" spans="1:6" ht="15">
      <c r="A30">
        <v>2005</v>
      </c>
      <c r="B30" t="s">
        <v>132</v>
      </c>
      <c r="C30" t="s">
        <v>62</v>
      </c>
      <c r="D30" t="s">
        <v>212</v>
      </c>
      <c r="E30" t="s">
        <v>74</v>
      </c>
      <c r="F30">
        <v>6.615</v>
      </c>
    </row>
    <row r="31" spans="1:6" ht="15">
      <c r="A31">
        <v>2006</v>
      </c>
      <c r="B31" t="s">
        <v>132</v>
      </c>
      <c r="C31" t="s">
        <v>62</v>
      </c>
      <c r="D31" t="s">
        <v>212</v>
      </c>
      <c r="E31" t="s">
        <v>74</v>
      </c>
      <c r="F31">
        <v>6.863</v>
      </c>
    </row>
    <row r="32" spans="1:6" ht="15">
      <c r="A32">
        <v>2007</v>
      </c>
      <c r="B32" t="s">
        <v>132</v>
      </c>
      <c r="C32" t="s">
        <v>62</v>
      </c>
      <c r="D32" t="s">
        <v>212</v>
      </c>
      <c r="E32" t="s">
        <v>74</v>
      </c>
      <c r="F32">
        <v>7.562</v>
      </c>
    </row>
    <row r="33" spans="1:6" ht="15">
      <c r="A33">
        <v>2008</v>
      </c>
      <c r="B33" t="s">
        <v>132</v>
      </c>
      <c r="C33" t="s">
        <v>62</v>
      </c>
      <c r="D33" t="s">
        <v>212</v>
      </c>
      <c r="E33" t="s">
        <v>74</v>
      </c>
      <c r="F33">
        <v>7.541</v>
      </c>
    </row>
    <row r="34" spans="1:6" ht="15">
      <c r="A34">
        <v>2009</v>
      </c>
      <c r="B34" t="s">
        <v>132</v>
      </c>
      <c r="C34" t="s">
        <v>62</v>
      </c>
      <c r="D34" t="s">
        <v>212</v>
      </c>
      <c r="E34" t="s">
        <v>74</v>
      </c>
      <c r="F34">
        <v>6.471</v>
      </c>
    </row>
    <row r="35" spans="1:6" ht="15">
      <c r="A35">
        <v>2010</v>
      </c>
      <c r="B35" t="s">
        <v>132</v>
      </c>
      <c r="C35" t="s">
        <v>62</v>
      </c>
      <c r="D35" t="s">
        <v>212</v>
      </c>
      <c r="E35" t="s">
        <v>74</v>
      </c>
      <c r="F35">
        <v>7.015</v>
      </c>
    </row>
    <row r="36" spans="1:6" ht="15">
      <c r="A36">
        <v>2011</v>
      </c>
      <c r="B36" t="s">
        <v>132</v>
      </c>
      <c r="C36" t="s">
        <v>62</v>
      </c>
      <c r="D36" t="s">
        <v>212</v>
      </c>
      <c r="E36" t="s">
        <v>74</v>
      </c>
      <c r="F36">
        <v>7.185</v>
      </c>
    </row>
    <row r="37" spans="1:6" ht="15">
      <c r="A37">
        <v>2012</v>
      </c>
      <c r="B37" t="s">
        <v>132</v>
      </c>
      <c r="C37" t="s">
        <v>62</v>
      </c>
      <c r="D37" t="s">
        <v>212</v>
      </c>
      <c r="E37" t="s">
        <v>74</v>
      </c>
      <c r="F37">
        <v>7.023</v>
      </c>
    </row>
    <row r="38" spans="1:6" ht="15">
      <c r="A38">
        <v>2013</v>
      </c>
      <c r="B38" t="s">
        <v>132</v>
      </c>
      <c r="C38" t="s">
        <v>62</v>
      </c>
      <c r="D38" t="s">
        <v>212</v>
      </c>
      <c r="E38" t="s">
        <v>74</v>
      </c>
      <c r="F38">
        <v>6.969</v>
      </c>
    </row>
    <row r="39" spans="1:6" ht="15">
      <c r="A39">
        <v>2014</v>
      </c>
      <c r="B39" t="s">
        <v>132</v>
      </c>
      <c r="C39" t="s">
        <v>62</v>
      </c>
      <c r="D39" t="s">
        <v>212</v>
      </c>
      <c r="E39" t="s">
        <v>74</v>
      </c>
      <c r="F39">
        <v>7.073</v>
      </c>
    </row>
    <row r="40" spans="1:6" ht="15">
      <c r="A40">
        <v>2015</v>
      </c>
      <c r="B40" t="s">
        <v>132</v>
      </c>
      <c r="C40" t="s">
        <v>62</v>
      </c>
      <c r="D40" t="s">
        <v>212</v>
      </c>
      <c r="E40" t="s">
        <v>74</v>
      </c>
      <c r="F40">
        <v>7.142</v>
      </c>
    </row>
    <row r="41" spans="1:6" ht="15">
      <c r="A41">
        <v>2016</v>
      </c>
      <c r="B41" t="s">
        <v>132</v>
      </c>
      <c r="C41" t="s">
        <v>62</v>
      </c>
      <c r="D41" t="s">
        <v>212</v>
      </c>
      <c r="E41" t="s">
        <v>74</v>
      </c>
      <c r="F41">
        <v>7.278</v>
      </c>
    </row>
    <row r="42" spans="1:6" ht="15">
      <c r="A42">
        <v>2017</v>
      </c>
      <c r="B42" t="s">
        <v>132</v>
      </c>
      <c r="C42" t="s">
        <v>62</v>
      </c>
      <c r="D42" t="s">
        <v>212</v>
      </c>
      <c r="E42" t="s">
        <v>74</v>
      </c>
      <c r="F42">
        <v>7.415</v>
      </c>
    </row>
    <row r="43" spans="1:6" ht="15">
      <c r="A43">
        <v>2018</v>
      </c>
      <c r="B43" t="s">
        <v>132</v>
      </c>
      <c r="C43" t="s">
        <v>62</v>
      </c>
      <c r="D43" t="s">
        <v>212</v>
      </c>
      <c r="E43" t="s">
        <v>74</v>
      </c>
      <c r="F43">
        <v>7.464</v>
      </c>
    </row>
    <row r="44" spans="1:6" ht="15">
      <c r="A44">
        <v>2019</v>
      </c>
      <c r="B44" t="s">
        <v>132</v>
      </c>
      <c r="C44" t="s">
        <v>62</v>
      </c>
      <c r="D44" t="s">
        <v>212</v>
      </c>
      <c r="E44" t="s">
        <v>74</v>
      </c>
      <c r="F44">
        <v>7.385</v>
      </c>
    </row>
    <row r="45" spans="1:6" ht="15">
      <c r="A45">
        <v>2020</v>
      </c>
      <c r="B45" t="s">
        <v>132</v>
      </c>
      <c r="C45" t="s">
        <v>62</v>
      </c>
      <c r="D45" t="s">
        <v>212</v>
      </c>
      <c r="E45" t="s">
        <v>74</v>
      </c>
      <c r="F45">
        <v>6.964</v>
      </c>
    </row>
    <row r="46" spans="1:6" ht="15">
      <c r="A46">
        <v>2021</v>
      </c>
      <c r="B46" t="s">
        <v>132</v>
      </c>
      <c r="C46" t="s">
        <v>62</v>
      </c>
      <c r="D46" t="s">
        <v>212</v>
      </c>
      <c r="E46" t="s">
        <v>74</v>
      </c>
      <c r="F46">
        <v>7.449</v>
      </c>
    </row>
    <row r="47" spans="1:7" ht="15">
      <c r="A47">
        <v>2022</v>
      </c>
      <c r="B47" t="s">
        <v>132</v>
      </c>
      <c r="C47" t="s">
        <v>62</v>
      </c>
      <c r="D47" t="s">
        <v>212</v>
      </c>
      <c r="E47" t="s">
        <v>74</v>
      </c>
      <c r="F47">
        <v>6.8</v>
      </c>
      <c r="G47" t="s">
        <v>211</v>
      </c>
    </row>
    <row r="48" spans="1:5" ht="15">
      <c r="A48">
        <v>2000</v>
      </c>
      <c r="B48" t="s">
        <v>113</v>
      </c>
      <c r="C48" t="s">
        <v>62</v>
      </c>
      <c r="D48" t="s">
        <v>212</v>
      </c>
      <c r="E48" t="s">
        <v>74</v>
      </c>
    </row>
    <row r="49" spans="1:5" ht="15">
      <c r="A49">
        <v>2001</v>
      </c>
      <c r="B49" t="s">
        <v>113</v>
      </c>
      <c r="C49" t="s">
        <v>62</v>
      </c>
      <c r="D49" t="s">
        <v>212</v>
      </c>
      <c r="E49" t="s">
        <v>74</v>
      </c>
    </row>
    <row r="50" spans="1:5" ht="15">
      <c r="A50">
        <v>2002</v>
      </c>
      <c r="B50" t="s">
        <v>113</v>
      </c>
      <c r="C50" t="s">
        <v>62</v>
      </c>
      <c r="D50" t="s">
        <v>212</v>
      </c>
      <c r="E50" t="s">
        <v>74</v>
      </c>
    </row>
    <row r="51" spans="1:5" ht="15">
      <c r="A51">
        <v>2003</v>
      </c>
      <c r="B51" t="s">
        <v>113</v>
      </c>
      <c r="C51" t="s">
        <v>62</v>
      </c>
      <c r="D51" t="s">
        <v>212</v>
      </c>
      <c r="E51" t="s">
        <v>74</v>
      </c>
    </row>
    <row r="52" spans="1:5" ht="15">
      <c r="A52">
        <v>2004</v>
      </c>
      <c r="B52" t="s">
        <v>113</v>
      </c>
      <c r="C52" t="s">
        <v>62</v>
      </c>
      <c r="D52" t="s">
        <v>212</v>
      </c>
      <c r="E52" t="s">
        <v>74</v>
      </c>
    </row>
    <row r="53" spans="1:5" ht="15">
      <c r="A53">
        <v>2005</v>
      </c>
      <c r="B53" t="s">
        <v>113</v>
      </c>
      <c r="C53" t="s">
        <v>62</v>
      </c>
      <c r="D53" t="s">
        <v>212</v>
      </c>
      <c r="E53" t="s">
        <v>74</v>
      </c>
    </row>
    <row r="54" spans="1:5" ht="15">
      <c r="A54">
        <v>2006</v>
      </c>
      <c r="B54" t="s">
        <v>113</v>
      </c>
      <c r="C54" t="s">
        <v>62</v>
      </c>
      <c r="D54" t="s">
        <v>212</v>
      </c>
      <c r="E54" t="s">
        <v>74</v>
      </c>
    </row>
    <row r="55" spans="1:5" ht="15">
      <c r="A55">
        <v>2007</v>
      </c>
      <c r="B55" t="s">
        <v>113</v>
      </c>
      <c r="C55" t="s">
        <v>62</v>
      </c>
      <c r="D55" t="s">
        <v>212</v>
      </c>
      <c r="E55" t="s">
        <v>74</v>
      </c>
    </row>
    <row r="56" spans="1:5" ht="15">
      <c r="A56">
        <v>2008</v>
      </c>
      <c r="B56" t="s">
        <v>113</v>
      </c>
      <c r="C56" t="s">
        <v>62</v>
      </c>
      <c r="D56" t="s">
        <v>212</v>
      </c>
      <c r="E56" t="s">
        <v>74</v>
      </c>
    </row>
    <row r="57" spans="1:5" ht="15">
      <c r="A57">
        <v>2009</v>
      </c>
      <c r="B57" t="s">
        <v>113</v>
      </c>
      <c r="C57" t="s">
        <v>62</v>
      </c>
      <c r="D57" t="s">
        <v>212</v>
      </c>
      <c r="E57" t="s">
        <v>74</v>
      </c>
    </row>
    <row r="58" spans="1:5" ht="15">
      <c r="A58">
        <v>2010</v>
      </c>
      <c r="B58" t="s">
        <v>113</v>
      </c>
      <c r="C58" t="s">
        <v>62</v>
      </c>
      <c r="D58" t="s">
        <v>212</v>
      </c>
      <c r="E58" t="s">
        <v>74</v>
      </c>
    </row>
    <row r="59" spans="1:5" ht="15">
      <c r="A59">
        <v>2011</v>
      </c>
      <c r="B59" t="s">
        <v>113</v>
      </c>
      <c r="C59" t="s">
        <v>62</v>
      </c>
      <c r="D59" t="s">
        <v>212</v>
      </c>
      <c r="E59" t="s">
        <v>74</v>
      </c>
    </row>
    <row r="60" spans="1:5" ht="15">
      <c r="A60">
        <v>2012</v>
      </c>
      <c r="B60" t="s">
        <v>113</v>
      </c>
      <c r="C60" t="s">
        <v>62</v>
      </c>
      <c r="D60" t="s">
        <v>212</v>
      </c>
      <c r="E60" t="s">
        <v>74</v>
      </c>
    </row>
    <row r="61" spans="1:5" ht="15">
      <c r="A61">
        <v>2013</v>
      </c>
      <c r="B61" t="s">
        <v>113</v>
      </c>
      <c r="C61" t="s">
        <v>62</v>
      </c>
      <c r="D61" t="s">
        <v>212</v>
      </c>
      <c r="E61" t="s">
        <v>74</v>
      </c>
    </row>
    <row r="62" spans="1:5" ht="15">
      <c r="A62">
        <v>2014</v>
      </c>
      <c r="B62" t="s">
        <v>113</v>
      </c>
      <c r="C62" t="s">
        <v>62</v>
      </c>
      <c r="D62" t="s">
        <v>212</v>
      </c>
      <c r="E62" t="s">
        <v>74</v>
      </c>
    </row>
    <row r="63" spans="1:6" ht="15">
      <c r="A63">
        <v>2015</v>
      </c>
      <c r="B63" t="s">
        <v>113</v>
      </c>
      <c r="C63" t="s">
        <v>62</v>
      </c>
      <c r="D63" t="s">
        <v>212</v>
      </c>
      <c r="E63" t="s">
        <v>74</v>
      </c>
      <c r="F63">
        <v>2.069</v>
      </c>
    </row>
    <row r="64" spans="1:6" ht="15">
      <c r="A64">
        <v>2016</v>
      </c>
      <c r="B64" t="s">
        <v>113</v>
      </c>
      <c r="C64" t="s">
        <v>62</v>
      </c>
      <c r="D64" t="s">
        <v>212</v>
      </c>
      <c r="E64" t="s">
        <v>74</v>
      </c>
      <c r="F64">
        <v>2.254</v>
      </c>
    </row>
    <row r="65" spans="1:6" ht="15">
      <c r="A65">
        <v>2017</v>
      </c>
      <c r="B65" t="s">
        <v>113</v>
      </c>
      <c r="C65" t="s">
        <v>62</v>
      </c>
      <c r="D65" t="s">
        <v>212</v>
      </c>
      <c r="E65" t="s">
        <v>74</v>
      </c>
      <c r="F65">
        <v>2.391</v>
      </c>
    </row>
    <row r="66" spans="1:6" ht="15">
      <c r="A66">
        <v>2018</v>
      </c>
      <c r="B66" t="s">
        <v>113</v>
      </c>
      <c r="C66" t="s">
        <v>62</v>
      </c>
      <c r="D66" t="s">
        <v>212</v>
      </c>
      <c r="E66" t="s">
        <v>74</v>
      </c>
      <c r="F66">
        <v>2.459</v>
      </c>
    </row>
    <row r="67" spans="1:6" ht="15">
      <c r="A67">
        <v>2019</v>
      </c>
      <c r="B67" t="s">
        <v>113</v>
      </c>
      <c r="C67" t="s">
        <v>62</v>
      </c>
      <c r="D67" t="s">
        <v>212</v>
      </c>
      <c r="E67" t="s">
        <v>74</v>
      </c>
      <c r="F67">
        <v>2.503</v>
      </c>
    </row>
    <row r="68" spans="1:5" ht="15">
      <c r="A68">
        <v>2020</v>
      </c>
      <c r="B68" t="s">
        <v>113</v>
      </c>
      <c r="C68" t="s">
        <v>62</v>
      </c>
      <c r="D68" t="s">
        <v>212</v>
      </c>
      <c r="E68" t="s">
        <v>74</v>
      </c>
    </row>
    <row r="69" spans="1:5" ht="15">
      <c r="A69">
        <v>2021</v>
      </c>
      <c r="B69" t="s">
        <v>113</v>
      </c>
      <c r="C69" t="s">
        <v>62</v>
      </c>
      <c r="D69" t="s">
        <v>212</v>
      </c>
      <c r="E69" t="s">
        <v>74</v>
      </c>
    </row>
    <row r="70" spans="1:5" ht="15">
      <c r="A70">
        <v>2022</v>
      </c>
      <c r="B70" t="s">
        <v>113</v>
      </c>
      <c r="C70" t="s">
        <v>62</v>
      </c>
      <c r="D70" t="s">
        <v>212</v>
      </c>
      <c r="E70" t="s">
        <v>74</v>
      </c>
    </row>
    <row r="71" spans="1:6" ht="15">
      <c r="A71">
        <v>2000</v>
      </c>
      <c r="B71" t="s">
        <v>151</v>
      </c>
      <c r="C71" t="s">
        <v>62</v>
      </c>
      <c r="D71" t="s">
        <v>212</v>
      </c>
      <c r="E71" t="s">
        <v>74</v>
      </c>
      <c r="F71">
        <v>16.908</v>
      </c>
    </row>
    <row r="72" spans="1:6" ht="15">
      <c r="A72">
        <v>2001</v>
      </c>
      <c r="B72" t="s">
        <v>151</v>
      </c>
      <c r="C72" t="s">
        <v>62</v>
      </c>
      <c r="D72" t="s">
        <v>212</v>
      </c>
      <c r="E72" t="s">
        <v>74</v>
      </c>
      <c r="F72">
        <v>15.189</v>
      </c>
    </row>
    <row r="73" spans="1:6" ht="15">
      <c r="A73">
        <v>2002</v>
      </c>
      <c r="B73" t="s">
        <v>151</v>
      </c>
      <c r="C73" t="s">
        <v>62</v>
      </c>
      <c r="D73" t="s">
        <v>212</v>
      </c>
      <c r="E73" t="s">
        <v>74</v>
      </c>
      <c r="F73">
        <v>16.67</v>
      </c>
    </row>
    <row r="74" spans="1:6" ht="15">
      <c r="A74">
        <v>2003</v>
      </c>
      <c r="B74" t="s">
        <v>151</v>
      </c>
      <c r="C74" t="s">
        <v>62</v>
      </c>
      <c r="D74" t="s">
        <v>212</v>
      </c>
      <c r="E74" t="s">
        <v>74</v>
      </c>
      <c r="F74">
        <v>17.157</v>
      </c>
    </row>
    <row r="75" spans="1:6" ht="15">
      <c r="A75">
        <v>2004</v>
      </c>
      <c r="B75" t="s">
        <v>151</v>
      </c>
      <c r="C75" t="s">
        <v>62</v>
      </c>
      <c r="D75" t="s">
        <v>212</v>
      </c>
      <c r="E75" t="s">
        <v>74</v>
      </c>
      <c r="F75">
        <v>18.12</v>
      </c>
    </row>
    <row r="76" spans="1:6" ht="15">
      <c r="A76">
        <v>2005</v>
      </c>
      <c r="B76" t="s">
        <v>151</v>
      </c>
      <c r="C76" t="s">
        <v>62</v>
      </c>
      <c r="D76" t="s">
        <v>212</v>
      </c>
      <c r="E76" t="s">
        <v>74</v>
      </c>
      <c r="F76">
        <v>19.114</v>
      </c>
    </row>
    <row r="77" spans="1:6" ht="15">
      <c r="A77">
        <v>2006</v>
      </c>
      <c r="B77" t="s">
        <v>151</v>
      </c>
      <c r="C77" t="s">
        <v>62</v>
      </c>
      <c r="D77" t="s">
        <v>212</v>
      </c>
      <c r="E77" t="s">
        <v>74</v>
      </c>
      <c r="F77">
        <v>19.124</v>
      </c>
    </row>
    <row r="78" spans="1:6" ht="15">
      <c r="A78">
        <v>2007</v>
      </c>
      <c r="B78" t="s">
        <v>151</v>
      </c>
      <c r="C78" t="s">
        <v>62</v>
      </c>
      <c r="D78" t="s">
        <v>212</v>
      </c>
      <c r="E78" t="s">
        <v>74</v>
      </c>
      <c r="F78">
        <v>18.937</v>
      </c>
    </row>
    <row r="79" spans="1:6" ht="15">
      <c r="A79">
        <v>2008</v>
      </c>
      <c r="B79" t="s">
        <v>151</v>
      </c>
      <c r="C79" t="s">
        <v>62</v>
      </c>
      <c r="D79" t="s">
        <v>212</v>
      </c>
      <c r="E79" t="s">
        <v>74</v>
      </c>
      <c r="F79">
        <v>19.079</v>
      </c>
    </row>
    <row r="80" spans="1:6" ht="15">
      <c r="A80">
        <v>2009</v>
      </c>
      <c r="B80" t="s">
        <v>151</v>
      </c>
      <c r="C80" t="s">
        <v>62</v>
      </c>
      <c r="D80" t="s">
        <v>212</v>
      </c>
      <c r="E80" t="s">
        <v>74</v>
      </c>
      <c r="F80">
        <v>16.469</v>
      </c>
    </row>
    <row r="81" spans="1:6" ht="15">
      <c r="A81">
        <v>2010</v>
      </c>
      <c r="B81" t="s">
        <v>151</v>
      </c>
      <c r="C81" t="s">
        <v>62</v>
      </c>
      <c r="D81" t="s">
        <v>212</v>
      </c>
      <c r="E81" t="s">
        <v>74</v>
      </c>
      <c r="F81">
        <v>17.821</v>
      </c>
    </row>
    <row r="82" spans="1:6" ht="15">
      <c r="A82">
        <v>2011</v>
      </c>
      <c r="B82" t="s">
        <v>151</v>
      </c>
      <c r="C82" t="s">
        <v>62</v>
      </c>
      <c r="D82" t="s">
        <v>212</v>
      </c>
      <c r="E82" t="s">
        <v>74</v>
      </c>
      <c r="F82">
        <v>17.734</v>
      </c>
    </row>
    <row r="83" spans="1:6" ht="15">
      <c r="A83">
        <v>2012</v>
      </c>
      <c r="B83" t="s">
        <v>151</v>
      </c>
      <c r="C83" t="s">
        <v>62</v>
      </c>
      <c r="D83" t="s">
        <v>212</v>
      </c>
      <c r="E83" t="s">
        <v>74</v>
      </c>
      <c r="F83">
        <v>17.405</v>
      </c>
    </row>
    <row r="84" spans="1:6" ht="15">
      <c r="A84">
        <v>2013</v>
      </c>
      <c r="B84" t="s">
        <v>151</v>
      </c>
      <c r="C84" t="s">
        <v>62</v>
      </c>
      <c r="D84" t="s">
        <v>212</v>
      </c>
      <c r="E84" t="s">
        <v>74</v>
      </c>
      <c r="F84">
        <v>17.159</v>
      </c>
    </row>
    <row r="85" spans="1:6" ht="15">
      <c r="A85">
        <v>2014</v>
      </c>
      <c r="B85" t="s">
        <v>151</v>
      </c>
      <c r="C85" t="s">
        <v>62</v>
      </c>
      <c r="D85" t="s">
        <v>212</v>
      </c>
      <c r="E85" t="s">
        <v>74</v>
      </c>
      <c r="F85">
        <v>17.234</v>
      </c>
    </row>
    <row r="86" spans="1:6" ht="15">
      <c r="A86">
        <v>2015</v>
      </c>
      <c r="B86" t="s">
        <v>151</v>
      </c>
      <c r="C86" t="s">
        <v>62</v>
      </c>
      <c r="D86" t="s">
        <v>212</v>
      </c>
      <c r="E86" t="s">
        <v>74</v>
      </c>
      <c r="F86">
        <v>16.905</v>
      </c>
    </row>
    <row r="87" spans="1:6" ht="15">
      <c r="A87">
        <v>2016</v>
      </c>
      <c r="B87" t="s">
        <v>151</v>
      </c>
      <c r="C87" t="s">
        <v>62</v>
      </c>
      <c r="D87" t="s">
        <v>212</v>
      </c>
      <c r="E87" t="s">
        <v>74</v>
      </c>
      <c r="F87">
        <v>17.118</v>
      </c>
    </row>
    <row r="88" spans="1:6" ht="15">
      <c r="A88">
        <v>2017</v>
      </c>
      <c r="B88" t="s">
        <v>151</v>
      </c>
      <c r="C88" t="s">
        <v>62</v>
      </c>
      <c r="D88" t="s">
        <v>212</v>
      </c>
      <c r="E88" t="s">
        <v>74</v>
      </c>
      <c r="F88">
        <v>17.486</v>
      </c>
    </row>
    <row r="89" spans="1:6" ht="15">
      <c r="A89">
        <v>2018</v>
      </c>
      <c r="B89" t="s">
        <v>151</v>
      </c>
      <c r="C89" t="s">
        <v>62</v>
      </c>
      <c r="D89" t="s">
        <v>212</v>
      </c>
      <c r="E89" t="s">
        <v>74</v>
      </c>
      <c r="F89">
        <v>18.219</v>
      </c>
    </row>
    <row r="90" spans="1:6" ht="15">
      <c r="A90">
        <v>2019</v>
      </c>
      <c r="B90" t="s">
        <v>151</v>
      </c>
      <c r="C90" t="s">
        <v>62</v>
      </c>
      <c r="D90" t="s">
        <v>212</v>
      </c>
      <c r="E90" t="s">
        <v>74</v>
      </c>
      <c r="F90">
        <v>17.27</v>
      </c>
    </row>
    <row r="91" spans="1:6" ht="15">
      <c r="A91">
        <v>2020</v>
      </c>
      <c r="B91" t="s">
        <v>151</v>
      </c>
      <c r="C91" t="s">
        <v>62</v>
      </c>
      <c r="D91" t="s">
        <v>212</v>
      </c>
      <c r="E91" t="s">
        <v>74</v>
      </c>
      <c r="F91">
        <v>16.588</v>
      </c>
    </row>
    <row r="92" spans="1:6" ht="15">
      <c r="A92">
        <v>2021</v>
      </c>
      <c r="B92" t="s">
        <v>151</v>
      </c>
      <c r="C92" t="s">
        <v>62</v>
      </c>
      <c r="D92" t="s">
        <v>212</v>
      </c>
      <c r="E92" t="s">
        <v>74</v>
      </c>
      <c r="F92">
        <v>17.37</v>
      </c>
    </row>
    <row r="93" spans="1:6" ht="15">
      <c r="A93">
        <v>2022</v>
      </c>
      <c r="B93" t="s">
        <v>151</v>
      </c>
      <c r="C93" t="s">
        <v>62</v>
      </c>
      <c r="D93" t="s">
        <v>212</v>
      </c>
      <c r="E93" t="s">
        <v>74</v>
      </c>
      <c r="F93">
        <v>17.88</v>
      </c>
    </row>
    <row r="94" spans="1:6" ht="15">
      <c r="A94">
        <v>2000</v>
      </c>
      <c r="B94" t="s">
        <v>150</v>
      </c>
      <c r="C94" t="s">
        <v>62</v>
      </c>
      <c r="D94" t="s">
        <v>212</v>
      </c>
      <c r="E94" t="s">
        <v>74</v>
      </c>
      <c r="F94">
        <v>1.46</v>
      </c>
    </row>
    <row r="95" spans="1:7" ht="15">
      <c r="A95">
        <v>2001</v>
      </c>
      <c r="B95" t="s">
        <v>150</v>
      </c>
      <c r="C95" t="s">
        <v>62</v>
      </c>
      <c r="D95" t="s">
        <v>212</v>
      </c>
      <c r="E95" t="s">
        <v>74</v>
      </c>
      <c r="F95">
        <v>1.524</v>
      </c>
      <c r="G95" t="s">
        <v>220</v>
      </c>
    </row>
    <row r="96" spans="1:7" ht="15">
      <c r="A96">
        <v>2002</v>
      </c>
      <c r="B96" t="s">
        <v>150</v>
      </c>
      <c r="C96" t="s">
        <v>62</v>
      </c>
      <c r="D96" t="s">
        <v>212</v>
      </c>
      <c r="E96" t="s">
        <v>74</v>
      </c>
      <c r="F96">
        <v>1.633</v>
      </c>
      <c r="G96" t="s">
        <v>220</v>
      </c>
    </row>
    <row r="97" spans="1:7" ht="15">
      <c r="A97">
        <v>2003</v>
      </c>
      <c r="B97" t="s">
        <v>150</v>
      </c>
      <c r="C97" t="s">
        <v>62</v>
      </c>
      <c r="D97" t="s">
        <v>212</v>
      </c>
      <c r="E97" t="s">
        <v>74</v>
      </c>
      <c r="F97">
        <v>1.716</v>
      </c>
      <c r="G97" t="s">
        <v>220</v>
      </c>
    </row>
    <row r="98" spans="1:7" ht="15">
      <c r="A98">
        <v>2004</v>
      </c>
      <c r="B98" t="s">
        <v>150</v>
      </c>
      <c r="C98" t="s">
        <v>62</v>
      </c>
      <c r="D98" t="s">
        <v>212</v>
      </c>
      <c r="E98" t="s">
        <v>74</v>
      </c>
      <c r="F98">
        <v>1.936</v>
      </c>
      <c r="G98" t="s">
        <v>220</v>
      </c>
    </row>
    <row r="99" spans="1:7" ht="15">
      <c r="A99">
        <v>2005</v>
      </c>
      <c r="B99" t="s">
        <v>150</v>
      </c>
      <c r="C99" t="s">
        <v>62</v>
      </c>
      <c r="D99" t="s">
        <v>212</v>
      </c>
      <c r="E99" t="s">
        <v>74</v>
      </c>
      <c r="F99">
        <v>2.161</v>
      </c>
      <c r="G99" t="s">
        <v>220</v>
      </c>
    </row>
    <row r="100" spans="1:7" ht="15">
      <c r="A100">
        <v>2006</v>
      </c>
      <c r="B100" t="s">
        <v>150</v>
      </c>
      <c r="C100" t="s">
        <v>62</v>
      </c>
      <c r="D100" t="s">
        <v>212</v>
      </c>
      <c r="E100" t="s">
        <v>74</v>
      </c>
      <c r="F100">
        <v>2.317</v>
      </c>
      <c r="G100" t="s">
        <v>220</v>
      </c>
    </row>
    <row r="101" spans="1:7" ht="15">
      <c r="A101">
        <v>2007</v>
      </c>
      <c r="B101" t="s">
        <v>150</v>
      </c>
      <c r="C101" t="s">
        <v>62</v>
      </c>
      <c r="D101" t="s">
        <v>212</v>
      </c>
      <c r="E101" t="s">
        <v>74</v>
      </c>
      <c r="F101">
        <v>2.253</v>
      </c>
      <c r="G101" t="s">
        <v>220</v>
      </c>
    </row>
    <row r="102" spans="1:7" ht="15">
      <c r="A102">
        <v>2008</v>
      </c>
      <c r="B102" t="s">
        <v>150</v>
      </c>
      <c r="C102" t="s">
        <v>62</v>
      </c>
      <c r="D102" t="s">
        <v>212</v>
      </c>
      <c r="E102" t="s">
        <v>74</v>
      </c>
      <c r="F102">
        <v>2.433</v>
      </c>
      <c r="G102" t="s">
        <v>220</v>
      </c>
    </row>
    <row r="103" spans="1:7" ht="15">
      <c r="A103">
        <v>2009</v>
      </c>
      <c r="B103" t="s">
        <v>150</v>
      </c>
      <c r="C103" t="s">
        <v>62</v>
      </c>
      <c r="D103" t="s">
        <v>212</v>
      </c>
      <c r="E103" t="s">
        <v>74</v>
      </c>
      <c r="F103">
        <v>2.167</v>
      </c>
      <c r="G103" t="s">
        <v>220</v>
      </c>
    </row>
    <row r="104" spans="1:7" ht="15">
      <c r="A104">
        <v>2010</v>
      </c>
      <c r="B104" t="s">
        <v>150</v>
      </c>
      <c r="C104" t="s">
        <v>62</v>
      </c>
      <c r="D104" t="s">
        <v>212</v>
      </c>
      <c r="E104" t="s">
        <v>74</v>
      </c>
      <c r="F104">
        <v>2.706</v>
      </c>
      <c r="G104" t="s">
        <v>220</v>
      </c>
    </row>
    <row r="105" spans="1:7" ht="15">
      <c r="A105">
        <v>2011</v>
      </c>
      <c r="B105" t="s">
        <v>150</v>
      </c>
      <c r="C105" t="s">
        <v>62</v>
      </c>
      <c r="D105" t="s">
        <v>212</v>
      </c>
      <c r="E105" t="s">
        <v>74</v>
      </c>
      <c r="F105">
        <v>3.066</v>
      </c>
      <c r="G105" t="s">
        <v>220</v>
      </c>
    </row>
    <row r="106" spans="1:7" ht="15">
      <c r="A106">
        <v>2012</v>
      </c>
      <c r="B106" t="s">
        <v>150</v>
      </c>
      <c r="C106" t="s">
        <v>62</v>
      </c>
      <c r="D106" t="s">
        <v>212</v>
      </c>
      <c r="E106" t="s">
        <v>74</v>
      </c>
      <c r="F106">
        <v>3.139</v>
      </c>
      <c r="G106" t="s">
        <v>220</v>
      </c>
    </row>
    <row r="107" spans="1:7" ht="15">
      <c r="A107">
        <v>2013</v>
      </c>
      <c r="B107" t="s">
        <v>150</v>
      </c>
      <c r="C107" t="s">
        <v>62</v>
      </c>
      <c r="D107" t="s">
        <v>212</v>
      </c>
      <c r="E107" t="s">
        <v>74</v>
      </c>
      <c r="F107">
        <v>3.663</v>
      </c>
      <c r="G107" t="s">
        <v>220</v>
      </c>
    </row>
    <row r="108" spans="1:6" ht="15">
      <c r="A108">
        <v>2014</v>
      </c>
      <c r="B108" t="s">
        <v>150</v>
      </c>
      <c r="C108" t="s">
        <v>62</v>
      </c>
      <c r="D108" t="s">
        <v>212</v>
      </c>
      <c r="E108" t="s">
        <v>74</v>
      </c>
      <c r="F108">
        <v>3.605</v>
      </c>
    </row>
    <row r="109" spans="1:6" ht="15">
      <c r="A109">
        <v>2015</v>
      </c>
      <c r="B109" t="s">
        <v>150</v>
      </c>
      <c r="C109" t="s">
        <v>62</v>
      </c>
      <c r="D109" t="s">
        <v>212</v>
      </c>
      <c r="E109" t="s">
        <v>74</v>
      </c>
      <c r="F109">
        <v>3.67</v>
      </c>
    </row>
    <row r="110" spans="1:7" ht="15">
      <c r="A110">
        <v>2016</v>
      </c>
      <c r="B110" t="s">
        <v>150</v>
      </c>
      <c r="C110" t="s">
        <v>62</v>
      </c>
      <c r="D110" t="s">
        <v>212</v>
      </c>
      <c r="E110" t="s">
        <v>74</v>
      </c>
      <c r="F110">
        <v>3.988</v>
      </c>
      <c r="G110" t="s">
        <v>220</v>
      </c>
    </row>
    <row r="111" spans="1:6" ht="15">
      <c r="A111">
        <v>2017</v>
      </c>
      <c r="B111" t="s">
        <v>150</v>
      </c>
      <c r="C111" t="s">
        <v>62</v>
      </c>
      <c r="D111" t="s">
        <v>212</v>
      </c>
      <c r="E111" t="s">
        <v>74</v>
      </c>
      <c r="F111">
        <v>4.2</v>
      </c>
    </row>
    <row r="112" spans="1:6" ht="15">
      <c r="A112">
        <v>2018</v>
      </c>
      <c r="B112" t="s">
        <v>150</v>
      </c>
      <c r="C112" t="s">
        <v>62</v>
      </c>
      <c r="D112" t="s">
        <v>212</v>
      </c>
      <c r="E112" t="s">
        <v>74</v>
      </c>
      <c r="F112">
        <v>4.003</v>
      </c>
    </row>
    <row r="113" spans="1:6" ht="15">
      <c r="A113">
        <v>2019</v>
      </c>
      <c r="B113" t="s">
        <v>150</v>
      </c>
      <c r="C113" t="s">
        <v>62</v>
      </c>
      <c r="D113" t="s">
        <v>212</v>
      </c>
      <c r="E113" t="s">
        <v>74</v>
      </c>
      <c r="F113">
        <v>4.465</v>
      </c>
    </row>
    <row r="114" spans="1:6" ht="15">
      <c r="A114">
        <v>2020</v>
      </c>
      <c r="B114" t="s">
        <v>150</v>
      </c>
      <c r="C114" t="s">
        <v>62</v>
      </c>
      <c r="D114" t="s">
        <v>212</v>
      </c>
      <c r="E114" t="s">
        <v>74</v>
      </c>
      <c r="F114">
        <v>3.963</v>
      </c>
    </row>
    <row r="115" spans="1:6" ht="15">
      <c r="A115">
        <v>2021</v>
      </c>
      <c r="B115" t="s">
        <v>150</v>
      </c>
      <c r="C115" t="s">
        <v>62</v>
      </c>
      <c r="D115" t="s">
        <v>212</v>
      </c>
      <c r="E115" t="s">
        <v>74</v>
      </c>
      <c r="F115">
        <v>4.292</v>
      </c>
    </row>
    <row r="116" spans="1:7" ht="15">
      <c r="A116">
        <v>2022</v>
      </c>
      <c r="B116" t="s">
        <v>150</v>
      </c>
      <c r="C116" t="s">
        <v>62</v>
      </c>
      <c r="D116" t="s">
        <v>212</v>
      </c>
      <c r="E116" t="s">
        <v>74</v>
      </c>
      <c r="F116">
        <v>4.655</v>
      </c>
      <c r="G116" t="s">
        <v>211</v>
      </c>
    </row>
    <row r="117" spans="1:6" ht="15">
      <c r="A117">
        <v>2000</v>
      </c>
      <c r="B117" t="s">
        <v>121</v>
      </c>
      <c r="C117" t="s">
        <v>62</v>
      </c>
      <c r="D117" t="s">
        <v>212</v>
      </c>
      <c r="E117" t="s">
        <v>74</v>
      </c>
      <c r="F117">
        <v>2.159</v>
      </c>
    </row>
    <row r="118" spans="1:6" ht="15">
      <c r="A118">
        <v>2001</v>
      </c>
      <c r="B118" t="s">
        <v>121</v>
      </c>
      <c r="C118" t="s">
        <v>62</v>
      </c>
      <c r="D118" t="s">
        <v>212</v>
      </c>
      <c r="E118" t="s">
        <v>74</v>
      </c>
      <c r="F118">
        <v>2.05</v>
      </c>
    </row>
    <row r="119" spans="1:7" ht="15">
      <c r="A119">
        <v>2002</v>
      </c>
      <c r="B119" t="s">
        <v>121</v>
      </c>
      <c r="C119" t="s">
        <v>62</v>
      </c>
      <c r="D119" t="s">
        <v>212</v>
      </c>
      <c r="E119" t="s">
        <v>74</v>
      </c>
      <c r="F119">
        <v>1.985</v>
      </c>
      <c r="G119" t="s">
        <v>219</v>
      </c>
    </row>
    <row r="120" spans="1:6" ht="15">
      <c r="A120">
        <v>2003</v>
      </c>
      <c r="B120" t="s">
        <v>121</v>
      </c>
      <c r="C120" t="s">
        <v>62</v>
      </c>
      <c r="D120" t="s">
        <v>212</v>
      </c>
      <c r="E120" t="s">
        <v>74</v>
      </c>
      <c r="F120">
        <v>1.993</v>
      </c>
    </row>
    <row r="121" spans="1:6" ht="15">
      <c r="A121">
        <v>2004</v>
      </c>
      <c r="B121" t="s">
        <v>121</v>
      </c>
      <c r="C121" t="s">
        <v>62</v>
      </c>
      <c r="D121" t="s">
        <v>212</v>
      </c>
      <c r="E121" t="s">
        <v>74</v>
      </c>
      <c r="F121">
        <v>2.128</v>
      </c>
    </row>
    <row r="122" spans="1:6" ht="15">
      <c r="A122">
        <v>2005</v>
      </c>
      <c r="B122" t="s">
        <v>121</v>
      </c>
      <c r="C122" t="s">
        <v>62</v>
      </c>
      <c r="D122" t="s">
        <v>212</v>
      </c>
      <c r="E122" t="s">
        <v>74</v>
      </c>
      <c r="F122">
        <v>2.116</v>
      </c>
    </row>
    <row r="123" spans="1:6" ht="15">
      <c r="A123">
        <v>2006</v>
      </c>
      <c r="B123" t="s">
        <v>121</v>
      </c>
      <c r="C123" t="s">
        <v>62</v>
      </c>
      <c r="D123" t="s">
        <v>212</v>
      </c>
      <c r="E123" t="s">
        <v>74</v>
      </c>
      <c r="F123">
        <v>2.269</v>
      </c>
    </row>
    <row r="124" spans="1:6" ht="15">
      <c r="A124">
        <v>2007</v>
      </c>
      <c r="B124" t="s">
        <v>121</v>
      </c>
      <c r="C124" t="s">
        <v>62</v>
      </c>
      <c r="D124" t="s">
        <v>212</v>
      </c>
      <c r="E124" t="s">
        <v>74</v>
      </c>
      <c r="F124">
        <v>2.315</v>
      </c>
    </row>
    <row r="125" spans="1:6" ht="15">
      <c r="A125">
        <v>2008</v>
      </c>
      <c r="B125" t="s">
        <v>121</v>
      </c>
      <c r="C125" t="s">
        <v>62</v>
      </c>
      <c r="D125" t="s">
        <v>212</v>
      </c>
      <c r="E125" t="s">
        <v>74</v>
      </c>
      <c r="F125">
        <v>2.26</v>
      </c>
    </row>
    <row r="126" spans="1:6" ht="15">
      <c r="A126">
        <v>2009</v>
      </c>
      <c r="B126" t="s">
        <v>121</v>
      </c>
      <c r="C126" t="s">
        <v>62</v>
      </c>
      <c r="D126" t="s">
        <v>212</v>
      </c>
      <c r="E126" t="s">
        <v>74</v>
      </c>
      <c r="F126">
        <v>1.975</v>
      </c>
    </row>
    <row r="127" spans="1:6" ht="15">
      <c r="A127">
        <v>2010</v>
      </c>
      <c r="B127" t="s">
        <v>121</v>
      </c>
      <c r="C127" t="s">
        <v>62</v>
      </c>
      <c r="D127" t="s">
        <v>212</v>
      </c>
      <c r="E127" t="s">
        <v>74</v>
      </c>
      <c r="F127">
        <v>2.086</v>
      </c>
    </row>
    <row r="128" spans="1:6" ht="15">
      <c r="A128">
        <v>2011</v>
      </c>
      <c r="B128" t="s">
        <v>121</v>
      </c>
      <c r="C128" t="s">
        <v>62</v>
      </c>
      <c r="D128" t="s">
        <v>212</v>
      </c>
      <c r="E128" t="s">
        <v>74</v>
      </c>
      <c r="F128">
        <v>2.172</v>
      </c>
    </row>
    <row r="129" spans="1:6" ht="15">
      <c r="A129">
        <v>2012</v>
      </c>
      <c r="B129" t="s">
        <v>121</v>
      </c>
      <c r="C129" t="s">
        <v>62</v>
      </c>
      <c r="D129" t="s">
        <v>212</v>
      </c>
      <c r="E129" t="s">
        <v>74</v>
      </c>
      <c r="F129">
        <v>2.062</v>
      </c>
    </row>
    <row r="130" spans="1:6" ht="15">
      <c r="A130">
        <v>2013</v>
      </c>
      <c r="B130" t="s">
        <v>121</v>
      </c>
      <c r="C130" t="s">
        <v>62</v>
      </c>
      <c r="D130" t="s">
        <v>212</v>
      </c>
      <c r="E130" t="s">
        <v>74</v>
      </c>
      <c r="F130">
        <v>2.04</v>
      </c>
    </row>
    <row r="131" spans="1:6" ht="15">
      <c r="A131">
        <v>2014</v>
      </c>
      <c r="B131" t="s">
        <v>121</v>
      </c>
      <c r="C131" t="s">
        <v>62</v>
      </c>
      <c r="D131" t="s">
        <v>212</v>
      </c>
      <c r="E131" t="s">
        <v>74</v>
      </c>
      <c r="F131">
        <v>2.084</v>
      </c>
    </row>
    <row r="132" spans="1:6" ht="15">
      <c r="A132">
        <v>2015</v>
      </c>
      <c r="B132" t="s">
        <v>121</v>
      </c>
      <c r="C132" t="s">
        <v>62</v>
      </c>
      <c r="D132" t="s">
        <v>212</v>
      </c>
      <c r="E132" t="s">
        <v>74</v>
      </c>
      <c r="F132">
        <v>2.025</v>
      </c>
    </row>
    <row r="133" spans="1:6" ht="15">
      <c r="A133">
        <v>2016</v>
      </c>
      <c r="B133" t="s">
        <v>121</v>
      </c>
      <c r="C133" t="s">
        <v>62</v>
      </c>
      <c r="D133" t="s">
        <v>212</v>
      </c>
      <c r="E133" t="s">
        <v>74</v>
      </c>
      <c r="F133">
        <v>2.006</v>
      </c>
    </row>
    <row r="134" spans="1:6" ht="15">
      <c r="A134">
        <v>2017</v>
      </c>
      <c r="B134" t="s">
        <v>121</v>
      </c>
      <c r="C134" t="s">
        <v>62</v>
      </c>
      <c r="D134" t="s">
        <v>212</v>
      </c>
      <c r="E134" t="s">
        <v>74</v>
      </c>
      <c r="F134">
        <v>2.125</v>
      </c>
    </row>
    <row r="135" spans="1:6" ht="15">
      <c r="A135">
        <v>2018</v>
      </c>
      <c r="B135" t="s">
        <v>121</v>
      </c>
      <c r="C135" t="s">
        <v>62</v>
      </c>
      <c r="D135" t="s">
        <v>212</v>
      </c>
      <c r="E135" t="s">
        <v>74</v>
      </c>
      <c r="F135">
        <v>2.09</v>
      </c>
    </row>
    <row r="136" spans="1:6" ht="15">
      <c r="A136">
        <v>2019</v>
      </c>
      <c r="B136" t="s">
        <v>121</v>
      </c>
      <c r="C136" t="s">
        <v>62</v>
      </c>
      <c r="D136" t="s">
        <v>212</v>
      </c>
      <c r="E136" t="s">
        <v>74</v>
      </c>
      <c r="F136">
        <v>2.043</v>
      </c>
    </row>
    <row r="137" spans="1:6" ht="15">
      <c r="A137">
        <v>2020</v>
      </c>
      <c r="B137" t="s">
        <v>121</v>
      </c>
      <c r="C137" t="s">
        <v>62</v>
      </c>
      <c r="D137" t="s">
        <v>212</v>
      </c>
      <c r="E137" t="s">
        <v>74</v>
      </c>
      <c r="F137">
        <v>1.889</v>
      </c>
    </row>
    <row r="138" spans="1:6" ht="15">
      <c r="A138">
        <v>2021</v>
      </c>
      <c r="B138" t="s">
        <v>121</v>
      </c>
      <c r="C138" t="s">
        <v>62</v>
      </c>
      <c r="D138" t="s">
        <v>212</v>
      </c>
      <c r="E138" t="s">
        <v>74</v>
      </c>
      <c r="F138">
        <v>1.975</v>
      </c>
    </row>
    <row r="139" spans="1:7" ht="15">
      <c r="A139">
        <v>2022</v>
      </c>
      <c r="B139" t="s">
        <v>121</v>
      </c>
      <c r="C139" t="s">
        <v>62</v>
      </c>
      <c r="D139" t="s">
        <v>212</v>
      </c>
      <c r="E139" t="s">
        <v>74</v>
      </c>
      <c r="F139">
        <v>2.045</v>
      </c>
      <c r="G139" t="s">
        <v>220</v>
      </c>
    </row>
    <row r="140" spans="1:7" ht="15">
      <c r="A140">
        <v>2000</v>
      </c>
      <c r="B140" t="s">
        <v>140</v>
      </c>
      <c r="C140" t="s">
        <v>62</v>
      </c>
      <c r="D140" t="s">
        <v>212</v>
      </c>
      <c r="E140" t="s">
        <v>74</v>
      </c>
      <c r="F140">
        <v>1.853</v>
      </c>
      <c r="G140" t="s">
        <v>211</v>
      </c>
    </row>
    <row r="141" spans="1:7" ht="15">
      <c r="A141">
        <v>2001</v>
      </c>
      <c r="B141" t="s">
        <v>140</v>
      </c>
      <c r="C141" t="s">
        <v>62</v>
      </c>
      <c r="D141" t="s">
        <v>212</v>
      </c>
      <c r="E141" t="s">
        <v>74</v>
      </c>
      <c r="F141">
        <v>1.718</v>
      </c>
      <c r="G141" t="s">
        <v>211</v>
      </c>
    </row>
    <row r="142" spans="1:7" ht="15">
      <c r="A142">
        <v>2002</v>
      </c>
      <c r="B142" t="s">
        <v>140</v>
      </c>
      <c r="C142" t="s">
        <v>62</v>
      </c>
      <c r="D142" t="s">
        <v>212</v>
      </c>
      <c r="E142" t="s">
        <v>74</v>
      </c>
      <c r="F142">
        <v>1.822</v>
      </c>
      <c r="G142" t="s">
        <v>211</v>
      </c>
    </row>
    <row r="143" spans="1:7" ht="15">
      <c r="A143">
        <v>2003</v>
      </c>
      <c r="B143" t="s">
        <v>140</v>
      </c>
      <c r="C143" t="s">
        <v>62</v>
      </c>
      <c r="D143" t="s">
        <v>212</v>
      </c>
      <c r="E143" t="s">
        <v>74</v>
      </c>
      <c r="F143">
        <v>1.751</v>
      </c>
      <c r="G143" t="s">
        <v>211</v>
      </c>
    </row>
    <row r="144" spans="1:7" ht="15">
      <c r="A144">
        <v>2004</v>
      </c>
      <c r="B144" t="s">
        <v>140</v>
      </c>
      <c r="C144" t="s">
        <v>62</v>
      </c>
      <c r="D144" t="s">
        <v>212</v>
      </c>
      <c r="E144" t="s">
        <v>74</v>
      </c>
      <c r="F144">
        <v>1.446</v>
      </c>
      <c r="G144" t="s">
        <v>211</v>
      </c>
    </row>
    <row r="145" spans="1:7" ht="15">
      <c r="A145">
        <v>2005</v>
      </c>
      <c r="B145" t="s">
        <v>140</v>
      </c>
      <c r="C145" t="s">
        <v>62</v>
      </c>
      <c r="D145" t="s">
        <v>212</v>
      </c>
      <c r="E145" t="s">
        <v>74</v>
      </c>
      <c r="F145">
        <v>1.84</v>
      </c>
      <c r="G145" t="s">
        <v>211</v>
      </c>
    </row>
    <row r="146" spans="1:7" ht="15">
      <c r="A146">
        <v>2006</v>
      </c>
      <c r="B146" t="s">
        <v>140</v>
      </c>
      <c r="C146" t="s">
        <v>62</v>
      </c>
      <c r="D146" t="s">
        <v>212</v>
      </c>
      <c r="E146" t="s">
        <v>74</v>
      </c>
      <c r="F146">
        <v>1.903</v>
      </c>
      <c r="G146" t="s">
        <v>211</v>
      </c>
    </row>
    <row r="147" spans="1:7" ht="15">
      <c r="A147">
        <v>2007</v>
      </c>
      <c r="B147" t="s">
        <v>140</v>
      </c>
      <c r="C147" t="s">
        <v>62</v>
      </c>
      <c r="D147" t="s">
        <v>212</v>
      </c>
      <c r="E147" t="s">
        <v>74</v>
      </c>
      <c r="F147">
        <v>1.718</v>
      </c>
      <c r="G147" t="s">
        <v>211</v>
      </c>
    </row>
    <row r="148" spans="1:6" ht="15">
      <c r="A148">
        <v>2008</v>
      </c>
      <c r="B148" t="s">
        <v>140</v>
      </c>
      <c r="C148" t="s">
        <v>62</v>
      </c>
      <c r="D148" t="s">
        <v>212</v>
      </c>
      <c r="E148" t="s">
        <v>74</v>
      </c>
      <c r="F148">
        <v>1.733</v>
      </c>
    </row>
    <row r="149" spans="1:6" ht="15">
      <c r="A149">
        <v>2009</v>
      </c>
      <c r="B149" t="s">
        <v>140</v>
      </c>
      <c r="C149" t="s">
        <v>62</v>
      </c>
      <c r="D149" t="s">
        <v>212</v>
      </c>
      <c r="E149" t="s">
        <v>74</v>
      </c>
      <c r="F149">
        <v>1.53</v>
      </c>
    </row>
    <row r="150" spans="1:6" ht="15">
      <c r="A150">
        <v>2010</v>
      </c>
      <c r="B150" t="s">
        <v>140</v>
      </c>
      <c r="C150" t="s">
        <v>62</v>
      </c>
      <c r="D150" t="s">
        <v>212</v>
      </c>
      <c r="E150" t="s">
        <v>74</v>
      </c>
      <c r="F150">
        <v>1.434</v>
      </c>
    </row>
    <row r="151" spans="1:6" ht="15">
      <c r="A151">
        <v>2011</v>
      </c>
      <c r="B151" t="s">
        <v>140</v>
      </c>
      <c r="C151" t="s">
        <v>62</v>
      </c>
      <c r="D151" t="s">
        <v>212</v>
      </c>
      <c r="E151" t="s">
        <v>74</v>
      </c>
      <c r="F151">
        <v>1.59</v>
      </c>
    </row>
    <row r="152" spans="1:6" ht="15">
      <c r="A152">
        <v>2012</v>
      </c>
      <c r="B152" t="s">
        <v>140</v>
      </c>
      <c r="C152" t="s">
        <v>62</v>
      </c>
      <c r="D152" t="s">
        <v>212</v>
      </c>
      <c r="E152" t="s">
        <v>74</v>
      </c>
      <c r="F152">
        <v>1.748</v>
      </c>
    </row>
    <row r="153" spans="1:6" ht="15">
      <c r="A153">
        <v>2013</v>
      </c>
      <c r="B153" t="s">
        <v>140</v>
      </c>
      <c r="C153" t="s">
        <v>62</v>
      </c>
      <c r="D153" t="s">
        <v>212</v>
      </c>
      <c r="E153" t="s">
        <v>74</v>
      </c>
      <c r="F153">
        <v>2.753</v>
      </c>
    </row>
    <row r="154" spans="1:6" ht="15">
      <c r="A154">
        <v>2014</v>
      </c>
      <c r="B154" t="s">
        <v>140</v>
      </c>
      <c r="C154" t="s">
        <v>62</v>
      </c>
      <c r="D154" t="s">
        <v>212</v>
      </c>
      <c r="E154" t="s">
        <v>74</v>
      </c>
      <c r="F154">
        <v>2.915</v>
      </c>
    </row>
    <row r="155" spans="1:6" ht="15">
      <c r="A155">
        <v>2015</v>
      </c>
      <c r="B155" t="s">
        <v>140</v>
      </c>
      <c r="C155" t="s">
        <v>62</v>
      </c>
      <c r="D155" t="s">
        <v>212</v>
      </c>
      <c r="E155" t="s">
        <v>74</v>
      </c>
      <c r="F155">
        <v>3.815</v>
      </c>
    </row>
    <row r="156" spans="1:6" ht="15">
      <c r="A156">
        <v>2016</v>
      </c>
      <c r="B156" t="s">
        <v>140</v>
      </c>
      <c r="C156" t="s">
        <v>62</v>
      </c>
      <c r="D156" t="s">
        <v>212</v>
      </c>
      <c r="E156" t="s">
        <v>74</v>
      </c>
      <c r="F156">
        <v>4.393</v>
      </c>
    </row>
    <row r="157" spans="1:6" ht="15">
      <c r="A157">
        <v>2017</v>
      </c>
      <c r="B157" t="s">
        <v>140</v>
      </c>
      <c r="C157" t="s">
        <v>62</v>
      </c>
      <c r="D157" t="s">
        <v>212</v>
      </c>
      <c r="E157" t="s">
        <v>74</v>
      </c>
      <c r="F157">
        <v>4.415</v>
      </c>
    </row>
    <row r="158" spans="1:6" ht="15">
      <c r="A158">
        <v>2018</v>
      </c>
      <c r="B158" t="s">
        <v>140</v>
      </c>
      <c r="C158" t="s">
        <v>62</v>
      </c>
      <c r="D158" t="s">
        <v>212</v>
      </c>
      <c r="E158" t="s">
        <v>74</v>
      </c>
      <c r="F158">
        <v>4.923</v>
      </c>
    </row>
    <row r="159" spans="1:6" ht="15">
      <c r="A159">
        <v>2019</v>
      </c>
      <c r="B159" t="s">
        <v>140</v>
      </c>
      <c r="C159" t="s">
        <v>62</v>
      </c>
      <c r="D159" t="s">
        <v>212</v>
      </c>
      <c r="E159" t="s">
        <v>74</v>
      </c>
      <c r="F159">
        <v>3.523</v>
      </c>
    </row>
    <row r="160" spans="1:6" ht="15">
      <c r="A160">
        <v>2020</v>
      </c>
      <c r="B160" t="s">
        <v>140</v>
      </c>
      <c r="C160" t="s">
        <v>62</v>
      </c>
      <c r="D160" t="s">
        <v>212</v>
      </c>
      <c r="E160" t="s">
        <v>74</v>
      </c>
      <c r="F160">
        <v>3.9</v>
      </c>
    </row>
    <row r="161" spans="1:6" ht="15">
      <c r="A161">
        <v>2021</v>
      </c>
      <c r="B161" t="s">
        <v>140</v>
      </c>
      <c r="C161" t="s">
        <v>62</v>
      </c>
      <c r="D161" t="s">
        <v>212</v>
      </c>
      <c r="E161" t="s">
        <v>74</v>
      </c>
      <c r="F161">
        <v>3.83</v>
      </c>
    </row>
    <row r="162" spans="1:7" ht="15">
      <c r="A162">
        <v>2022</v>
      </c>
      <c r="B162" t="s">
        <v>140</v>
      </c>
      <c r="C162" t="s">
        <v>62</v>
      </c>
      <c r="D162" t="s">
        <v>212</v>
      </c>
      <c r="E162" t="s">
        <v>74</v>
      </c>
      <c r="F162">
        <v>4.048</v>
      </c>
      <c r="G162" t="s">
        <v>211</v>
      </c>
    </row>
    <row r="163" spans="1:6" ht="15">
      <c r="A163">
        <v>2000</v>
      </c>
      <c r="B163" t="s">
        <v>149</v>
      </c>
      <c r="C163" t="s">
        <v>62</v>
      </c>
      <c r="D163" t="s">
        <v>212</v>
      </c>
      <c r="E163" t="s">
        <v>74</v>
      </c>
      <c r="F163">
        <v>3.98</v>
      </c>
    </row>
    <row r="164" spans="1:6" ht="15">
      <c r="A164">
        <v>2001</v>
      </c>
      <c r="B164" t="s">
        <v>149</v>
      </c>
      <c r="C164" t="s">
        <v>62</v>
      </c>
      <c r="D164" t="s">
        <v>212</v>
      </c>
      <c r="E164" t="s">
        <v>74</v>
      </c>
      <c r="F164">
        <v>3.943</v>
      </c>
    </row>
    <row r="165" spans="1:6" ht="15">
      <c r="A165">
        <v>2002</v>
      </c>
      <c r="B165" t="s">
        <v>149</v>
      </c>
      <c r="C165" t="s">
        <v>62</v>
      </c>
      <c r="D165" t="s">
        <v>212</v>
      </c>
      <c r="E165" t="s">
        <v>74</v>
      </c>
      <c r="F165">
        <v>4.111</v>
      </c>
    </row>
    <row r="166" spans="1:6" ht="15">
      <c r="A166">
        <v>2003</v>
      </c>
      <c r="B166" t="s">
        <v>149</v>
      </c>
      <c r="C166" t="s">
        <v>62</v>
      </c>
      <c r="D166" t="s">
        <v>212</v>
      </c>
      <c r="E166" t="s">
        <v>74</v>
      </c>
      <c r="F166">
        <v>4.366</v>
      </c>
    </row>
    <row r="167" spans="1:6" ht="15">
      <c r="A167">
        <v>2004</v>
      </c>
      <c r="B167" t="s">
        <v>149</v>
      </c>
      <c r="C167" t="s">
        <v>62</v>
      </c>
      <c r="D167" t="s">
        <v>212</v>
      </c>
      <c r="E167" t="s">
        <v>74</v>
      </c>
      <c r="F167">
        <v>5.25</v>
      </c>
    </row>
    <row r="168" spans="1:6" ht="15">
      <c r="A168">
        <v>2005</v>
      </c>
      <c r="B168" t="s">
        <v>149</v>
      </c>
      <c r="C168" t="s">
        <v>62</v>
      </c>
      <c r="D168" t="s">
        <v>212</v>
      </c>
      <c r="E168" t="s">
        <v>74</v>
      </c>
      <c r="F168">
        <v>5.032</v>
      </c>
    </row>
    <row r="169" spans="1:6" ht="15">
      <c r="A169">
        <v>2006</v>
      </c>
      <c r="B169" t="s">
        <v>149</v>
      </c>
      <c r="C169" t="s">
        <v>62</v>
      </c>
      <c r="D169" t="s">
        <v>212</v>
      </c>
      <c r="E169" t="s">
        <v>74</v>
      </c>
      <c r="F169">
        <v>5.347</v>
      </c>
    </row>
    <row r="170" spans="1:6" ht="15">
      <c r="A170">
        <v>2007</v>
      </c>
      <c r="B170" t="s">
        <v>149</v>
      </c>
      <c r="C170" t="s">
        <v>62</v>
      </c>
      <c r="D170" t="s">
        <v>212</v>
      </c>
      <c r="E170" t="s">
        <v>74</v>
      </c>
      <c r="F170">
        <v>5.546</v>
      </c>
    </row>
    <row r="171" spans="1:6" ht="15">
      <c r="A171">
        <v>2008</v>
      </c>
      <c r="B171" t="s">
        <v>149</v>
      </c>
      <c r="C171" t="s">
        <v>62</v>
      </c>
      <c r="D171" t="s">
        <v>212</v>
      </c>
      <c r="E171" t="s">
        <v>74</v>
      </c>
      <c r="F171">
        <v>5.954</v>
      </c>
    </row>
    <row r="172" spans="1:6" ht="15">
      <c r="A172">
        <v>2009</v>
      </c>
      <c r="B172" t="s">
        <v>149</v>
      </c>
      <c r="C172" t="s">
        <v>62</v>
      </c>
      <c r="D172" t="s">
        <v>212</v>
      </c>
      <c r="E172" t="s">
        <v>74</v>
      </c>
      <c r="F172">
        <v>5.247</v>
      </c>
    </row>
    <row r="173" spans="1:6" ht="15">
      <c r="A173">
        <v>2010</v>
      </c>
      <c r="B173" t="s">
        <v>149</v>
      </c>
      <c r="C173" t="s">
        <v>62</v>
      </c>
      <c r="D173" t="s">
        <v>212</v>
      </c>
      <c r="E173" t="s">
        <v>74</v>
      </c>
      <c r="F173">
        <v>5.982</v>
      </c>
    </row>
    <row r="174" spans="1:6" ht="15">
      <c r="A174">
        <v>2011</v>
      </c>
      <c r="B174" t="s">
        <v>149</v>
      </c>
      <c r="C174" t="s">
        <v>62</v>
      </c>
      <c r="D174" t="s">
        <v>212</v>
      </c>
      <c r="E174" t="s">
        <v>74</v>
      </c>
      <c r="F174">
        <v>6.244</v>
      </c>
    </row>
    <row r="175" spans="1:6" ht="15">
      <c r="A175">
        <v>2012</v>
      </c>
      <c r="B175" t="s">
        <v>149</v>
      </c>
      <c r="C175" t="s">
        <v>62</v>
      </c>
      <c r="D175" t="s">
        <v>212</v>
      </c>
      <c r="E175" t="s">
        <v>74</v>
      </c>
      <c r="F175">
        <v>6.326</v>
      </c>
    </row>
    <row r="176" spans="1:6" ht="15">
      <c r="A176">
        <v>2013</v>
      </c>
      <c r="B176" t="s">
        <v>149</v>
      </c>
      <c r="C176" t="s">
        <v>62</v>
      </c>
      <c r="D176" t="s">
        <v>212</v>
      </c>
      <c r="E176" t="s">
        <v>74</v>
      </c>
      <c r="F176">
        <v>6.473</v>
      </c>
    </row>
    <row r="177" spans="1:6" ht="15">
      <c r="A177">
        <v>2014</v>
      </c>
      <c r="B177" t="s">
        <v>149</v>
      </c>
      <c r="C177" t="s">
        <v>62</v>
      </c>
      <c r="D177" t="s">
        <v>212</v>
      </c>
      <c r="E177" t="s">
        <v>74</v>
      </c>
      <c r="F177">
        <v>6.714</v>
      </c>
    </row>
    <row r="178" spans="1:6" ht="15">
      <c r="A178">
        <v>2015</v>
      </c>
      <c r="B178" t="s">
        <v>149</v>
      </c>
      <c r="C178" t="s">
        <v>62</v>
      </c>
      <c r="D178" t="s">
        <v>212</v>
      </c>
      <c r="E178" t="s">
        <v>74</v>
      </c>
      <c r="F178">
        <v>6.797</v>
      </c>
    </row>
    <row r="179" spans="1:6" ht="15">
      <c r="A179">
        <v>2016</v>
      </c>
      <c r="B179" t="s">
        <v>149</v>
      </c>
      <c r="C179" t="s">
        <v>62</v>
      </c>
      <c r="D179" t="s">
        <v>212</v>
      </c>
      <c r="E179" t="s">
        <v>74</v>
      </c>
      <c r="F179">
        <v>6.742</v>
      </c>
    </row>
    <row r="180" spans="1:6" ht="15">
      <c r="A180">
        <v>2017</v>
      </c>
      <c r="B180" t="s">
        <v>149</v>
      </c>
      <c r="C180" t="s">
        <v>62</v>
      </c>
      <c r="D180" t="s">
        <v>212</v>
      </c>
      <c r="E180" t="s">
        <v>74</v>
      </c>
      <c r="F180">
        <v>6.703</v>
      </c>
    </row>
    <row r="181" spans="1:6" ht="15">
      <c r="A181">
        <v>2018</v>
      </c>
      <c r="B181" t="s">
        <v>149</v>
      </c>
      <c r="C181" t="s">
        <v>62</v>
      </c>
      <c r="D181" t="s">
        <v>212</v>
      </c>
      <c r="E181" t="s">
        <v>74</v>
      </c>
      <c r="F181">
        <v>7.044</v>
      </c>
    </row>
    <row r="182" spans="1:6" ht="15">
      <c r="A182">
        <v>2019</v>
      </c>
      <c r="B182" t="s">
        <v>149</v>
      </c>
      <c r="C182" t="s">
        <v>62</v>
      </c>
      <c r="D182" t="s">
        <v>212</v>
      </c>
      <c r="E182" t="s">
        <v>74</v>
      </c>
      <c r="F182">
        <v>7.137</v>
      </c>
    </row>
    <row r="183" spans="1:6" ht="15">
      <c r="A183">
        <v>2020</v>
      </c>
      <c r="B183" t="s">
        <v>149</v>
      </c>
      <c r="C183" t="s">
        <v>62</v>
      </c>
      <c r="D183" t="s">
        <v>212</v>
      </c>
      <c r="E183" t="s">
        <v>74</v>
      </c>
      <c r="F183">
        <v>7.118</v>
      </c>
    </row>
    <row r="184" spans="1:6" ht="15">
      <c r="A184">
        <v>2021</v>
      </c>
      <c r="B184" t="s">
        <v>149</v>
      </c>
      <c r="C184" t="s">
        <v>62</v>
      </c>
      <c r="D184" t="s">
        <v>212</v>
      </c>
      <c r="E184" t="s">
        <v>74</v>
      </c>
      <c r="F184">
        <v>7.478</v>
      </c>
    </row>
    <row r="185" spans="1:7" ht="15">
      <c r="A185">
        <v>2022</v>
      </c>
      <c r="B185" t="s">
        <v>149</v>
      </c>
      <c r="C185" t="s">
        <v>62</v>
      </c>
      <c r="D185" t="s">
        <v>212</v>
      </c>
      <c r="E185" t="s">
        <v>74</v>
      </c>
      <c r="F185">
        <v>7.576</v>
      </c>
      <c r="G185" t="s">
        <v>211</v>
      </c>
    </row>
    <row r="186" spans="1:6" ht="15">
      <c r="A186">
        <v>2000</v>
      </c>
      <c r="B186" t="s">
        <v>65</v>
      </c>
      <c r="C186" t="s">
        <v>62</v>
      </c>
      <c r="D186" t="s">
        <v>212</v>
      </c>
      <c r="E186" t="s">
        <v>74</v>
      </c>
      <c r="F186">
        <v>3.557</v>
      </c>
    </row>
    <row r="187" spans="1:6" ht="15">
      <c r="A187">
        <v>2001</v>
      </c>
      <c r="B187" t="s">
        <v>65</v>
      </c>
      <c r="C187" t="s">
        <v>62</v>
      </c>
      <c r="D187" t="s">
        <v>212</v>
      </c>
      <c r="E187" t="s">
        <v>74</v>
      </c>
      <c r="F187">
        <v>3.568</v>
      </c>
    </row>
    <row r="188" spans="1:6" ht="15">
      <c r="A188">
        <v>2002</v>
      </c>
      <c r="B188" t="s">
        <v>65</v>
      </c>
      <c r="C188" t="s">
        <v>62</v>
      </c>
      <c r="D188" t="s">
        <v>212</v>
      </c>
      <c r="E188" t="s">
        <v>74</v>
      </c>
      <c r="F188">
        <v>3.709</v>
      </c>
    </row>
    <row r="189" spans="1:6" ht="15">
      <c r="A189">
        <v>2003</v>
      </c>
      <c r="B189" t="s">
        <v>65</v>
      </c>
      <c r="C189" t="s">
        <v>62</v>
      </c>
      <c r="D189" t="s">
        <v>212</v>
      </c>
      <c r="E189" t="s">
        <v>74</v>
      </c>
      <c r="F189">
        <v>3.884</v>
      </c>
    </row>
    <row r="190" spans="1:6" ht="15">
      <c r="A190">
        <v>2004</v>
      </c>
      <c r="B190" t="s">
        <v>65</v>
      </c>
      <c r="C190" t="s">
        <v>62</v>
      </c>
      <c r="D190" t="s">
        <v>212</v>
      </c>
      <c r="E190" t="s">
        <v>74</v>
      </c>
      <c r="F190">
        <v>4.256</v>
      </c>
    </row>
    <row r="191" spans="1:6" ht="15">
      <c r="A191">
        <v>2005</v>
      </c>
      <c r="B191" t="s">
        <v>65</v>
      </c>
      <c r="C191" t="s">
        <v>62</v>
      </c>
      <c r="D191" t="s">
        <v>212</v>
      </c>
      <c r="E191" t="s">
        <v>74</v>
      </c>
      <c r="F191">
        <v>4.345</v>
      </c>
    </row>
    <row r="192" spans="1:6" ht="15">
      <c r="A192">
        <v>2006</v>
      </c>
      <c r="B192" t="s">
        <v>65</v>
      </c>
      <c r="C192" t="s">
        <v>62</v>
      </c>
      <c r="D192" t="s">
        <v>212</v>
      </c>
      <c r="E192" t="s">
        <v>74</v>
      </c>
      <c r="F192">
        <v>4.63</v>
      </c>
    </row>
    <row r="193" spans="1:6" ht="15">
      <c r="A193">
        <v>2007</v>
      </c>
      <c r="B193" t="s">
        <v>65</v>
      </c>
      <c r="C193" t="s">
        <v>62</v>
      </c>
      <c r="D193" t="s">
        <v>212</v>
      </c>
      <c r="E193" t="s">
        <v>74</v>
      </c>
      <c r="F193">
        <v>4.831</v>
      </c>
    </row>
    <row r="194" spans="1:6" ht="15">
      <c r="A194">
        <v>2008</v>
      </c>
      <c r="B194" t="s">
        <v>65</v>
      </c>
      <c r="C194" t="s">
        <v>62</v>
      </c>
      <c r="D194" t="s">
        <v>212</v>
      </c>
      <c r="E194" t="s">
        <v>74</v>
      </c>
      <c r="F194">
        <v>4.741</v>
      </c>
    </row>
    <row r="195" spans="1:6" ht="15">
      <c r="A195">
        <v>2009</v>
      </c>
      <c r="B195" t="s">
        <v>65</v>
      </c>
      <c r="C195" t="s">
        <v>62</v>
      </c>
      <c r="D195" t="s">
        <v>212</v>
      </c>
      <c r="E195" t="s">
        <v>74</v>
      </c>
      <c r="F195">
        <v>4.148</v>
      </c>
    </row>
    <row r="196" spans="1:6" ht="15">
      <c r="A196">
        <v>2010</v>
      </c>
      <c r="B196" t="s">
        <v>65</v>
      </c>
      <c r="C196" t="s">
        <v>62</v>
      </c>
      <c r="D196" t="s">
        <v>212</v>
      </c>
      <c r="E196" t="s">
        <v>74</v>
      </c>
      <c r="F196">
        <v>4.482</v>
      </c>
    </row>
    <row r="197" spans="1:6" ht="15">
      <c r="A197">
        <v>2011</v>
      </c>
      <c r="B197" t="s">
        <v>65</v>
      </c>
      <c r="C197" t="s">
        <v>62</v>
      </c>
      <c r="D197" t="s">
        <v>212</v>
      </c>
      <c r="E197" t="s">
        <v>74</v>
      </c>
      <c r="F197">
        <v>4.728</v>
      </c>
    </row>
    <row r="198" spans="1:6" ht="15">
      <c r="A198">
        <v>2012</v>
      </c>
      <c r="B198" t="s">
        <v>65</v>
      </c>
      <c r="C198" t="s">
        <v>62</v>
      </c>
      <c r="D198" t="s">
        <v>212</v>
      </c>
      <c r="E198" t="s">
        <v>74</v>
      </c>
      <c r="F198">
        <v>4.588</v>
      </c>
    </row>
    <row r="199" spans="1:6" ht="15">
      <c r="A199">
        <v>2013</v>
      </c>
      <c r="B199" t="s">
        <v>65</v>
      </c>
      <c r="C199" t="s">
        <v>62</v>
      </c>
      <c r="D199" t="s">
        <v>212</v>
      </c>
      <c r="E199" t="s">
        <v>74</v>
      </c>
      <c r="F199">
        <v>4.605</v>
      </c>
    </row>
    <row r="200" spans="1:6" ht="15">
      <c r="A200">
        <v>2014</v>
      </c>
      <c r="B200" t="s">
        <v>65</v>
      </c>
      <c r="C200" t="s">
        <v>62</v>
      </c>
      <c r="D200" t="s">
        <v>212</v>
      </c>
      <c r="E200" t="s">
        <v>74</v>
      </c>
      <c r="F200">
        <v>4.807</v>
      </c>
    </row>
    <row r="201" spans="1:6" ht="15">
      <c r="A201">
        <v>2015</v>
      </c>
      <c r="B201" t="s">
        <v>65</v>
      </c>
      <c r="C201" t="s">
        <v>62</v>
      </c>
      <c r="D201" t="s">
        <v>212</v>
      </c>
      <c r="E201" t="s">
        <v>74</v>
      </c>
      <c r="F201">
        <v>4.978</v>
      </c>
    </row>
    <row r="202" spans="1:6" ht="15">
      <c r="A202">
        <v>2016</v>
      </c>
      <c r="B202" t="s">
        <v>65</v>
      </c>
      <c r="C202" t="s">
        <v>62</v>
      </c>
      <c r="D202" t="s">
        <v>212</v>
      </c>
      <c r="E202" t="s">
        <v>74</v>
      </c>
      <c r="F202">
        <v>4.956</v>
      </c>
    </row>
    <row r="203" spans="1:6" ht="15">
      <c r="A203">
        <v>2017</v>
      </c>
      <c r="B203" t="s">
        <v>65</v>
      </c>
      <c r="C203" t="s">
        <v>62</v>
      </c>
      <c r="D203" t="s">
        <v>212</v>
      </c>
      <c r="E203" t="s">
        <v>74</v>
      </c>
      <c r="F203">
        <v>5.085</v>
      </c>
    </row>
    <row r="204" spans="1:6" ht="15">
      <c r="A204">
        <v>2018</v>
      </c>
      <c r="B204" t="s">
        <v>65</v>
      </c>
      <c r="C204" t="s">
        <v>62</v>
      </c>
      <c r="D204" t="s">
        <v>212</v>
      </c>
      <c r="E204" t="s">
        <v>74</v>
      </c>
      <c r="F204">
        <v>5.117</v>
      </c>
    </row>
    <row r="205" spans="1:6" ht="15">
      <c r="A205">
        <v>2019</v>
      </c>
      <c r="B205" t="s">
        <v>65</v>
      </c>
      <c r="C205" t="s">
        <v>62</v>
      </c>
      <c r="D205" t="s">
        <v>212</v>
      </c>
      <c r="E205" t="s">
        <v>74</v>
      </c>
      <c r="F205">
        <v>5.27</v>
      </c>
    </row>
    <row r="206" spans="1:6" ht="15">
      <c r="A206">
        <v>2020</v>
      </c>
      <c r="B206" t="s">
        <v>65</v>
      </c>
      <c r="C206" t="s">
        <v>62</v>
      </c>
      <c r="D206" t="s">
        <v>212</v>
      </c>
      <c r="E206" t="s">
        <v>74</v>
      </c>
      <c r="F206">
        <v>5</v>
      </c>
    </row>
    <row r="207" spans="1:6" ht="15">
      <c r="A207">
        <v>2021</v>
      </c>
      <c r="B207" t="s">
        <v>65</v>
      </c>
      <c r="C207" t="s">
        <v>62</v>
      </c>
      <c r="D207" t="s">
        <v>212</v>
      </c>
      <c r="E207" t="s">
        <v>74</v>
      </c>
      <c r="F207">
        <v>5.169</v>
      </c>
    </row>
    <row r="208" spans="1:7" ht="15">
      <c r="A208">
        <v>2022</v>
      </c>
      <c r="B208" t="s">
        <v>65</v>
      </c>
      <c r="C208" t="s">
        <v>62</v>
      </c>
      <c r="D208" t="s">
        <v>212</v>
      </c>
      <c r="E208" t="s">
        <v>74</v>
      </c>
      <c r="F208">
        <v>4.412</v>
      </c>
      <c r="G208" t="s">
        <v>211</v>
      </c>
    </row>
    <row r="209" spans="1:6" ht="15">
      <c r="A209">
        <v>2000</v>
      </c>
      <c r="B209" t="s">
        <v>148</v>
      </c>
      <c r="C209" t="s">
        <v>62</v>
      </c>
      <c r="D209" t="s">
        <v>212</v>
      </c>
      <c r="E209" t="s">
        <v>74</v>
      </c>
      <c r="F209">
        <v>8.647</v>
      </c>
    </row>
    <row r="210" spans="1:6" ht="15">
      <c r="A210">
        <v>2001</v>
      </c>
      <c r="B210" t="s">
        <v>148</v>
      </c>
      <c r="C210" t="s">
        <v>62</v>
      </c>
      <c r="D210" t="s">
        <v>212</v>
      </c>
      <c r="E210" t="s">
        <v>74</v>
      </c>
      <c r="F210">
        <v>7.955</v>
      </c>
    </row>
    <row r="211" spans="1:6" ht="15">
      <c r="A211">
        <v>2002</v>
      </c>
      <c r="B211" t="s">
        <v>148</v>
      </c>
      <c r="C211" t="s">
        <v>62</v>
      </c>
      <c r="D211" t="s">
        <v>212</v>
      </c>
      <c r="E211" t="s">
        <v>74</v>
      </c>
      <c r="F211">
        <v>8.349</v>
      </c>
    </row>
    <row r="212" spans="1:6" ht="15">
      <c r="A212">
        <v>2003</v>
      </c>
      <c r="B212" t="s">
        <v>148</v>
      </c>
      <c r="C212" t="s">
        <v>62</v>
      </c>
      <c r="D212" t="s">
        <v>212</v>
      </c>
      <c r="E212" t="s">
        <v>74</v>
      </c>
      <c r="F212">
        <v>8.307</v>
      </c>
    </row>
    <row r="213" spans="1:6" ht="15">
      <c r="A213">
        <v>2004</v>
      </c>
      <c r="B213" t="s">
        <v>148</v>
      </c>
      <c r="C213" t="s">
        <v>62</v>
      </c>
      <c r="D213" t="s">
        <v>212</v>
      </c>
      <c r="E213" t="s">
        <v>74</v>
      </c>
      <c r="F213">
        <v>8.587</v>
      </c>
    </row>
    <row r="214" spans="1:6" ht="15">
      <c r="A214">
        <v>2005</v>
      </c>
      <c r="B214" t="s">
        <v>148</v>
      </c>
      <c r="C214" t="s">
        <v>62</v>
      </c>
      <c r="D214" t="s">
        <v>212</v>
      </c>
      <c r="E214" t="s">
        <v>74</v>
      </c>
      <c r="F214">
        <v>9.021</v>
      </c>
    </row>
    <row r="215" spans="1:6" ht="15">
      <c r="A215">
        <v>2006</v>
      </c>
      <c r="B215" t="s">
        <v>148</v>
      </c>
      <c r="C215" t="s">
        <v>62</v>
      </c>
      <c r="D215" t="s">
        <v>212</v>
      </c>
      <c r="E215" t="s">
        <v>74</v>
      </c>
      <c r="F215">
        <v>9.02</v>
      </c>
    </row>
    <row r="216" spans="1:6" ht="15">
      <c r="A216">
        <v>2007</v>
      </c>
      <c r="B216" t="s">
        <v>148</v>
      </c>
      <c r="C216" t="s">
        <v>62</v>
      </c>
      <c r="D216" t="s">
        <v>212</v>
      </c>
      <c r="E216" t="s">
        <v>74</v>
      </c>
      <c r="F216">
        <v>8.706</v>
      </c>
    </row>
    <row r="217" spans="1:6" ht="15">
      <c r="A217">
        <v>2008</v>
      </c>
      <c r="B217" t="s">
        <v>148</v>
      </c>
      <c r="C217" t="s">
        <v>62</v>
      </c>
      <c r="D217" t="s">
        <v>212</v>
      </c>
      <c r="E217" t="s">
        <v>74</v>
      </c>
      <c r="F217">
        <v>8.543</v>
      </c>
    </row>
    <row r="218" spans="1:6" ht="15">
      <c r="A218">
        <v>2009</v>
      </c>
      <c r="B218" t="s">
        <v>148</v>
      </c>
      <c r="C218" t="s">
        <v>62</v>
      </c>
      <c r="D218" t="s">
        <v>212</v>
      </c>
      <c r="E218" t="s">
        <v>74</v>
      </c>
      <c r="F218">
        <v>7.677</v>
      </c>
    </row>
    <row r="219" spans="1:6" ht="15">
      <c r="A219">
        <v>2010</v>
      </c>
      <c r="B219" t="s">
        <v>148</v>
      </c>
      <c r="C219" t="s">
        <v>62</v>
      </c>
      <c r="D219" t="s">
        <v>212</v>
      </c>
      <c r="E219" t="s">
        <v>74</v>
      </c>
      <c r="F219">
        <v>7.581</v>
      </c>
    </row>
    <row r="220" spans="1:6" ht="15">
      <c r="A220">
        <v>2011</v>
      </c>
      <c r="B220" t="s">
        <v>148</v>
      </c>
      <c r="C220" t="s">
        <v>62</v>
      </c>
      <c r="D220" t="s">
        <v>212</v>
      </c>
      <c r="E220" t="s">
        <v>74</v>
      </c>
      <c r="F220">
        <v>8.072</v>
      </c>
    </row>
    <row r="221" spans="1:6" ht="15">
      <c r="A221">
        <v>2012</v>
      </c>
      <c r="B221" t="s">
        <v>148</v>
      </c>
      <c r="C221" t="s">
        <v>62</v>
      </c>
      <c r="D221" t="s">
        <v>212</v>
      </c>
      <c r="E221" t="s">
        <v>74</v>
      </c>
      <c r="F221">
        <v>7.519</v>
      </c>
    </row>
    <row r="222" spans="1:6" ht="15">
      <c r="A222">
        <v>2013</v>
      </c>
      <c r="B222" t="s">
        <v>148</v>
      </c>
      <c r="C222" t="s">
        <v>62</v>
      </c>
      <c r="D222" t="s">
        <v>212</v>
      </c>
      <c r="E222" t="s">
        <v>74</v>
      </c>
      <c r="F222">
        <v>7.447</v>
      </c>
    </row>
    <row r="223" spans="1:6" ht="15">
      <c r="A223">
        <v>2014</v>
      </c>
      <c r="B223" t="s">
        <v>148</v>
      </c>
      <c r="C223" t="s">
        <v>62</v>
      </c>
      <c r="D223" t="s">
        <v>212</v>
      </c>
      <c r="E223" t="s">
        <v>74</v>
      </c>
      <c r="F223">
        <v>7.368</v>
      </c>
    </row>
    <row r="224" spans="1:6" ht="15">
      <c r="A224">
        <v>2015</v>
      </c>
      <c r="B224" t="s">
        <v>148</v>
      </c>
      <c r="C224" t="s">
        <v>62</v>
      </c>
      <c r="D224" t="s">
        <v>212</v>
      </c>
      <c r="E224" t="s">
        <v>74</v>
      </c>
      <c r="F224">
        <v>7.257</v>
      </c>
    </row>
    <row r="225" spans="1:6" ht="15">
      <c r="A225">
        <v>2016</v>
      </c>
      <c r="B225" t="s">
        <v>148</v>
      </c>
      <c r="C225" t="s">
        <v>62</v>
      </c>
      <c r="D225" t="s">
        <v>212</v>
      </c>
      <c r="E225" t="s">
        <v>74</v>
      </c>
      <c r="F225">
        <v>7.258</v>
      </c>
    </row>
    <row r="226" spans="1:6" ht="15">
      <c r="A226">
        <v>2017</v>
      </c>
      <c r="B226" t="s">
        <v>148</v>
      </c>
      <c r="C226" t="s">
        <v>62</v>
      </c>
      <c r="D226" t="s">
        <v>212</v>
      </c>
      <c r="E226" t="s">
        <v>74</v>
      </c>
      <c r="F226">
        <v>7.473</v>
      </c>
    </row>
    <row r="227" spans="1:6" ht="15">
      <c r="A227">
        <v>2018</v>
      </c>
      <c r="B227" t="s">
        <v>148</v>
      </c>
      <c r="C227" t="s">
        <v>62</v>
      </c>
      <c r="D227" t="s">
        <v>212</v>
      </c>
      <c r="E227" t="s">
        <v>74</v>
      </c>
      <c r="F227">
        <v>6.986</v>
      </c>
    </row>
    <row r="228" spans="1:6" ht="15">
      <c r="A228">
        <v>2019</v>
      </c>
      <c r="B228" t="s">
        <v>148</v>
      </c>
      <c r="C228" t="s">
        <v>62</v>
      </c>
      <c r="D228" t="s">
        <v>212</v>
      </c>
      <c r="E228" t="s">
        <v>74</v>
      </c>
      <c r="F228">
        <v>7.374</v>
      </c>
    </row>
    <row r="229" spans="1:6" ht="15">
      <c r="A229">
        <v>2020</v>
      </c>
      <c r="B229" t="s">
        <v>148</v>
      </c>
      <c r="C229" t="s">
        <v>62</v>
      </c>
      <c r="D229" t="s">
        <v>212</v>
      </c>
      <c r="E229" t="s">
        <v>74</v>
      </c>
      <c r="F229">
        <v>6.934</v>
      </c>
    </row>
    <row r="230" spans="1:6" ht="15">
      <c r="A230">
        <v>2021</v>
      </c>
      <c r="B230" t="s">
        <v>148</v>
      </c>
      <c r="C230" t="s">
        <v>62</v>
      </c>
      <c r="D230" t="s">
        <v>212</v>
      </c>
      <c r="E230" t="s">
        <v>74</v>
      </c>
      <c r="F230">
        <v>7.3</v>
      </c>
    </row>
    <row r="231" spans="1:7" ht="15">
      <c r="A231">
        <v>2022</v>
      </c>
      <c r="B231" t="s">
        <v>148</v>
      </c>
      <c r="C231" t="s">
        <v>62</v>
      </c>
      <c r="D231" t="s">
        <v>212</v>
      </c>
      <c r="E231" t="s">
        <v>74</v>
      </c>
      <c r="F231">
        <v>5.958</v>
      </c>
      <c r="G231" t="s">
        <v>211</v>
      </c>
    </row>
    <row r="232" spans="1:6" ht="15">
      <c r="A232">
        <v>2000</v>
      </c>
      <c r="B232" t="s">
        <v>147</v>
      </c>
      <c r="C232" t="s">
        <v>62</v>
      </c>
      <c r="D232" t="s">
        <v>212</v>
      </c>
      <c r="E232" t="s">
        <v>74</v>
      </c>
      <c r="F232">
        <v>6.507</v>
      </c>
    </row>
    <row r="233" spans="1:6" ht="15">
      <c r="A233">
        <v>2001</v>
      </c>
      <c r="B233" t="s">
        <v>147</v>
      </c>
      <c r="C233" t="s">
        <v>62</v>
      </c>
      <c r="D233" t="s">
        <v>212</v>
      </c>
      <c r="E233" t="s">
        <v>74</v>
      </c>
      <c r="F233">
        <v>6.391</v>
      </c>
    </row>
    <row r="234" spans="1:6" ht="15">
      <c r="A234">
        <v>2002</v>
      </c>
      <c r="B234" t="s">
        <v>147</v>
      </c>
      <c r="C234" t="s">
        <v>62</v>
      </c>
      <c r="D234" t="s">
        <v>212</v>
      </c>
      <c r="E234" t="s">
        <v>74</v>
      </c>
      <c r="F234">
        <v>6.551</v>
      </c>
    </row>
    <row r="235" spans="1:6" ht="15">
      <c r="A235">
        <v>2003</v>
      </c>
      <c r="B235" t="s">
        <v>147</v>
      </c>
      <c r="C235" t="s">
        <v>62</v>
      </c>
      <c r="D235" t="s">
        <v>212</v>
      </c>
      <c r="E235" t="s">
        <v>74</v>
      </c>
      <c r="F235">
        <v>7.006</v>
      </c>
    </row>
    <row r="236" spans="1:6" ht="15">
      <c r="A236">
        <v>2004</v>
      </c>
      <c r="B236" t="s">
        <v>147</v>
      </c>
      <c r="C236" t="s">
        <v>62</v>
      </c>
      <c r="D236" t="s">
        <v>212</v>
      </c>
      <c r="E236" t="s">
        <v>74</v>
      </c>
      <c r="F236">
        <v>7.023</v>
      </c>
    </row>
    <row r="237" spans="1:6" ht="15">
      <c r="A237">
        <v>2005</v>
      </c>
      <c r="B237" t="s">
        <v>147</v>
      </c>
      <c r="C237" t="s">
        <v>62</v>
      </c>
      <c r="D237" t="s">
        <v>212</v>
      </c>
      <c r="E237" t="s">
        <v>74</v>
      </c>
      <c r="F237">
        <v>7.746</v>
      </c>
    </row>
    <row r="238" spans="1:6" ht="15">
      <c r="A238">
        <v>2006</v>
      </c>
      <c r="B238" t="s">
        <v>147</v>
      </c>
      <c r="C238" t="s">
        <v>62</v>
      </c>
      <c r="D238" t="s">
        <v>212</v>
      </c>
      <c r="E238" t="s">
        <v>74</v>
      </c>
      <c r="F238">
        <v>9.202</v>
      </c>
    </row>
    <row r="239" spans="1:6" ht="15">
      <c r="A239">
        <v>2007</v>
      </c>
      <c r="B239" t="s">
        <v>147</v>
      </c>
      <c r="C239" t="s">
        <v>62</v>
      </c>
      <c r="D239" t="s">
        <v>212</v>
      </c>
      <c r="E239" t="s">
        <v>74</v>
      </c>
      <c r="F239">
        <v>8.65</v>
      </c>
    </row>
    <row r="240" spans="1:6" ht="15">
      <c r="A240">
        <v>2008</v>
      </c>
      <c r="B240" t="s">
        <v>147</v>
      </c>
      <c r="C240" t="s">
        <v>62</v>
      </c>
      <c r="D240" t="s">
        <v>212</v>
      </c>
      <c r="E240" t="s">
        <v>74</v>
      </c>
      <c r="F240">
        <v>8.877</v>
      </c>
    </row>
    <row r="241" spans="1:6" ht="15">
      <c r="A241">
        <v>2009</v>
      </c>
      <c r="B241" t="s">
        <v>147</v>
      </c>
      <c r="C241" t="s">
        <v>62</v>
      </c>
      <c r="D241" t="s">
        <v>212</v>
      </c>
      <c r="E241" t="s">
        <v>74</v>
      </c>
      <c r="F241">
        <v>7.7</v>
      </c>
    </row>
    <row r="242" spans="1:6" ht="15">
      <c r="A242">
        <v>2010</v>
      </c>
      <c r="B242" t="s">
        <v>147</v>
      </c>
      <c r="C242" t="s">
        <v>62</v>
      </c>
      <c r="D242" t="s">
        <v>212</v>
      </c>
      <c r="E242" t="s">
        <v>74</v>
      </c>
      <c r="F242">
        <v>9.392</v>
      </c>
    </row>
    <row r="243" spans="1:6" ht="15">
      <c r="A243">
        <v>2011</v>
      </c>
      <c r="B243" t="s">
        <v>147</v>
      </c>
      <c r="C243" t="s">
        <v>62</v>
      </c>
      <c r="D243" t="s">
        <v>212</v>
      </c>
      <c r="E243" t="s">
        <v>74</v>
      </c>
      <c r="F243">
        <v>10.594</v>
      </c>
    </row>
    <row r="244" spans="1:6" ht="15">
      <c r="A244">
        <v>2012</v>
      </c>
      <c r="B244" t="s">
        <v>147</v>
      </c>
      <c r="C244" t="s">
        <v>62</v>
      </c>
      <c r="D244" t="s">
        <v>212</v>
      </c>
      <c r="E244" t="s">
        <v>74</v>
      </c>
      <c r="F244">
        <v>10.333</v>
      </c>
    </row>
    <row r="245" spans="1:6" ht="15">
      <c r="A245">
        <v>2013</v>
      </c>
      <c r="B245" t="s">
        <v>147</v>
      </c>
      <c r="C245" t="s">
        <v>62</v>
      </c>
      <c r="D245" t="s">
        <v>212</v>
      </c>
      <c r="E245" t="s">
        <v>74</v>
      </c>
      <c r="F245">
        <v>10.309</v>
      </c>
    </row>
    <row r="246" spans="1:6" ht="15">
      <c r="A246">
        <v>2014</v>
      </c>
      <c r="B246" t="s">
        <v>147</v>
      </c>
      <c r="C246" t="s">
        <v>62</v>
      </c>
      <c r="D246" t="s">
        <v>212</v>
      </c>
      <c r="E246" t="s">
        <v>74</v>
      </c>
      <c r="F246">
        <v>10.342</v>
      </c>
    </row>
    <row r="247" spans="1:6" ht="15">
      <c r="A247">
        <v>2015</v>
      </c>
      <c r="B247" t="s">
        <v>147</v>
      </c>
      <c r="C247" t="s">
        <v>62</v>
      </c>
      <c r="D247" t="s">
        <v>212</v>
      </c>
      <c r="E247" t="s">
        <v>74</v>
      </c>
      <c r="F247">
        <v>10.271</v>
      </c>
    </row>
    <row r="248" spans="1:6" ht="15">
      <c r="A248">
        <v>2016</v>
      </c>
      <c r="B248" t="s">
        <v>147</v>
      </c>
      <c r="C248" t="s">
        <v>62</v>
      </c>
      <c r="D248" t="s">
        <v>212</v>
      </c>
      <c r="E248" t="s">
        <v>74</v>
      </c>
      <c r="F248">
        <v>10.511</v>
      </c>
    </row>
    <row r="249" spans="1:6" ht="15">
      <c r="A249">
        <v>2017</v>
      </c>
      <c r="B249" t="s">
        <v>147</v>
      </c>
      <c r="C249" t="s">
        <v>62</v>
      </c>
      <c r="D249" t="s">
        <v>212</v>
      </c>
      <c r="E249" t="s">
        <v>74</v>
      </c>
      <c r="F249">
        <v>12.158</v>
      </c>
    </row>
    <row r="250" spans="1:6" ht="15">
      <c r="A250">
        <v>2018</v>
      </c>
      <c r="B250" t="s">
        <v>147</v>
      </c>
      <c r="C250" t="s">
        <v>62</v>
      </c>
      <c r="D250" t="s">
        <v>212</v>
      </c>
      <c r="E250" t="s">
        <v>74</v>
      </c>
      <c r="F250">
        <v>13.576</v>
      </c>
    </row>
    <row r="251" spans="1:6" ht="15">
      <c r="A251">
        <v>2019</v>
      </c>
      <c r="B251" t="s">
        <v>147</v>
      </c>
      <c r="C251" t="s">
        <v>62</v>
      </c>
      <c r="D251" t="s">
        <v>212</v>
      </c>
      <c r="E251" t="s">
        <v>74</v>
      </c>
      <c r="F251">
        <v>13.116</v>
      </c>
    </row>
    <row r="252" spans="1:6" ht="15">
      <c r="A252">
        <v>2020</v>
      </c>
      <c r="B252" t="s">
        <v>147</v>
      </c>
      <c r="C252" t="s">
        <v>62</v>
      </c>
      <c r="D252" t="s">
        <v>212</v>
      </c>
      <c r="E252" t="s">
        <v>74</v>
      </c>
      <c r="F252">
        <v>12.928</v>
      </c>
    </row>
    <row r="253" spans="1:6" ht="15">
      <c r="A253">
        <v>2021</v>
      </c>
      <c r="B253" t="s">
        <v>147</v>
      </c>
      <c r="C253" t="s">
        <v>62</v>
      </c>
      <c r="D253" t="s">
        <v>212</v>
      </c>
      <c r="E253" t="s">
        <v>74</v>
      </c>
      <c r="F253">
        <v>14.956</v>
      </c>
    </row>
    <row r="254" spans="1:7" ht="15">
      <c r="A254">
        <v>2022</v>
      </c>
      <c r="B254" t="s">
        <v>147</v>
      </c>
      <c r="C254" t="s">
        <v>62</v>
      </c>
      <c r="D254" t="s">
        <v>212</v>
      </c>
      <c r="E254" t="s">
        <v>74</v>
      </c>
      <c r="F254">
        <v>13.001</v>
      </c>
      <c r="G254" t="s">
        <v>211</v>
      </c>
    </row>
    <row r="255" spans="1:7" ht="15">
      <c r="A255">
        <v>2000</v>
      </c>
      <c r="B255" t="s">
        <v>145</v>
      </c>
      <c r="C255" t="s">
        <v>62</v>
      </c>
      <c r="D255" t="s">
        <v>212</v>
      </c>
      <c r="E255" t="s">
        <v>74</v>
      </c>
      <c r="F255">
        <v>2.259</v>
      </c>
      <c r="G255" t="s">
        <v>211</v>
      </c>
    </row>
    <row r="256" spans="1:7" ht="15">
      <c r="A256">
        <v>2001</v>
      </c>
      <c r="B256" t="s">
        <v>145</v>
      </c>
      <c r="C256" t="s">
        <v>62</v>
      </c>
      <c r="D256" t="s">
        <v>212</v>
      </c>
      <c r="E256" t="s">
        <v>74</v>
      </c>
      <c r="F256">
        <v>2.136</v>
      </c>
      <c r="G256" t="s">
        <v>211</v>
      </c>
    </row>
    <row r="257" spans="1:7" ht="15">
      <c r="A257">
        <v>2002</v>
      </c>
      <c r="B257" t="s">
        <v>145</v>
      </c>
      <c r="C257" t="s">
        <v>62</v>
      </c>
      <c r="D257" t="s">
        <v>212</v>
      </c>
      <c r="E257" t="s">
        <v>74</v>
      </c>
      <c r="F257">
        <v>1.642</v>
      </c>
      <c r="G257" t="s">
        <v>211</v>
      </c>
    </row>
    <row r="258" spans="1:7" ht="15">
      <c r="A258">
        <v>2003</v>
      </c>
      <c r="B258" t="s">
        <v>145</v>
      </c>
      <c r="C258" t="s">
        <v>62</v>
      </c>
      <c r="D258" t="s">
        <v>212</v>
      </c>
      <c r="E258" t="s">
        <v>74</v>
      </c>
      <c r="F258">
        <v>1.671</v>
      </c>
      <c r="G258" t="s">
        <v>211</v>
      </c>
    </row>
    <row r="259" spans="1:7" ht="15">
      <c r="A259">
        <v>2004</v>
      </c>
      <c r="B259" t="s">
        <v>145</v>
      </c>
      <c r="C259" t="s">
        <v>62</v>
      </c>
      <c r="D259" t="s">
        <v>212</v>
      </c>
      <c r="E259" t="s">
        <v>74</v>
      </c>
      <c r="F259">
        <v>1.723</v>
      </c>
      <c r="G259" t="s">
        <v>211</v>
      </c>
    </row>
    <row r="260" spans="1:7" ht="15">
      <c r="A260">
        <v>2005</v>
      </c>
      <c r="B260" t="s">
        <v>145</v>
      </c>
      <c r="C260" t="s">
        <v>62</v>
      </c>
      <c r="D260" t="s">
        <v>212</v>
      </c>
      <c r="E260" t="s">
        <v>74</v>
      </c>
      <c r="F260">
        <v>1.986</v>
      </c>
      <c r="G260" t="s">
        <v>211</v>
      </c>
    </row>
    <row r="261" spans="1:7" ht="15">
      <c r="A261">
        <v>2006</v>
      </c>
      <c r="B261" t="s">
        <v>145</v>
      </c>
      <c r="C261" t="s">
        <v>62</v>
      </c>
      <c r="D261" t="s">
        <v>212</v>
      </c>
      <c r="E261" t="s">
        <v>74</v>
      </c>
      <c r="F261">
        <v>1.915</v>
      </c>
      <c r="G261" t="s">
        <v>211</v>
      </c>
    </row>
    <row r="262" spans="1:7" ht="15">
      <c r="A262">
        <v>2007</v>
      </c>
      <c r="B262" t="s">
        <v>145</v>
      </c>
      <c r="C262" t="s">
        <v>62</v>
      </c>
      <c r="D262" t="s">
        <v>212</v>
      </c>
      <c r="E262" t="s">
        <v>74</v>
      </c>
      <c r="F262">
        <v>2.296</v>
      </c>
      <c r="G262" t="s">
        <v>211</v>
      </c>
    </row>
    <row r="263" spans="1:6" ht="15">
      <c r="A263">
        <v>2008</v>
      </c>
      <c r="B263" t="s">
        <v>145</v>
      </c>
      <c r="C263" t="s">
        <v>62</v>
      </c>
      <c r="D263" t="s">
        <v>212</v>
      </c>
      <c r="E263" t="s">
        <v>74</v>
      </c>
      <c r="F263">
        <v>2.404</v>
      </c>
    </row>
    <row r="264" spans="1:6" ht="15">
      <c r="A264">
        <v>2009</v>
      </c>
      <c r="B264" t="s">
        <v>145</v>
      </c>
      <c r="C264" t="s">
        <v>62</v>
      </c>
      <c r="D264" t="s">
        <v>212</v>
      </c>
      <c r="E264" t="s">
        <v>74</v>
      </c>
      <c r="F264">
        <v>2.354</v>
      </c>
    </row>
    <row r="265" spans="1:6" ht="15">
      <c r="A265">
        <v>2010</v>
      </c>
      <c r="B265" t="s">
        <v>145</v>
      </c>
      <c r="C265" t="s">
        <v>62</v>
      </c>
      <c r="D265" t="s">
        <v>212</v>
      </c>
      <c r="E265" t="s">
        <v>74</v>
      </c>
      <c r="F265">
        <v>2.546</v>
      </c>
    </row>
    <row r="266" spans="1:6" ht="15">
      <c r="A266">
        <v>2011</v>
      </c>
      <c r="B266" t="s">
        <v>145</v>
      </c>
      <c r="C266" t="s">
        <v>62</v>
      </c>
      <c r="D266" t="s">
        <v>212</v>
      </c>
      <c r="E266" t="s">
        <v>74</v>
      </c>
      <c r="F266">
        <v>2.577</v>
      </c>
    </row>
    <row r="267" spans="1:6" ht="15">
      <c r="A267">
        <v>2012</v>
      </c>
      <c r="B267" t="s">
        <v>145</v>
      </c>
      <c r="C267" t="s">
        <v>62</v>
      </c>
      <c r="D267" t="s">
        <v>212</v>
      </c>
      <c r="E267" t="s">
        <v>74</v>
      </c>
      <c r="F267">
        <v>3.046</v>
      </c>
    </row>
    <row r="268" spans="1:6" ht="15">
      <c r="A268">
        <v>2013</v>
      </c>
      <c r="B268" t="s">
        <v>145</v>
      </c>
      <c r="C268" t="s">
        <v>62</v>
      </c>
      <c r="D268" t="s">
        <v>212</v>
      </c>
      <c r="E268" t="s">
        <v>74</v>
      </c>
      <c r="F268">
        <v>3.316</v>
      </c>
    </row>
    <row r="269" spans="1:6" ht="15">
      <c r="A269">
        <v>2014</v>
      </c>
      <c r="B269" t="s">
        <v>145</v>
      </c>
      <c r="C269" t="s">
        <v>62</v>
      </c>
      <c r="D269" t="s">
        <v>212</v>
      </c>
      <c r="E269" t="s">
        <v>74</v>
      </c>
      <c r="F269">
        <v>3.48</v>
      </c>
    </row>
    <row r="270" spans="1:6" ht="15">
      <c r="A270">
        <v>2015</v>
      </c>
      <c r="B270" t="s">
        <v>145</v>
      </c>
      <c r="C270" t="s">
        <v>62</v>
      </c>
      <c r="D270" t="s">
        <v>212</v>
      </c>
      <c r="E270" t="s">
        <v>74</v>
      </c>
      <c r="F270">
        <v>3.754</v>
      </c>
    </row>
    <row r="271" spans="1:6" ht="15">
      <c r="A271">
        <v>2016</v>
      </c>
      <c r="B271" t="s">
        <v>145</v>
      </c>
      <c r="C271" t="s">
        <v>62</v>
      </c>
      <c r="D271" t="s">
        <v>212</v>
      </c>
      <c r="E271" t="s">
        <v>74</v>
      </c>
      <c r="F271">
        <v>4.071</v>
      </c>
    </row>
    <row r="272" spans="1:6" ht="15">
      <c r="A272">
        <v>2017</v>
      </c>
      <c r="B272" t="s">
        <v>145</v>
      </c>
      <c r="C272" t="s">
        <v>62</v>
      </c>
      <c r="D272" t="s">
        <v>212</v>
      </c>
      <c r="E272" t="s">
        <v>74</v>
      </c>
      <c r="F272">
        <v>4.259</v>
      </c>
    </row>
    <row r="273" spans="1:6" ht="15">
      <c r="A273">
        <v>2018</v>
      </c>
      <c r="B273" t="s">
        <v>145</v>
      </c>
      <c r="C273" t="s">
        <v>62</v>
      </c>
      <c r="D273" t="s">
        <v>212</v>
      </c>
      <c r="E273" t="s">
        <v>74</v>
      </c>
      <c r="F273">
        <v>4.494</v>
      </c>
    </row>
    <row r="274" spans="1:6" ht="15">
      <c r="A274">
        <v>2019</v>
      </c>
      <c r="B274" t="s">
        <v>145</v>
      </c>
      <c r="C274" t="s">
        <v>62</v>
      </c>
      <c r="D274" t="s">
        <v>212</v>
      </c>
      <c r="E274" t="s">
        <v>74</v>
      </c>
      <c r="F274">
        <v>4.438</v>
      </c>
    </row>
    <row r="275" spans="1:6" ht="15">
      <c r="A275">
        <v>2020</v>
      </c>
      <c r="B275" t="s">
        <v>145</v>
      </c>
      <c r="C275" t="s">
        <v>62</v>
      </c>
      <c r="D275" t="s">
        <v>212</v>
      </c>
      <c r="E275" t="s">
        <v>74</v>
      </c>
      <c r="F275">
        <v>4.29</v>
      </c>
    </row>
    <row r="276" spans="1:6" ht="15">
      <c r="A276">
        <v>2021</v>
      </c>
      <c r="B276" t="s">
        <v>145</v>
      </c>
      <c r="C276" t="s">
        <v>62</v>
      </c>
      <c r="D276" t="s">
        <v>212</v>
      </c>
      <c r="E276" t="s">
        <v>74</v>
      </c>
      <c r="F276">
        <v>4.59</v>
      </c>
    </row>
    <row r="277" spans="1:7" ht="15">
      <c r="A277">
        <v>2022</v>
      </c>
      <c r="B277" t="s">
        <v>145</v>
      </c>
      <c r="C277" t="s">
        <v>62</v>
      </c>
      <c r="D277" t="s">
        <v>212</v>
      </c>
      <c r="E277" t="s">
        <v>74</v>
      </c>
      <c r="F277">
        <v>4.514</v>
      </c>
      <c r="G277" t="s">
        <v>211</v>
      </c>
    </row>
    <row r="278" spans="1:7" ht="15">
      <c r="A278">
        <v>2000</v>
      </c>
      <c r="B278" t="s">
        <v>144</v>
      </c>
      <c r="C278" t="s">
        <v>62</v>
      </c>
      <c r="D278" t="s">
        <v>212</v>
      </c>
      <c r="E278" t="s">
        <v>74</v>
      </c>
      <c r="F278">
        <v>2.328</v>
      </c>
      <c r="G278" t="s">
        <v>211</v>
      </c>
    </row>
    <row r="279" spans="1:7" ht="15">
      <c r="A279">
        <v>2001</v>
      </c>
      <c r="B279" t="s">
        <v>144</v>
      </c>
      <c r="C279" t="s">
        <v>62</v>
      </c>
      <c r="D279" t="s">
        <v>212</v>
      </c>
      <c r="E279" t="s">
        <v>74</v>
      </c>
      <c r="F279">
        <v>2.308</v>
      </c>
      <c r="G279" t="s">
        <v>211</v>
      </c>
    </row>
    <row r="280" spans="1:7" ht="15">
      <c r="A280">
        <v>2002</v>
      </c>
      <c r="B280" t="s">
        <v>144</v>
      </c>
      <c r="C280" t="s">
        <v>62</v>
      </c>
      <c r="D280" t="s">
        <v>212</v>
      </c>
      <c r="E280" t="s">
        <v>74</v>
      </c>
      <c r="F280">
        <v>2.321</v>
      </c>
      <c r="G280" t="s">
        <v>211</v>
      </c>
    </row>
    <row r="281" spans="1:7" ht="15">
      <c r="A281">
        <v>2003</v>
      </c>
      <c r="B281" t="s">
        <v>144</v>
      </c>
      <c r="C281" t="s">
        <v>62</v>
      </c>
      <c r="D281" t="s">
        <v>212</v>
      </c>
      <c r="E281" t="s">
        <v>74</v>
      </c>
      <c r="F281">
        <v>2.447</v>
      </c>
      <c r="G281" t="s">
        <v>211</v>
      </c>
    </row>
    <row r="282" spans="1:7" ht="15">
      <c r="A282">
        <v>2004</v>
      </c>
      <c r="B282" t="s">
        <v>144</v>
      </c>
      <c r="C282" t="s">
        <v>62</v>
      </c>
      <c r="D282" t="s">
        <v>212</v>
      </c>
      <c r="E282" t="s">
        <v>74</v>
      </c>
      <c r="F282">
        <v>2.529</v>
      </c>
      <c r="G282" t="s">
        <v>211</v>
      </c>
    </row>
    <row r="283" spans="1:7" ht="15">
      <c r="A283">
        <v>2005</v>
      </c>
      <c r="B283" t="s">
        <v>144</v>
      </c>
      <c r="C283" t="s">
        <v>62</v>
      </c>
      <c r="D283" t="s">
        <v>212</v>
      </c>
      <c r="E283" t="s">
        <v>74</v>
      </c>
      <c r="F283">
        <v>2.476</v>
      </c>
      <c r="G283" t="s">
        <v>211</v>
      </c>
    </row>
    <row r="284" spans="1:7" ht="15">
      <c r="A284">
        <v>2006</v>
      </c>
      <c r="B284" t="s">
        <v>144</v>
      </c>
      <c r="C284" t="s">
        <v>62</v>
      </c>
      <c r="D284" t="s">
        <v>212</v>
      </c>
      <c r="E284" t="s">
        <v>74</v>
      </c>
      <c r="F284">
        <v>2.516</v>
      </c>
      <c r="G284" t="s">
        <v>211</v>
      </c>
    </row>
    <row r="285" spans="1:7" ht="15">
      <c r="A285">
        <v>2007</v>
      </c>
      <c r="B285" t="s">
        <v>144</v>
      </c>
      <c r="C285" t="s">
        <v>62</v>
      </c>
      <c r="D285" t="s">
        <v>212</v>
      </c>
      <c r="E285" t="s">
        <v>74</v>
      </c>
      <c r="F285">
        <v>2.587</v>
      </c>
      <c r="G285" t="s">
        <v>211</v>
      </c>
    </row>
    <row r="286" spans="1:7" ht="15">
      <c r="A286">
        <v>2008</v>
      </c>
      <c r="B286" t="s">
        <v>144</v>
      </c>
      <c r="C286" t="s">
        <v>62</v>
      </c>
      <c r="D286" t="s">
        <v>212</v>
      </c>
      <c r="E286" t="s">
        <v>74</v>
      </c>
      <c r="F286">
        <v>2.733</v>
      </c>
      <c r="G286" t="s">
        <v>219</v>
      </c>
    </row>
    <row r="287" spans="1:6" ht="15">
      <c r="A287">
        <v>2009</v>
      </c>
      <c r="B287" t="s">
        <v>144</v>
      </c>
      <c r="C287" t="s">
        <v>62</v>
      </c>
      <c r="D287" t="s">
        <v>212</v>
      </c>
      <c r="E287" t="s">
        <v>74</v>
      </c>
      <c r="F287">
        <v>2.48</v>
      </c>
    </row>
    <row r="288" spans="1:6" ht="15">
      <c r="A288">
        <v>2010</v>
      </c>
      <c r="B288" t="s">
        <v>144</v>
      </c>
      <c r="C288" t="s">
        <v>62</v>
      </c>
      <c r="D288" t="s">
        <v>212</v>
      </c>
      <c r="E288" t="s">
        <v>74</v>
      </c>
      <c r="F288">
        <v>2.711</v>
      </c>
    </row>
    <row r="289" spans="1:6" ht="15">
      <c r="A289">
        <v>2011</v>
      </c>
      <c r="B289" t="s">
        <v>144</v>
      </c>
      <c r="C289" t="s">
        <v>62</v>
      </c>
      <c r="D289" t="s">
        <v>212</v>
      </c>
      <c r="E289" t="s">
        <v>74</v>
      </c>
      <c r="F289">
        <v>2.929</v>
      </c>
    </row>
    <row r="290" spans="1:6" ht="15">
      <c r="A290">
        <v>2012</v>
      </c>
      <c r="B290" t="s">
        <v>144</v>
      </c>
      <c r="C290" t="s">
        <v>62</v>
      </c>
      <c r="D290" t="s">
        <v>212</v>
      </c>
      <c r="E290" t="s">
        <v>74</v>
      </c>
      <c r="F290">
        <v>3.192</v>
      </c>
    </row>
    <row r="291" spans="1:6" ht="15">
      <c r="A291">
        <v>2013</v>
      </c>
      <c r="B291" t="s">
        <v>144</v>
      </c>
      <c r="C291" t="s">
        <v>62</v>
      </c>
      <c r="D291" t="s">
        <v>212</v>
      </c>
      <c r="E291" t="s">
        <v>74</v>
      </c>
      <c r="F291">
        <v>3.29</v>
      </c>
    </row>
    <row r="292" spans="1:6" ht="15">
      <c r="A292">
        <v>2014</v>
      </c>
      <c r="B292" t="s">
        <v>144</v>
      </c>
      <c r="C292" t="s">
        <v>62</v>
      </c>
      <c r="D292" t="s">
        <v>212</v>
      </c>
      <c r="E292" t="s">
        <v>74</v>
      </c>
      <c r="F292">
        <v>3.507</v>
      </c>
    </row>
    <row r="293" spans="1:6" ht="15">
      <c r="A293">
        <v>2015</v>
      </c>
      <c r="B293" t="s">
        <v>144</v>
      </c>
      <c r="C293" t="s">
        <v>62</v>
      </c>
      <c r="D293" t="s">
        <v>212</v>
      </c>
      <c r="E293" t="s">
        <v>74</v>
      </c>
      <c r="F293">
        <v>3.715</v>
      </c>
    </row>
    <row r="294" spans="1:6" ht="15">
      <c r="A294">
        <v>2016</v>
      </c>
      <c r="B294" t="s">
        <v>144</v>
      </c>
      <c r="C294" t="s">
        <v>62</v>
      </c>
      <c r="D294" t="s">
        <v>212</v>
      </c>
      <c r="E294" t="s">
        <v>74</v>
      </c>
      <c r="F294">
        <v>3.815</v>
      </c>
    </row>
    <row r="295" spans="1:6" ht="15">
      <c r="A295">
        <v>2017</v>
      </c>
      <c r="B295" t="s">
        <v>144</v>
      </c>
      <c r="C295" t="s">
        <v>62</v>
      </c>
      <c r="D295" t="s">
        <v>212</v>
      </c>
      <c r="E295" t="s">
        <v>74</v>
      </c>
      <c r="F295">
        <v>4.32</v>
      </c>
    </row>
    <row r="296" spans="1:6" ht="15">
      <c r="A296">
        <v>2018</v>
      </c>
      <c r="B296" t="s">
        <v>144</v>
      </c>
      <c r="C296" t="s">
        <v>62</v>
      </c>
      <c r="D296" t="s">
        <v>212</v>
      </c>
      <c r="E296" t="s">
        <v>74</v>
      </c>
      <c r="F296">
        <v>4.404</v>
      </c>
    </row>
    <row r="297" spans="1:6" ht="15">
      <c r="A297">
        <v>2019</v>
      </c>
      <c r="B297" t="s">
        <v>144</v>
      </c>
      <c r="C297" t="s">
        <v>62</v>
      </c>
      <c r="D297" t="s">
        <v>212</v>
      </c>
      <c r="E297" t="s">
        <v>74</v>
      </c>
      <c r="F297">
        <v>3.917</v>
      </c>
    </row>
    <row r="298" spans="1:6" ht="15">
      <c r="A298">
        <v>2020</v>
      </c>
      <c r="B298" t="s">
        <v>144</v>
      </c>
      <c r="C298" t="s">
        <v>62</v>
      </c>
      <c r="D298" t="s">
        <v>212</v>
      </c>
      <c r="E298" t="s">
        <v>74</v>
      </c>
      <c r="F298">
        <v>3.564</v>
      </c>
    </row>
    <row r="299" spans="1:6" ht="15">
      <c r="A299">
        <v>2021</v>
      </c>
      <c r="B299" t="s">
        <v>144</v>
      </c>
      <c r="C299" t="s">
        <v>62</v>
      </c>
      <c r="D299" t="s">
        <v>212</v>
      </c>
      <c r="E299" t="s">
        <v>74</v>
      </c>
      <c r="F299">
        <v>3.917</v>
      </c>
    </row>
    <row r="300" spans="1:7" ht="15">
      <c r="A300">
        <v>2022</v>
      </c>
      <c r="B300" t="s">
        <v>144</v>
      </c>
      <c r="C300" t="s">
        <v>62</v>
      </c>
      <c r="D300" t="s">
        <v>212</v>
      </c>
      <c r="E300" t="s">
        <v>74</v>
      </c>
      <c r="F300">
        <v>3.936</v>
      </c>
      <c r="G300" t="s">
        <v>211</v>
      </c>
    </row>
    <row r="301" spans="1:6" ht="15">
      <c r="A301">
        <v>2000</v>
      </c>
      <c r="B301" t="s">
        <v>209</v>
      </c>
      <c r="C301" t="s">
        <v>62</v>
      </c>
      <c r="D301" t="s">
        <v>212</v>
      </c>
      <c r="E301" t="s">
        <v>74</v>
      </c>
      <c r="F301">
        <v>1.031</v>
      </c>
    </row>
    <row r="302" spans="1:6" ht="15">
      <c r="A302">
        <v>2001</v>
      </c>
      <c r="B302" t="s">
        <v>209</v>
      </c>
      <c r="C302" t="s">
        <v>62</v>
      </c>
      <c r="D302" t="s">
        <v>212</v>
      </c>
      <c r="E302" t="s">
        <v>74</v>
      </c>
      <c r="F302">
        <v>1.027</v>
      </c>
    </row>
    <row r="303" spans="1:6" ht="15">
      <c r="A303">
        <v>2002</v>
      </c>
      <c r="B303" t="s">
        <v>209</v>
      </c>
      <c r="C303" t="s">
        <v>62</v>
      </c>
      <c r="D303" t="s">
        <v>212</v>
      </c>
      <c r="E303" t="s">
        <v>74</v>
      </c>
      <c r="F303">
        <v>1.087</v>
      </c>
    </row>
    <row r="304" spans="1:6" ht="15">
      <c r="A304">
        <v>2003</v>
      </c>
      <c r="B304" t="s">
        <v>209</v>
      </c>
      <c r="C304" t="s">
        <v>62</v>
      </c>
      <c r="D304" t="s">
        <v>212</v>
      </c>
      <c r="E304" t="s">
        <v>74</v>
      </c>
      <c r="F304">
        <v>1.11</v>
      </c>
    </row>
    <row r="305" spans="1:6" ht="15">
      <c r="A305">
        <v>2004</v>
      </c>
      <c r="B305" t="s">
        <v>209</v>
      </c>
      <c r="C305" t="s">
        <v>62</v>
      </c>
      <c r="D305" t="s">
        <v>212</v>
      </c>
      <c r="E305" t="s">
        <v>74</v>
      </c>
      <c r="F305">
        <v>1.165</v>
      </c>
    </row>
    <row r="306" spans="1:6" ht="15">
      <c r="A306">
        <v>2005</v>
      </c>
      <c r="B306" t="s">
        <v>209</v>
      </c>
      <c r="C306" t="s">
        <v>62</v>
      </c>
      <c r="D306" t="s">
        <v>212</v>
      </c>
      <c r="E306" t="s">
        <v>74</v>
      </c>
      <c r="F306">
        <v>1.223</v>
      </c>
    </row>
    <row r="307" spans="1:6" ht="15">
      <c r="A307">
        <v>2006</v>
      </c>
      <c r="B307" t="s">
        <v>209</v>
      </c>
      <c r="C307" t="s">
        <v>62</v>
      </c>
      <c r="D307" t="s">
        <v>212</v>
      </c>
      <c r="E307" t="s">
        <v>74</v>
      </c>
      <c r="F307">
        <v>1.273</v>
      </c>
    </row>
    <row r="308" spans="1:6" ht="15">
      <c r="A308">
        <v>2007</v>
      </c>
      <c r="B308" t="s">
        <v>209</v>
      </c>
      <c r="C308" t="s">
        <v>62</v>
      </c>
      <c r="D308" t="s">
        <v>212</v>
      </c>
      <c r="E308" t="s">
        <v>74</v>
      </c>
      <c r="F308">
        <v>1.301</v>
      </c>
    </row>
    <row r="309" spans="1:6" ht="15">
      <c r="A309">
        <v>2008</v>
      </c>
      <c r="B309" t="s">
        <v>209</v>
      </c>
      <c r="C309" t="s">
        <v>62</v>
      </c>
      <c r="D309" t="s">
        <v>212</v>
      </c>
      <c r="E309" t="s">
        <v>74</v>
      </c>
      <c r="F309">
        <v>1.324</v>
      </c>
    </row>
    <row r="310" spans="1:6" ht="15">
      <c r="A310">
        <v>2009</v>
      </c>
      <c r="B310" t="s">
        <v>209</v>
      </c>
      <c r="C310" t="s">
        <v>62</v>
      </c>
      <c r="D310" t="s">
        <v>212</v>
      </c>
      <c r="E310" t="s">
        <v>74</v>
      </c>
      <c r="F310">
        <v>1.242</v>
      </c>
    </row>
    <row r="311" spans="1:6" ht="15">
      <c r="A311">
        <v>2010</v>
      </c>
      <c r="B311" t="s">
        <v>209</v>
      </c>
      <c r="C311" t="s">
        <v>62</v>
      </c>
      <c r="D311" t="s">
        <v>212</v>
      </c>
      <c r="E311" t="s">
        <v>74</v>
      </c>
      <c r="F311">
        <v>1.37</v>
      </c>
    </row>
    <row r="312" spans="1:6" ht="15">
      <c r="A312">
        <v>2011</v>
      </c>
      <c r="B312" t="s">
        <v>209</v>
      </c>
      <c r="C312" t="s">
        <v>62</v>
      </c>
      <c r="D312" t="s">
        <v>212</v>
      </c>
      <c r="E312" t="s">
        <v>74</v>
      </c>
      <c r="F312">
        <v>1.419</v>
      </c>
    </row>
    <row r="313" spans="1:6" ht="15">
      <c r="A313">
        <v>2012</v>
      </c>
      <c r="B313" t="s">
        <v>209</v>
      </c>
      <c r="C313" t="s">
        <v>62</v>
      </c>
      <c r="D313" t="s">
        <v>212</v>
      </c>
      <c r="E313" t="s">
        <v>74</v>
      </c>
      <c r="F313">
        <v>1.519</v>
      </c>
    </row>
    <row r="314" spans="1:6" ht="15">
      <c r="A314">
        <v>2013</v>
      </c>
      <c r="B314" t="s">
        <v>209</v>
      </c>
      <c r="C314" t="s">
        <v>62</v>
      </c>
      <c r="D314" t="s">
        <v>212</v>
      </c>
      <c r="E314" t="s">
        <v>74</v>
      </c>
      <c r="F314">
        <v>1.584</v>
      </c>
    </row>
    <row r="315" spans="1:6" ht="15">
      <c r="A315">
        <v>2014</v>
      </c>
      <c r="B315" t="s">
        <v>209</v>
      </c>
      <c r="C315" t="s">
        <v>62</v>
      </c>
      <c r="D315" t="s">
        <v>212</v>
      </c>
      <c r="E315" t="s">
        <v>74</v>
      </c>
      <c r="F315">
        <v>1.602</v>
      </c>
    </row>
    <row r="316" spans="1:6" ht="15">
      <c r="A316">
        <v>2015</v>
      </c>
      <c r="B316" t="s">
        <v>209</v>
      </c>
      <c r="C316" t="s">
        <v>62</v>
      </c>
      <c r="D316" t="s">
        <v>212</v>
      </c>
      <c r="E316" t="s">
        <v>74</v>
      </c>
      <c r="F316">
        <v>1.613</v>
      </c>
    </row>
    <row r="317" spans="1:6" ht="15">
      <c r="A317">
        <v>2016</v>
      </c>
      <c r="B317" t="s">
        <v>209</v>
      </c>
      <c r="C317" t="s">
        <v>62</v>
      </c>
      <c r="D317" t="s">
        <v>212</v>
      </c>
      <c r="E317" t="s">
        <v>74</v>
      </c>
      <c r="F317">
        <v>1.66</v>
      </c>
    </row>
    <row r="318" spans="1:6" ht="15">
      <c r="A318">
        <v>2017</v>
      </c>
      <c r="B318" t="s">
        <v>209</v>
      </c>
      <c r="C318" t="s">
        <v>62</v>
      </c>
      <c r="D318" t="s">
        <v>212</v>
      </c>
      <c r="E318" t="s">
        <v>74</v>
      </c>
      <c r="F318">
        <v>1.716</v>
      </c>
    </row>
    <row r="319" spans="1:6" ht="15">
      <c r="A319">
        <v>2018</v>
      </c>
      <c r="B319" t="s">
        <v>209</v>
      </c>
      <c r="C319" t="s">
        <v>62</v>
      </c>
      <c r="D319" t="s">
        <v>212</v>
      </c>
      <c r="E319" t="s">
        <v>74</v>
      </c>
      <c r="F319">
        <v>1.669</v>
      </c>
    </row>
    <row r="320" spans="1:6" ht="15">
      <c r="A320">
        <v>2019</v>
      </c>
      <c r="B320" t="s">
        <v>209</v>
      </c>
      <c r="C320" t="s">
        <v>62</v>
      </c>
      <c r="D320" t="s">
        <v>212</v>
      </c>
      <c r="E320" t="s">
        <v>74</v>
      </c>
      <c r="F320">
        <v>1.666</v>
      </c>
    </row>
    <row r="321" spans="1:6" ht="15">
      <c r="A321">
        <v>2020</v>
      </c>
      <c r="B321" t="s">
        <v>209</v>
      </c>
      <c r="C321" t="s">
        <v>62</v>
      </c>
      <c r="D321" t="s">
        <v>212</v>
      </c>
      <c r="E321" t="s">
        <v>74</v>
      </c>
      <c r="F321">
        <v>1.603</v>
      </c>
    </row>
    <row r="322" spans="1:6" ht="15">
      <c r="A322">
        <v>2021</v>
      </c>
      <c r="B322" t="s">
        <v>209</v>
      </c>
      <c r="C322" t="s">
        <v>62</v>
      </c>
      <c r="D322" t="s">
        <v>212</v>
      </c>
      <c r="E322" t="s">
        <v>74</v>
      </c>
      <c r="F322">
        <v>1.67</v>
      </c>
    </row>
    <row r="323" spans="1:6" ht="15">
      <c r="A323">
        <v>2022</v>
      </c>
      <c r="B323" t="s">
        <v>209</v>
      </c>
      <c r="C323" t="s">
        <v>62</v>
      </c>
      <c r="D323" t="s">
        <v>212</v>
      </c>
      <c r="E323" t="s">
        <v>74</v>
      </c>
      <c r="F323">
        <v>1.536</v>
      </c>
    </row>
    <row r="324" spans="1:6" ht="15">
      <c r="A324">
        <v>2000</v>
      </c>
      <c r="B324" t="s">
        <v>126</v>
      </c>
      <c r="C324" t="s">
        <v>62</v>
      </c>
      <c r="D324" t="s">
        <v>212</v>
      </c>
      <c r="E324" t="s">
        <v>74</v>
      </c>
      <c r="F324">
        <v>7.275</v>
      </c>
    </row>
    <row r="325" spans="1:6" ht="15">
      <c r="A325">
        <v>2001</v>
      </c>
      <c r="B325" t="s">
        <v>126</v>
      </c>
      <c r="C325" t="s">
        <v>62</v>
      </c>
      <c r="D325" t="s">
        <v>212</v>
      </c>
      <c r="E325" t="s">
        <v>74</v>
      </c>
      <c r="F325">
        <v>7.149</v>
      </c>
    </row>
    <row r="326" spans="1:6" ht="15">
      <c r="A326">
        <v>2002</v>
      </c>
      <c r="B326" t="s">
        <v>126</v>
      </c>
      <c r="C326" t="s">
        <v>62</v>
      </c>
      <c r="D326" t="s">
        <v>212</v>
      </c>
      <c r="E326" t="s">
        <v>74</v>
      </c>
      <c r="F326">
        <v>7.592</v>
      </c>
    </row>
    <row r="327" spans="1:6" ht="15">
      <c r="A327">
        <v>2003</v>
      </c>
      <c r="B327" t="s">
        <v>126</v>
      </c>
      <c r="C327" t="s">
        <v>62</v>
      </c>
      <c r="D327" t="s">
        <v>212</v>
      </c>
      <c r="E327" t="s">
        <v>74</v>
      </c>
      <c r="F327">
        <v>7.68</v>
      </c>
    </row>
    <row r="328" spans="1:6" ht="15">
      <c r="A328">
        <v>2004</v>
      </c>
      <c r="B328" t="s">
        <v>126</v>
      </c>
      <c r="C328" t="s">
        <v>62</v>
      </c>
      <c r="D328" t="s">
        <v>212</v>
      </c>
      <c r="E328" t="s">
        <v>74</v>
      </c>
      <c r="F328">
        <v>7.981</v>
      </c>
    </row>
    <row r="329" spans="1:6" ht="15">
      <c r="A329">
        <v>2005</v>
      </c>
      <c r="B329" t="s">
        <v>126</v>
      </c>
      <c r="C329" t="s">
        <v>62</v>
      </c>
      <c r="D329" t="s">
        <v>212</v>
      </c>
      <c r="E329" t="s">
        <v>74</v>
      </c>
      <c r="F329">
        <v>7.426</v>
      </c>
    </row>
    <row r="330" spans="1:6" ht="15">
      <c r="A330">
        <v>2006</v>
      </c>
      <c r="B330" t="s">
        <v>126</v>
      </c>
      <c r="C330" t="s">
        <v>62</v>
      </c>
      <c r="D330" t="s">
        <v>212</v>
      </c>
      <c r="E330" t="s">
        <v>74</v>
      </c>
      <c r="F330">
        <v>8.28</v>
      </c>
    </row>
    <row r="331" spans="1:6" ht="15">
      <c r="A331">
        <v>2007</v>
      </c>
      <c r="B331" t="s">
        <v>126</v>
      </c>
      <c r="C331" t="s">
        <v>62</v>
      </c>
      <c r="D331" t="s">
        <v>212</v>
      </c>
      <c r="E331" t="s">
        <v>74</v>
      </c>
      <c r="F331">
        <v>8.401</v>
      </c>
    </row>
    <row r="332" spans="1:6" ht="15">
      <c r="A332">
        <v>2008</v>
      </c>
      <c r="B332" t="s">
        <v>126</v>
      </c>
      <c r="C332" t="s">
        <v>62</v>
      </c>
      <c r="D332" t="s">
        <v>212</v>
      </c>
      <c r="E332" t="s">
        <v>74</v>
      </c>
      <c r="F332">
        <v>7.953</v>
      </c>
    </row>
    <row r="333" spans="1:6" ht="15">
      <c r="A333">
        <v>2009</v>
      </c>
      <c r="B333" t="s">
        <v>126</v>
      </c>
      <c r="C333" t="s">
        <v>62</v>
      </c>
      <c r="D333" t="s">
        <v>212</v>
      </c>
      <c r="E333" t="s">
        <v>74</v>
      </c>
      <c r="F333">
        <v>6.648</v>
      </c>
    </row>
    <row r="334" spans="1:6" ht="15">
      <c r="A334">
        <v>2010</v>
      </c>
      <c r="B334" t="s">
        <v>126</v>
      </c>
      <c r="C334" t="s">
        <v>62</v>
      </c>
      <c r="D334" t="s">
        <v>212</v>
      </c>
      <c r="E334" t="s">
        <v>74</v>
      </c>
      <c r="F334">
        <v>7.906</v>
      </c>
    </row>
    <row r="335" spans="1:6" ht="15">
      <c r="A335">
        <v>2011</v>
      </c>
      <c r="B335" t="s">
        <v>126</v>
      </c>
      <c r="C335" t="s">
        <v>62</v>
      </c>
      <c r="D335" t="s">
        <v>212</v>
      </c>
      <c r="E335" t="s">
        <v>74</v>
      </c>
      <c r="F335">
        <v>8.588</v>
      </c>
    </row>
    <row r="336" spans="1:6" ht="15">
      <c r="A336">
        <v>2012</v>
      </c>
      <c r="B336" t="s">
        <v>126</v>
      </c>
      <c r="C336" t="s">
        <v>62</v>
      </c>
      <c r="D336" t="s">
        <v>212</v>
      </c>
      <c r="E336" t="s">
        <v>74</v>
      </c>
      <c r="F336">
        <v>7.993</v>
      </c>
    </row>
    <row r="337" spans="1:6" ht="15">
      <c r="A337">
        <v>2013</v>
      </c>
      <c r="B337" t="s">
        <v>126</v>
      </c>
      <c r="C337" t="s">
        <v>62</v>
      </c>
      <c r="D337" t="s">
        <v>212</v>
      </c>
      <c r="E337" t="s">
        <v>74</v>
      </c>
      <c r="F337">
        <v>8.374</v>
      </c>
    </row>
    <row r="338" spans="1:6" ht="15">
      <c r="A338">
        <v>2014</v>
      </c>
      <c r="B338" t="s">
        <v>126</v>
      </c>
      <c r="C338" t="s">
        <v>62</v>
      </c>
      <c r="D338" t="s">
        <v>212</v>
      </c>
      <c r="E338" t="s">
        <v>74</v>
      </c>
      <c r="F338">
        <v>8.366</v>
      </c>
    </row>
    <row r="339" spans="1:6" ht="15">
      <c r="A339">
        <v>2015</v>
      </c>
      <c r="B339" t="s">
        <v>126</v>
      </c>
      <c r="C339" t="s">
        <v>62</v>
      </c>
      <c r="D339" t="s">
        <v>212</v>
      </c>
      <c r="E339" t="s">
        <v>74</v>
      </c>
      <c r="F339">
        <v>7.738</v>
      </c>
    </row>
    <row r="340" spans="1:6" ht="15">
      <c r="A340">
        <v>2016</v>
      </c>
      <c r="B340" t="s">
        <v>126</v>
      </c>
      <c r="C340" t="s">
        <v>62</v>
      </c>
      <c r="D340" t="s">
        <v>212</v>
      </c>
      <c r="E340" t="s">
        <v>74</v>
      </c>
      <c r="F340">
        <v>8.119</v>
      </c>
    </row>
    <row r="341" spans="1:6" ht="15">
      <c r="A341">
        <v>2017</v>
      </c>
      <c r="B341" t="s">
        <v>126</v>
      </c>
      <c r="C341" t="s">
        <v>62</v>
      </c>
      <c r="D341" t="s">
        <v>212</v>
      </c>
      <c r="E341" t="s">
        <v>74</v>
      </c>
      <c r="F341">
        <v>8.429</v>
      </c>
    </row>
    <row r="342" spans="1:6" ht="15">
      <c r="A342">
        <v>2018</v>
      </c>
      <c r="B342" t="s">
        <v>126</v>
      </c>
      <c r="C342" t="s">
        <v>62</v>
      </c>
      <c r="D342" t="s">
        <v>212</v>
      </c>
      <c r="E342" t="s">
        <v>74</v>
      </c>
      <c r="F342">
        <v>9.017</v>
      </c>
    </row>
    <row r="343" spans="1:6" ht="15">
      <c r="A343">
        <v>2019</v>
      </c>
      <c r="B343" t="s">
        <v>126</v>
      </c>
      <c r="C343" t="s">
        <v>62</v>
      </c>
      <c r="D343" t="s">
        <v>212</v>
      </c>
      <c r="E343" t="s">
        <v>74</v>
      </c>
      <c r="F343">
        <v>9.298</v>
      </c>
    </row>
    <row r="344" spans="1:6" ht="15">
      <c r="A344">
        <v>2020</v>
      </c>
      <c r="B344" t="s">
        <v>126</v>
      </c>
      <c r="C344" t="s">
        <v>62</v>
      </c>
      <c r="D344" t="s">
        <v>212</v>
      </c>
      <c r="E344" t="s">
        <v>74</v>
      </c>
      <c r="F344">
        <v>8.434</v>
      </c>
    </row>
    <row r="345" spans="1:6" ht="15">
      <c r="A345">
        <v>2021</v>
      </c>
      <c r="B345" t="s">
        <v>126</v>
      </c>
      <c r="C345" t="s">
        <v>62</v>
      </c>
      <c r="D345" t="s">
        <v>212</v>
      </c>
      <c r="E345" t="s">
        <v>74</v>
      </c>
      <c r="F345">
        <v>8.044</v>
      </c>
    </row>
    <row r="346" spans="1:7" ht="15">
      <c r="A346">
        <v>2022</v>
      </c>
      <c r="B346" t="s">
        <v>126</v>
      </c>
      <c r="C346" t="s">
        <v>62</v>
      </c>
      <c r="D346" t="s">
        <v>212</v>
      </c>
      <c r="E346" t="s">
        <v>74</v>
      </c>
      <c r="F346">
        <v>7.748</v>
      </c>
      <c r="G346" t="s">
        <v>211</v>
      </c>
    </row>
    <row r="347" spans="1:6" ht="15">
      <c r="A347">
        <v>2000</v>
      </c>
      <c r="B347" t="s">
        <v>143</v>
      </c>
      <c r="C347" t="s">
        <v>62</v>
      </c>
      <c r="D347" t="s">
        <v>212</v>
      </c>
      <c r="E347" t="s">
        <v>74</v>
      </c>
      <c r="F347">
        <v>3.254</v>
      </c>
    </row>
    <row r="348" spans="1:6" ht="15">
      <c r="A348">
        <v>2001</v>
      </c>
      <c r="B348" t="s">
        <v>143</v>
      </c>
      <c r="C348" t="s">
        <v>62</v>
      </c>
      <c r="D348" t="s">
        <v>212</v>
      </c>
      <c r="E348" t="s">
        <v>74</v>
      </c>
      <c r="F348">
        <v>3.097</v>
      </c>
    </row>
    <row r="349" spans="1:6" ht="15">
      <c r="A349">
        <v>2002</v>
      </c>
      <c r="B349" t="s">
        <v>143</v>
      </c>
      <c r="C349" t="s">
        <v>62</v>
      </c>
      <c r="D349" t="s">
        <v>212</v>
      </c>
      <c r="E349" t="s">
        <v>74</v>
      </c>
      <c r="F349">
        <v>3.041</v>
      </c>
    </row>
    <row r="350" spans="1:6" ht="15">
      <c r="A350">
        <v>2003</v>
      </c>
      <c r="B350" t="s">
        <v>143</v>
      </c>
      <c r="C350" t="s">
        <v>62</v>
      </c>
      <c r="D350" t="s">
        <v>212</v>
      </c>
      <c r="E350" t="s">
        <v>74</v>
      </c>
      <c r="F350">
        <v>3.092</v>
      </c>
    </row>
    <row r="351" spans="1:6" ht="15">
      <c r="A351">
        <v>2004</v>
      </c>
      <c r="B351" t="s">
        <v>143</v>
      </c>
      <c r="C351" t="s">
        <v>62</v>
      </c>
      <c r="D351" t="s">
        <v>212</v>
      </c>
      <c r="E351" t="s">
        <v>74</v>
      </c>
      <c r="F351">
        <v>3.097</v>
      </c>
    </row>
    <row r="352" spans="1:6" ht="15">
      <c r="A352">
        <v>2005</v>
      </c>
      <c r="B352" t="s">
        <v>143</v>
      </c>
      <c r="C352" t="s">
        <v>62</v>
      </c>
      <c r="D352" t="s">
        <v>212</v>
      </c>
      <c r="E352" t="s">
        <v>74</v>
      </c>
      <c r="F352">
        <v>3.156</v>
      </c>
    </row>
    <row r="353" spans="1:6" ht="15">
      <c r="A353">
        <v>2006</v>
      </c>
      <c r="B353" t="s">
        <v>143</v>
      </c>
      <c r="C353" t="s">
        <v>62</v>
      </c>
      <c r="D353" t="s">
        <v>212</v>
      </c>
      <c r="E353" t="s">
        <v>74</v>
      </c>
      <c r="F353">
        <v>3.093</v>
      </c>
    </row>
    <row r="354" spans="1:6" ht="15">
      <c r="A354">
        <v>2007</v>
      </c>
      <c r="B354" t="s">
        <v>143</v>
      </c>
      <c r="C354" t="s">
        <v>62</v>
      </c>
      <c r="D354" t="s">
        <v>212</v>
      </c>
      <c r="E354" t="s">
        <v>74</v>
      </c>
      <c r="F354">
        <v>3.001</v>
      </c>
    </row>
    <row r="355" spans="1:6" ht="15">
      <c r="A355">
        <v>2008</v>
      </c>
      <c r="B355" t="s">
        <v>143</v>
      </c>
      <c r="C355" t="s">
        <v>62</v>
      </c>
      <c r="D355" t="s">
        <v>212</v>
      </c>
      <c r="E355" t="s">
        <v>74</v>
      </c>
      <c r="F355">
        <v>3.044</v>
      </c>
    </row>
    <row r="356" spans="1:6" ht="15">
      <c r="A356">
        <v>2009</v>
      </c>
      <c r="B356" t="s">
        <v>143</v>
      </c>
      <c r="C356" t="s">
        <v>62</v>
      </c>
      <c r="D356" t="s">
        <v>212</v>
      </c>
      <c r="E356" t="s">
        <v>74</v>
      </c>
      <c r="F356">
        <v>2.501</v>
      </c>
    </row>
    <row r="357" spans="1:6" ht="15">
      <c r="A357">
        <v>2010</v>
      </c>
      <c r="B357" t="s">
        <v>143</v>
      </c>
      <c r="C357" t="s">
        <v>62</v>
      </c>
      <c r="D357" t="s">
        <v>212</v>
      </c>
      <c r="E357" t="s">
        <v>74</v>
      </c>
      <c r="F357">
        <v>2.834</v>
      </c>
    </row>
    <row r="358" spans="1:7" ht="15">
      <c r="A358">
        <v>2011</v>
      </c>
      <c r="B358" t="s">
        <v>143</v>
      </c>
      <c r="C358" t="s">
        <v>62</v>
      </c>
      <c r="D358" t="s">
        <v>212</v>
      </c>
      <c r="E358" t="s">
        <v>74</v>
      </c>
      <c r="F358">
        <v>3.545</v>
      </c>
      <c r="G358" t="s">
        <v>219</v>
      </c>
    </row>
    <row r="359" spans="1:6" ht="15">
      <c r="A359">
        <v>2012</v>
      </c>
      <c r="B359" t="s">
        <v>143</v>
      </c>
      <c r="C359" t="s">
        <v>62</v>
      </c>
      <c r="D359" t="s">
        <v>212</v>
      </c>
      <c r="E359" t="s">
        <v>74</v>
      </c>
      <c r="F359">
        <v>3.359</v>
      </c>
    </row>
    <row r="360" spans="1:6" ht="15">
      <c r="A360">
        <v>2013</v>
      </c>
      <c r="B360" t="s">
        <v>143</v>
      </c>
      <c r="C360" t="s">
        <v>62</v>
      </c>
      <c r="D360" t="s">
        <v>212</v>
      </c>
      <c r="E360" t="s">
        <v>74</v>
      </c>
      <c r="F360">
        <v>3.339</v>
      </c>
    </row>
    <row r="361" spans="1:6" ht="15">
      <c r="A361">
        <v>2014</v>
      </c>
      <c r="B361" t="s">
        <v>143</v>
      </c>
      <c r="C361" t="s">
        <v>62</v>
      </c>
      <c r="D361" t="s">
        <v>212</v>
      </c>
      <c r="E361" t="s">
        <v>74</v>
      </c>
      <c r="F361">
        <v>3.388</v>
      </c>
    </row>
    <row r="362" spans="1:6" ht="15">
      <c r="A362">
        <v>2015</v>
      </c>
      <c r="B362" t="s">
        <v>143</v>
      </c>
      <c r="C362" t="s">
        <v>62</v>
      </c>
      <c r="D362" t="s">
        <v>212</v>
      </c>
      <c r="E362" t="s">
        <v>74</v>
      </c>
      <c r="F362">
        <v>3.39</v>
      </c>
    </row>
    <row r="363" spans="1:6" ht="15">
      <c r="A363">
        <v>2016</v>
      </c>
      <c r="B363" t="s">
        <v>143</v>
      </c>
      <c r="C363" t="s">
        <v>62</v>
      </c>
      <c r="D363" t="s">
        <v>212</v>
      </c>
      <c r="E363" t="s">
        <v>74</v>
      </c>
      <c r="F363">
        <v>3.296</v>
      </c>
    </row>
    <row r="364" spans="1:6" ht="15">
      <c r="A364">
        <v>2017</v>
      </c>
      <c r="B364" t="s">
        <v>143</v>
      </c>
      <c r="C364" t="s">
        <v>62</v>
      </c>
      <c r="D364" t="s">
        <v>212</v>
      </c>
      <c r="E364" t="s">
        <v>74</v>
      </c>
      <c r="F364">
        <v>3.331</v>
      </c>
    </row>
    <row r="365" spans="1:6" ht="15">
      <c r="A365">
        <v>2018</v>
      </c>
      <c r="B365" t="s">
        <v>143</v>
      </c>
      <c r="C365" t="s">
        <v>62</v>
      </c>
      <c r="D365" t="s">
        <v>212</v>
      </c>
      <c r="E365" t="s">
        <v>74</v>
      </c>
      <c r="F365">
        <v>3.401</v>
      </c>
    </row>
    <row r="366" spans="1:6" ht="15">
      <c r="A366">
        <v>2019</v>
      </c>
      <c r="B366" t="s">
        <v>143</v>
      </c>
      <c r="C366" t="s">
        <v>62</v>
      </c>
      <c r="D366" t="s">
        <v>212</v>
      </c>
      <c r="E366" t="s">
        <v>74</v>
      </c>
      <c r="F366">
        <v>3.382</v>
      </c>
    </row>
    <row r="367" spans="1:6" ht="15">
      <c r="A367">
        <v>2020</v>
      </c>
      <c r="B367" t="s">
        <v>143</v>
      </c>
      <c r="C367" t="s">
        <v>62</v>
      </c>
      <c r="D367" t="s">
        <v>212</v>
      </c>
      <c r="E367" t="s">
        <v>74</v>
      </c>
      <c r="F367">
        <v>3.067</v>
      </c>
    </row>
    <row r="368" spans="1:6" ht="15">
      <c r="A368">
        <v>2021</v>
      </c>
      <c r="B368" t="s">
        <v>143</v>
      </c>
      <c r="C368" t="s">
        <v>62</v>
      </c>
      <c r="D368" t="s">
        <v>212</v>
      </c>
      <c r="E368" t="s">
        <v>74</v>
      </c>
      <c r="F368">
        <v>3.138</v>
      </c>
    </row>
    <row r="369" spans="1:7" ht="15">
      <c r="A369">
        <v>2022</v>
      </c>
      <c r="B369" t="s">
        <v>143</v>
      </c>
      <c r="C369" t="s">
        <v>62</v>
      </c>
      <c r="D369" t="s">
        <v>212</v>
      </c>
      <c r="E369" t="s">
        <v>74</v>
      </c>
      <c r="F369">
        <v>3.226</v>
      </c>
      <c r="G369" t="s">
        <v>211</v>
      </c>
    </row>
    <row r="370" spans="1:7" ht="15">
      <c r="A370">
        <v>2000</v>
      </c>
      <c r="B370" t="s">
        <v>142</v>
      </c>
      <c r="C370" t="s">
        <v>62</v>
      </c>
      <c r="D370" t="s">
        <v>212</v>
      </c>
      <c r="E370" t="s">
        <v>74</v>
      </c>
      <c r="F370">
        <v>2.362</v>
      </c>
      <c r="G370" t="s">
        <v>211</v>
      </c>
    </row>
    <row r="371" spans="1:6" ht="15">
      <c r="A371">
        <v>2001</v>
      </c>
      <c r="B371" t="s">
        <v>142</v>
      </c>
      <c r="C371" t="s">
        <v>62</v>
      </c>
      <c r="D371" t="s">
        <v>212</v>
      </c>
      <c r="E371" t="s">
        <v>74</v>
      </c>
      <c r="F371">
        <v>3.193</v>
      </c>
    </row>
    <row r="372" spans="1:6" ht="15">
      <c r="A372">
        <v>2002</v>
      </c>
      <c r="B372" t="s">
        <v>142</v>
      </c>
      <c r="C372" t="s">
        <v>62</v>
      </c>
      <c r="D372" t="s">
        <v>212</v>
      </c>
      <c r="E372" t="s">
        <v>74</v>
      </c>
      <c r="F372">
        <v>2.952</v>
      </c>
    </row>
    <row r="373" spans="1:6" ht="15">
      <c r="A373">
        <v>2003</v>
      </c>
      <c r="B373" t="s">
        <v>142</v>
      </c>
      <c r="C373" t="s">
        <v>62</v>
      </c>
      <c r="D373" t="s">
        <v>212</v>
      </c>
      <c r="E373" t="s">
        <v>74</v>
      </c>
      <c r="F373">
        <v>3.081</v>
      </c>
    </row>
    <row r="374" spans="1:6" ht="15">
      <c r="A374">
        <v>2004</v>
      </c>
      <c r="B374" t="s">
        <v>142</v>
      </c>
      <c r="C374" t="s">
        <v>62</v>
      </c>
      <c r="D374" t="s">
        <v>212</v>
      </c>
      <c r="E374" t="s">
        <v>74</v>
      </c>
      <c r="F374">
        <v>3.411</v>
      </c>
    </row>
    <row r="375" spans="1:6" ht="15">
      <c r="A375">
        <v>2005</v>
      </c>
      <c r="B375" t="s">
        <v>142</v>
      </c>
      <c r="C375" t="s">
        <v>62</v>
      </c>
      <c r="D375" t="s">
        <v>212</v>
      </c>
      <c r="E375" t="s">
        <v>74</v>
      </c>
      <c r="F375">
        <v>3.399</v>
      </c>
    </row>
    <row r="376" spans="1:6" ht="15">
      <c r="A376">
        <v>2006</v>
      </c>
      <c r="B376" t="s">
        <v>142</v>
      </c>
      <c r="C376" t="s">
        <v>62</v>
      </c>
      <c r="D376" t="s">
        <v>212</v>
      </c>
      <c r="E376" t="s">
        <v>74</v>
      </c>
      <c r="F376">
        <v>3.951</v>
      </c>
    </row>
    <row r="377" spans="1:6" ht="15">
      <c r="A377">
        <v>2007</v>
      </c>
      <c r="B377" t="s">
        <v>142</v>
      </c>
      <c r="C377" t="s">
        <v>62</v>
      </c>
      <c r="D377" t="s">
        <v>212</v>
      </c>
      <c r="E377" t="s">
        <v>74</v>
      </c>
      <c r="F377">
        <v>4.234</v>
      </c>
    </row>
    <row r="378" spans="1:6" ht="15">
      <c r="A378">
        <v>2008</v>
      </c>
      <c r="B378" t="s">
        <v>142</v>
      </c>
      <c r="C378" t="s">
        <v>62</v>
      </c>
      <c r="D378" t="s">
        <v>212</v>
      </c>
      <c r="E378" t="s">
        <v>74</v>
      </c>
      <c r="F378">
        <v>3.991</v>
      </c>
    </row>
    <row r="379" spans="1:6" ht="15">
      <c r="A379">
        <v>2009</v>
      </c>
      <c r="B379" t="s">
        <v>142</v>
      </c>
      <c r="C379" t="s">
        <v>62</v>
      </c>
      <c r="D379" t="s">
        <v>212</v>
      </c>
      <c r="E379" t="s">
        <v>74</v>
      </c>
      <c r="F379">
        <v>3.76</v>
      </c>
    </row>
    <row r="380" spans="1:6" ht="15">
      <c r="A380">
        <v>2010</v>
      </c>
      <c r="B380" t="s">
        <v>142</v>
      </c>
      <c r="C380" t="s">
        <v>62</v>
      </c>
      <c r="D380" t="s">
        <v>212</v>
      </c>
      <c r="E380" t="s">
        <v>74</v>
      </c>
      <c r="F380">
        <v>3.495</v>
      </c>
    </row>
    <row r="381" spans="1:6" ht="15">
      <c r="A381">
        <v>2011</v>
      </c>
      <c r="B381" t="s">
        <v>142</v>
      </c>
      <c r="C381" t="s">
        <v>62</v>
      </c>
      <c r="D381" t="s">
        <v>212</v>
      </c>
      <c r="E381" t="s">
        <v>74</v>
      </c>
      <c r="F381">
        <v>3.295</v>
      </c>
    </row>
    <row r="382" spans="1:6" ht="15">
      <c r="A382">
        <v>2012</v>
      </c>
      <c r="B382" t="s">
        <v>142</v>
      </c>
      <c r="C382" t="s">
        <v>62</v>
      </c>
      <c r="D382" t="s">
        <v>212</v>
      </c>
      <c r="E382" t="s">
        <v>74</v>
      </c>
      <c r="F382">
        <v>3.106</v>
      </c>
    </row>
    <row r="383" spans="1:6" ht="15">
      <c r="A383">
        <v>2013</v>
      </c>
      <c r="B383" t="s">
        <v>142</v>
      </c>
      <c r="C383" t="s">
        <v>62</v>
      </c>
      <c r="D383" t="s">
        <v>212</v>
      </c>
      <c r="E383" t="s">
        <v>74</v>
      </c>
      <c r="F383">
        <v>3.449</v>
      </c>
    </row>
    <row r="384" spans="1:6" ht="15">
      <c r="A384">
        <v>2014</v>
      </c>
      <c r="B384" t="s">
        <v>142</v>
      </c>
      <c r="C384" t="s">
        <v>62</v>
      </c>
      <c r="D384" t="s">
        <v>212</v>
      </c>
      <c r="E384" t="s">
        <v>74</v>
      </c>
      <c r="F384">
        <v>3.554</v>
      </c>
    </row>
    <row r="385" spans="1:6" ht="15">
      <c r="A385">
        <v>2015</v>
      </c>
      <c r="B385" t="s">
        <v>142</v>
      </c>
      <c r="C385" t="s">
        <v>62</v>
      </c>
      <c r="D385" t="s">
        <v>212</v>
      </c>
      <c r="E385" t="s">
        <v>74</v>
      </c>
      <c r="F385">
        <v>3.837</v>
      </c>
    </row>
    <row r="386" spans="1:6" ht="15">
      <c r="A386">
        <v>2016</v>
      </c>
      <c r="B386" t="s">
        <v>142</v>
      </c>
      <c r="C386" t="s">
        <v>62</v>
      </c>
      <c r="D386" t="s">
        <v>212</v>
      </c>
      <c r="E386" t="s">
        <v>74</v>
      </c>
      <c r="F386">
        <v>4.07</v>
      </c>
    </row>
    <row r="387" spans="1:6" ht="15">
      <c r="A387">
        <v>2017</v>
      </c>
      <c r="B387" t="s">
        <v>142</v>
      </c>
      <c r="C387" t="s">
        <v>62</v>
      </c>
      <c r="D387" t="s">
        <v>212</v>
      </c>
      <c r="E387" t="s">
        <v>74</v>
      </c>
      <c r="F387">
        <v>4.32</v>
      </c>
    </row>
    <row r="388" spans="1:6" ht="15">
      <c r="A388">
        <v>2018</v>
      </c>
      <c r="B388" t="s">
        <v>142</v>
      </c>
      <c r="C388" t="s">
        <v>62</v>
      </c>
      <c r="D388" t="s">
        <v>212</v>
      </c>
      <c r="E388" t="s">
        <v>74</v>
      </c>
      <c r="F388">
        <v>4.27</v>
      </c>
    </row>
    <row r="389" spans="1:6" ht="15">
      <c r="A389">
        <v>2019</v>
      </c>
      <c r="B389" t="s">
        <v>142</v>
      </c>
      <c r="C389" t="s">
        <v>62</v>
      </c>
      <c r="D389" t="s">
        <v>212</v>
      </c>
      <c r="E389" t="s">
        <v>74</v>
      </c>
      <c r="F389">
        <v>4.327</v>
      </c>
    </row>
    <row r="390" spans="1:6" ht="15">
      <c r="A390">
        <v>2020</v>
      </c>
      <c r="B390" t="s">
        <v>142</v>
      </c>
      <c r="C390" t="s">
        <v>62</v>
      </c>
      <c r="D390" t="s">
        <v>212</v>
      </c>
      <c r="E390" t="s">
        <v>74</v>
      </c>
      <c r="F390">
        <v>4.815</v>
      </c>
    </row>
    <row r="391" spans="1:6" ht="15">
      <c r="A391">
        <v>2021</v>
      </c>
      <c r="B391" t="s">
        <v>142</v>
      </c>
      <c r="C391" t="s">
        <v>62</v>
      </c>
      <c r="D391" t="s">
        <v>212</v>
      </c>
      <c r="E391" t="s">
        <v>74</v>
      </c>
      <c r="F391">
        <v>5.295</v>
      </c>
    </row>
    <row r="392" spans="1:7" ht="15">
      <c r="A392">
        <v>2022</v>
      </c>
      <c r="B392" t="s">
        <v>142</v>
      </c>
      <c r="C392" t="s">
        <v>62</v>
      </c>
      <c r="D392" t="s">
        <v>212</v>
      </c>
      <c r="E392" t="s">
        <v>74</v>
      </c>
      <c r="F392">
        <v>4.921</v>
      </c>
      <c r="G392" t="s">
        <v>211</v>
      </c>
    </row>
    <row r="393" spans="1:6" ht="15">
      <c r="A393">
        <v>2000</v>
      </c>
      <c r="B393" t="s">
        <v>135</v>
      </c>
      <c r="C393" t="s">
        <v>62</v>
      </c>
      <c r="D393" t="s">
        <v>212</v>
      </c>
      <c r="E393" t="s">
        <v>74</v>
      </c>
      <c r="F393">
        <v>1.84</v>
      </c>
    </row>
    <row r="394" spans="1:6" ht="15">
      <c r="A394">
        <v>2001</v>
      </c>
      <c r="B394" t="s">
        <v>135</v>
      </c>
      <c r="C394" t="s">
        <v>62</v>
      </c>
      <c r="D394" t="s">
        <v>212</v>
      </c>
      <c r="E394" t="s">
        <v>74</v>
      </c>
      <c r="F394">
        <v>2.005</v>
      </c>
    </row>
    <row r="395" spans="1:6" ht="15">
      <c r="A395">
        <v>2002</v>
      </c>
      <c r="B395" t="s">
        <v>135</v>
      </c>
      <c r="C395" t="s">
        <v>62</v>
      </c>
      <c r="D395" t="s">
        <v>212</v>
      </c>
      <c r="E395" t="s">
        <v>74</v>
      </c>
      <c r="F395">
        <v>2.112</v>
      </c>
    </row>
    <row r="396" spans="1:6" ht="15">
      <c r="A396">
        <v>2003</v>
      </c>
      <c r="B396" t="s">
        <v>135</v>
      </c>
      <c r="C396" t="s">
        <v>62</v>
      </c>
      <c r="D396" t="s">
        <v>212</v>
      </c>
      <c r="E396" t="s">
        <v>74</v>
      </c>
      <c r="F396">
        <v>2.064</v>
      </c>
    </row>
    <row r="397" spans="1:6" ht="15">
      <c r="A397">
        <v>2004</v>
      </c>
      <c r="B397" t="s">
        <v>135</v>
      </c>
      <c r="C397" t="s">
        <v>62</v>
      </c>
      <c r="D397" t="s">
        <v>212</v>
      </c>
      <c r="E397" t="s">
        <v>74</v>
      </c>
      <c r="F397">
        <v>2.159</v>
      </c>
    </row>
    <row r="398" spans="1:6" ht="15">
      <c r="A398">
        <v>2005</v>
      </c>
      <c r="B398" t="s">
        <v>135</v>
      </c>
      <c r="C398" t="s">
        <v>62</v>
      </c>
      <c r="D398" t="s">
        <v>212</v>
      </c>
      <c r="E398" t="s">
        <v>74</v>
      </c>
      <c r="F398">
        <v>2.509</v>
      </c>
    </row>
    <row r="399" spans="1:6" ht="15">
      <c r="A399">
        <v>2006</v>
      </c>
      <c r="B399" t="s">
        <v>135</v>
      </c>
      <c r="C399" t="s">
        <v>62</v>
      </c>
      <c r="D399" t="s">
        <v>212</v>
      </c>
      <c r="E399" t="s">
        <v>74</v>
      </c>
      <c r="F399">
        <v>2.779</v>
      </c>
    </row>
    <row r="400" spans="1:6" ht="15">
      <c r="A400">
        <v>2007</v>
      </c>
      <c r="B400" t="s">
        <v>135</v>
      </c>
      <c r="C400" t="s">
        <v>62</v>
      </c>
      <c r="D400" t="s">
        <v>212</v>
      </c>
      <c r="E400" t="s">
        <v>74</v>
      </c>
      <c r="F400">
        <v>3.244</v>
      </c>
    </row>
    <row r="401" spans="1:6" ht="15">
      <c r="A401">
        <v>2008</v>
      </c>
      <c r="B401" t="s">
        <v>135</v>
      </c>
      <c r="C401" t="s">
        <v>62</v>
      </c>
      <c r="D401" t="s">
        <v>212</v>
      </c>
      <c r="E401" t="s">
        <v>74</v>
      </c>
      <c r="F401">
        <v>3.323</v>
      </c>
    </row>
    <row r="402" spans="1:6" ht="15">
      <c r="A402">
        <v>2009</v>
      </c>
      <c r="B402" t="s">
        <v>135</v>
      </c>
      <c r="C402" t="s">
        <v>62</v>
      </c>
      <c r="D402" t="s">
        <v>212</v>
      </c>
      <c r="E402" t="s">
        <v>74</v>
      </c>
      <c r="F402">
        <v>3.073</v>
      </c>
    </row>
    <row r="403" spans="1:6" ht="15">
      <c r="A403">
        <v>2010</v>
      </c>
      <c r="B403" t="s">
        <v>135</v>
      </c>
      <c r="C403" t="s">
        <v>62</v>
      </c>
      <c r="D403" t="s">
        <v>212</v>
      </c>
      <c r="E403" t="s">
        <v>74</v>
      </c>
      <c r="F403">
        <v>3.223</v>
      </c>
    </row>
    <row r="404" spans="1:6" ht="15">
      <c r="A404">
        <v>2011</v>
      </c>
      <c r="B404" t="s">
        <v>135</v>
      </c>
      <c r="C404" t="s">
        <v>62</v>
      </c>
      <c r="D404" t="s">
        <v>212</v>
      </c>
      <c r="E404" t="s">
        <v>74</v>
      </c>
      <c r="F404">
        <v>3.304</v>
      </c>
    </row>
    <row r="405" spans="1:6" ht="15">
      <c r="A405">
        <v>2012</v>
      </c>
      <c r="B405" t="s">
        <v>135</v>
      </c>
      <c r="C405" t="s">
        <v>62</v>
      </c>
      <c r="D405" t="s">
        <v>212</v>
      </c>
      <c r="E405" t="s">
        <v>74</v>
      </c>
      <c r="F405">
        <v>3.486</v>
      </c>
    </row>
    <row r="406" spans="1:6" ht="15">
      <c r="A406">
        <v>2013</v>
      </c>
      <c r="B406" t="s">
        <v>135</v>
      </c>
      <c r="C406" t="s">
        <v>62</v>
      </c>
      <c r="D406" t="s">
        <v>212</v>
      </c>
      <c r="E406" t="s">
        <v>74</v>
      </c>
      <c r="F406">
        <v>3.589</v>
      </c>
    </row>
    <row r="407" spans="1:6" ht="15">
      <c r="A407">
        <v>2014</v>
      </c>
      <c r="B407" t="s">
        <v>135</v>
      </c>
      <c r="C407" t="s">
        <v>62</v>
      </c>
      <c r="D407" t="s">
        <v>212</v>
      </c>
      <c r="E407" t="s">
        <v>74</v>
      </c>
      <c r="F407">
        <v>3.724</v>
      </c>
    </row>
    <row r="408" spans="1:6" ht="15">
      <c r="A408">
        <v>2015</v>
      </c>
      <c r="B408" t="s">
        <v>135</v>
      </c>
      <c r="C408" t="s">
        <v>62</v>
      </c>
      <c r="D408" t="s">
        <v>212</v>
      </c>
      <c r="E408" t="s">
        <v>74</v>
      </c>
      <c r="F408">
        <v>3.918</v>
      </c>
    </row>
    <row r="409" spans="1:6" ht="15">
      <c r="A409">
        <v>2016</v>
      </c>
      <c r="B409" t="s">
        <v>135</v>
      </c>
      <c r="C409" t="s">
        <v>62</v>
      </c>
      <c r="D409" t="s">
        <v>212</v>
      </c>
      <c r="E409" t="s">
        <v>74</v>
      </c>
      <c r="F409">
        <v>3.883</v>
      </c>
    </row>
    <row r="410" spans="1:6" ht="15">
      <c r="A410">
        <v>2017</v>
      </c>
      <c r="B410" t="s">
        <v>135</v>
      </c>
      <c r="C410" t="s">
        <v>62</v>
      </c>
      <c r="D410" t="s">
        <v>212</v>
      </c>
      <c r="E410" t="s">
        <v>74</v>
      </c>
      <c r="F410">
        <v>4.624</v>
      </c>
    </row>
    <row r="411" spans="1:6" ht="15">
      <c r="A411">
        <v>2018</v>
      </c>
      <c r="B411" t="s">
        <v>135</v>
      </c>
      <c r="C411" t="s">
        <v>62</v>
      </c>
      <c r="D411" t="s">
        <v>212</v>
      </c>
      <c r="E411" t="s">
        <v>74</v>
      </c>
      <c r="F411">
        <v>4.49</v>
      </c>
    </row>
    <row r="412" spans="1:6" ht="15">
      <c r="A412">
        <v>2019</v>
      </c>
      <c r="B412" t="s">
        <v>135</v>
      </c>
      <c r="C412" t="s">
        <v>62</v>
      </c>
      <c r="D412" t="s">
        <v>212</v>
      </c>
      <c r="E412" t="s">
        <v>74</v>
      </c>
      <c r="F412">
        <v>4.337</v>
      </c>
    </row>
    <row r="413" spans="1:6" ht="15">
      <c r="A413">
        <v>2020</v>
      </c>
      <c r="B413" t="s">
        <v>135</v>
      </c>
      <c r="C413" t="s">
        <v>62</v>
      </c>
      <c r="D413" t="s">
        <v>212</v>
      </c>
      <c r="E413" t="s">
        <v>74</v>
      </c>
      <c r="F413">
        <v>4.633</v>
      </c>
    </row>
    <row r="414" spans="1:6" ht="15">
      <c r="A414">
        <v>2021</v>
      </c>
      <c r="B414" t="s">
        <v>135</v>
      </c>
      <c r="C414" t="s">
        <v>62</v>
      </c>
      <c r="D414" t="s">
        <v>212</v>
      </c>
      <c r="E414" t="s">
        <v>74</v>
      </c>
      <c r="F414">
        <v>4.489</v>
      </c>
    </row>
    <row r="415" spans="1:7" ht="15">
      <c r="A415">
        <v>2022</v>
      </c>
      <c r="B415" t="s">
        <v>135</v>
      </c>
      <c r="C415" t="s">
        <v>62</v>
      </c>
      <c r="D415" t="s">
        <v>212</v>
      </c>
      <c r="E415" t="s">
        <v>74</v>
      </c>
      <c r="F415">
        <v>4.012</v>
      </c>
      <c r="G415" t="s">
        <v>211</v>
      </c>
    </row>
    <row r="416" spans="1:6" ht="15">
      <c r="A416">
        <v>2000</v>
      </c>
      <c r="B416" t="s">
        <v>146</v>
      </c>
      <c r="C416" t="s">
        <v>62</v>
      </c>
      <c r="D416" t="s">
        <v>212</v>
      </c>
      <c r="E416" t="s">
        <v>74</v>
      </c>
      <c r="F416">
        <v>3.543</v>
      </c>
    </row>
    <row r="417" spans="1:6" ht="15">
      <c r="A417">
        <v>2001</v>
      </c>
      <c r="B417" t="s">
        <v>146</v>
      </c>
      <c r="C417" t="s">
        <v>62</v>
      </c>
      <c r="D417" t="s">
        <v>212</v>
      </c>
      <c r="E417" t="s">
        <v>74</v>
      </c>
      <c r="F417">
        <v>3.321</v>
      </c>
    </row>
    <row r="418" spans="1:6" ht="15">
      <c r="A418">
        <v>2002</v>
      </c>
      <c r="B418" t="s">
        <v>146</v>
      </c>
      <c r="C418" t="s">
        <v>62</v>
      </c>
      <c r="D418" t="s">
        <v>212</v>
      </c>
      <c r="E418" t="s">
        <v>74</v>
      </c>
      <c r="F418">
        <v>3.465</v>
      </c>
    </row>
    <row r="419" spans="1:6" ht="15">
      <c r="A419">
        <v>2003</v>
      </c>
      <c r="B419" t="s">
        <v>146</v>
      </c>
      <c r="C419" t="s">
        <v>62</v>
      </c>
      <c r="D419" t="s">
        <v>212</v>
      </c>
      <c r="E419" t="s">
        <v>74</v>
      </c>
      <c r="F419">
        <v>3.121</v>
      </c>
    </row>
    <row r="420" spans="1:6" ht="15">
      <c r="A420">
        <v>2004</v>
      </c>
      <c r="B420" t="s">
        <v>146</v>
      </c>
      <c r="C420" t="s">
        <v>62</v>
      </c>
      <c r="D420" t="s">
        <v>212</v>
      </c>
      <c r="E420" t="s">
        <v>74</v>
      </c>
      <c r="F420">
        <v>3.484</v>
      </c>
    </row>
    <row r="421" spans="1:6" ht="15">
      <c r="A421">
        <v>2005</v>
      </c>
      <c r="B421" t="s">
        <v>146</v>
      </c>
      <c r="C421" t="s">
        <v>62</v>
      </c>
      <c r="D421" t="s">
        <v>212</v>
      </c>
      <c r="E421" t="s">
        <v>74</v>
      </c>
      <c r="F421">
        <v>3.41</v>
      </c>
    </row>
    <row r="422" spans="1:6" ht="15">
      <c r="A422">
        <v>2006</v>
      </c>
      <c r="B422" t="s">
        <v>146</v>
      </c>
      <c r="C422" t="s">
        <v>62</v>
      </c>
      <c r="D422" t="s">
        <v>212</v>
      </c>
      <c r="E422" t="s">
        <v>74</v>
      </c>
      <c r="F422">
        <v>3.434</v>
      </c>
    </row>
    <row r="423" spans="1:6" ht="15">
      <c r="A423">
        <v>2007</v>
      </c>
      <c r="B423" t="s">
        <v>146</v>
      </c>
      <c r="C423" t="s">
        <v>62</v>
      </c>
      <c r="D423" t="s">
        <v>212</v>
      </c>
      <c r="E423" t="s">
        <v>74</v>
      </c>
      <c r="F423">
        <v>3.336</v>
      </c>
    </row>
    <row r="424" spans="1:6" ht="15">
      <c r="A424">
        <v>2008</v>
      </c>
      <c r="B424" t="s">
        <v>146</v>
      </c>
      <c r="C424" t="s">
        <v>62</v>
      </c>
      <c r="D424" t="s">
        <v>212</v>
      </c>
      <c r="E424" t="s">
        <v>74</v>
      </c>
      <c r="F424">
        <v>3.314</v>
      </c>
    </row>
    <row r="425" spans="1:6" ht="15">
      <c r="A425">
        <v>2009</v>
      </c>
      <c r="B425" t="s">
        <v>146</v>
      </c>
      <c r="C425" t="s">
        <v>62</v>
      </c>
      <c r="D425" t="s">
        <v>212</v>
      </c>
      <c r="E425" t="s">
        <v>74</v>
      </c>
      <c r="F425">
        <v>2.901</v>
      </c>
    </row>
    <row r="426" spans="1:6" ht="15">
      <c r="A426">
        <v>2010</v>
      </c>
      <c r="B426" t="s">
        <v>146</v>
      </c>
      <c r="C426" t="s">
        <v>62</v>
      </c>
      <c r="D426" t="s">
        <v>212</v>
      </c>
      <c r="E426" t="s">
        <v>74</v>
      </c>
      <c r="F426">
        <v>3.215</v>
      </c>
    </row>
    <row r="427" spans="1:6" ht="15">
      <c r="A427">
        <v>2011</v>
      </c>
      <c r="B427" t="s">
        <v>146</v>
      </c>
      <c r="C427" t="s">
        <v>62</v>
      </c>
      <c r="D427" t="s">
        <v>212</v>
      </c>
      <c r="E427" t="s">
        <v>74</v>
      </c>
      <c r="F427">
        <v>3.438</v>
      </c>
    </row>
    <row r="428" spans="1:6" ht="15">
      <c r="A428">
        <v>2012</v>
      </c>
      <c r="B428" t="s">
        <v>146</v>
      </c>
      <c r="C428" t="s">
        <v>62</v>
      </c>
      <c r="D428" t="s">
        <v>212</v>
      </c>
      <c r="E428" t="s">
        <v>74</v>
      </c>
      <c r="F428">
        <v>3.56</v>
      </c>
    </row>
    <row r="429" spans="1:6" ht="15">
      <c r="A429">
        <v>2013</v>
      </c>
      <c r="B429" t="s">
        <v>146</v>
      </c>
      <c r="C429" t="s">
        <v>62</v>
      </c>
      <c r="D429" t="s">
        <v>212</v>
      </c>
      <c r="E429" t="s">
        <v>74</v>
      </c>
      <c r="F429">
        <v>3.389</v>
      </c>
    </row>
    <row r="430" spans="1:6" ht="15">
      <c r="A430">
        <v>2014</v>
      </c>
      <c r="B430" t="s">
        <v>146</v>
      </c>
      <c r="C430" t="s">
        <v>62</v>
      </c>
      <c r="D430" t="s">
        <v>212</v>
      </c>
      <c r="E430" t="s">
        <v>74</v>
      </c>
      <c r="F430">
        <v>3.586</v>
      </c>
    </row>
    <row r="431" spans="1:6" ht="15">
      <c r="A431">
        <v>2015</v>
      </c>
      <c r="B431" t="s">
        <v>146</v>
      </c>
      <c r="C431" t="s">
        <v>62</v>
      </c>
      <c r="D431" t="s">
        <v>212</v>
      </c>
      <c r="E431" t="s">
        <v>74</v>
      </c>
      <c r="F431">
        <v>3.941</v>
      </c>
    </row>
    <row r="432" spans="1:6" ht="15">
      <c r="A432">
        <v>2016</v>
      </c>
      <c r="B432" t="s">
        <v>146</v>
      </c>
      <c r="C432" t="s">
        <v>62</v>
      </c>
      <c r="D432" t="s">
        <v>212</v>
      </c>
      <c r="E432" t="s">
        <v>74</v>
      </c>
      <c r="F432">
        <v>3.956</v>
      </c>
    </row>
    <row r="433" spans="1:6" ht="15">
      <c r="A433">
        <v>2017</v>
      </c>
      <c r="B433" t="s">
        <v>146</v>
      </c>
      <c r="C433" t="s">
        <v>62</v>
      </c>
      <c r="D433" t="s">
        <v>212</v>
      </c>
      <c r="E433" t="s">
        <v>74</v>
      </c>
      <c r="F433">
        <v>3.84</v>
      </c>
    </row>
    <row r="434" spans="1:6" ht="15">
      <c r="A434">
        <v>2018</v>
      </c>
      <c r="B434" t="s">
        <v>146</v>
      </c>
      <c r="C434" t="s">
        <v>62</v>
      </c>
      <c r="D434" t="s">
        <v>212</v>
      </c>
      <c r="E434" t="s">
        <v>74</v>
      </c>
      <c r="F434">
        <v>3.759</v>
      </c>
    </row>
    <row r="435" spans="1:6" ht="15">
      <c r="A435">
        <v>2019</v>
      </c>
      <c r="B435" t="s">
        <v>146</v>
      </c>
      <c r="C435" t="s">
        <v>62</v>
      </c>
      <c r="D435" t="s">
        <v>212</v>
      </c>
      <c r="E435" t="s">
        <v>74</v>
      </c>
      <c r="F435">
        <v>3.715</v>
      </c>
    </row>
    <row r="436" spans="1:6" ht="15">
      <c r="A436">
        <v>2020</v>
      </c>
      <c r="B436" t="s">
        <v>146</v>
      </c>
      <c r="C436" t="s">
        <v>62</v>
      </c>
      <c r="D436" t="s">
        <v>212</v>
      </c>
      <c r="E436" t="s">
        <v>74</v>
      </c>
      <c r="F436">
        <v>3.722</v>
      </c>
    </row>
    <row r="437" spans="1:6" ht="15">
      <c r="A437">
        <v>2021</v>
      </c>
      <c r="B437" t="s">
        <v>146</v>
      </c>
      <c r="C437" t="s">
        <v>62</v>
      </c>
      <c r="D437" t="s">
        <v>212</v>
      </c>
      <c r="E437" t="s">
        <v>74</v>
      </c>
      <c r="F437">
        <v>3.802</v>
      </c>
    </row>
    <row r="438" spans="1:7" ht="15">
      <c r="A438">
        <v>2022</v>
      </c>
      <c r="B438" t="s">
        <v>146</v>
      </c>
      <c r="C438" t="s">
        <v>62</v>
      </c>
      <c r="D438" t="s">
        <v>212</v>
      </c>
      <c r="E438" t="s">
        <v>74</v>
      </c>
      <c r="F438">
        <v>3.664</v>
      </c>
      <c r="G438" t="s">
        <v>211</v>
      </c>
    </row>
    <row r="439" spans="1:6" ht="15">
      <c r="A439">
        <v>2000</v>
      </c>
      <c r="B439" t="s">
        <v>172</v>
      </c>
      <c r="C439" t="s">
        <v>62</v>
      </c>
      <c r="D439" t="s">
        <v>212</v>
      </c>
      <c r="E439" t="s">
        <v>74</v>
      </c>
      <c r="F439">
        <v>5.119</v>
      </c>
    </row>
    <row r="440" spans="1:6" ht="15">
      <c r="A440">
        <v>2001</v>
      </c>
      <c r="B440" t="s">
        <v>172</v>
      </c>
      <c r="C440" t="s">
        <v>62</v>
      </c>
      <c r="D440" t="s">
        <v>212</v>
      </c>
      <c r="E440" t="s">
        <v>74</v>
      </c>
      <c r="F440">
        <v>5.361</v>
      </c>
    </row>
    <row r="441" spans="1:6" ht="15">
      <c r="A441">
        <v>2002</v>
      </c>
      <c r="B441" t="s">
        <v>172</v>
      </c>
      <c r="C441" t="s">
        <v>62</v>
      </c>
      <c r="D441" t="s">
        <v>212</v>
      </c>
      <c r="E441" t="s">
        <v>74</v>
      </c>
      <c r="F441">
        <v>5.455</v>
      </c>
    </row>
    <row r="442" spans="1:6" ht="15">
      <c r="A442">
        <v>2003</v>
      </c>
      <c r="B442" t="s">
        <v>172</v>
      </c>
      <c r="C442" t="s">
        <v>62</v>
      </c>
      <c r="D442" t="s">
        <v>212</v>
      </c>
      <c r="E442" t="s">
        <v>74</v>
      </c>
      <c r="F442">
        <v>5.148</v>
      </c>
    </row>
    <row r="443" spans="1:6" ht="15">
      <c r="A443">
        <v>2004</v>
      </c>
      <c r="B443" t="s">
        <v>172</v>
      </c>
      <c r="C443" t="s">
        <v>62</v>
      </c>
      <c r="D443" t="s">
        <v>212</v>
      </c>
      <c r="E443" t="s">
        <v>74</v>
      </c>
      <c r="F443">
        <v>5.376</v>
      </c>
    </row>
    <row r="444" spans="1:6" ht="15">
      <c r="A444">
        <v>2005</v>
      </c>
      <c r="B444" t="s">
        <v>172</v>
      </c>
      <c r="C444" t="s">
        <v>62</v>
      </c>
      <c r="D444" t="s">
        <v>212</v>
      </c>
      <c r="E444" t="s">
        <v>74</v>
      </c>
      <c r="F444">
        <v>5.132</v>
      </c>
    </row>
    <row r="445" spans="1:6" ht="15">
      <c r="A445">
        <v>2006</v>
      </c>
      <c r="B445" t="s">
        <v>172</v>
      </c>
      <c r="C445" t="s">
        <v>62</v>
      </c>
      <c r="D445" t="s">
        <v>212</v>
      </c>
      <c r="E445" t="s">
        <v>74</v>
      </c>
      <c r="F445">
        <v>4.731</v>
      </c>
    </row>
    <row r="446" spans="1:6" ht="15">
      <c r="A446">
        <v>2007</v>
      </c>
      <c r="B446" t="s">
        <v>172</v>
      </c>
      <c r="C446" t="s">
        <v>62</v>
      </c>
      <c r="D446" t="s">
        <v>212</v>
      </c>
      <c r="E446" t="s">
        <v>74</v>
      </c>
      <c r="F446">
        <v>5.489</v>
      </c>
    </row>
    <row r="447" spans="1:6" ht="15">
      <c r="A447">
        <v>2008</v>
      </c>
      <c r="B447" t="s">
        <v>172</v>
      </c>
      <c r="C447" t="s">
        <v>62</v>
      </c>
      <c r="D447" t="s">
        <v>212</v>
      </c>
      <c r="E447" t="s">
        <v>74</v>
      </c>
      <c r="F447">
        <v>6.541</v>
      </c>
    </row>
    <row r="448" spans="1:6" ht="15">
      <c r="A448">
        <v>2009</v>
      </c>
      <c r="B448" t="s">
        <v>172</v>
      </c>
      <c r="C448" t="s">
        <v>62</v>
      </c>
      <c r="D448" t="s">
        <v>212</v>
      </c>
      <c r="E448" t="s">
        <v>74</v>
      </c>
      <c r="F448">
        <v>6.364</v>
      </c>
    </row>
    <row r="449" spans="1:6" ht="15">
      <c r="A449">
        <v>2010</v>
      </c>
      <c r="B449" t="s">
        <v>172</v>
      </c>
      <c r="C449" t="s">
        <v>62</v>
      </c>
      <c r="D449" t="s">
        <v>212</v>
      </c>
      <c r="E449" t="s">
        <v>74</v>
      </c>
      <c r="F449">
        <v>6.465</v>
      </c>
    </row>
    <row r="450" spans="1:6" ht="15">
      <c r="A450">
        <v>2011</v>
      </c>
      <c r="B450" t="s">
        <v>172</v>
      </c>
      <c r="C450" t="s">
        <v>62</v>
      </c>
      <c r="D450" t="s">
        <v>212</v>
      </c>
      <c r="E450" t="s">
        <v>74</v>
      </c>
      <c r="F450">
        <v>6.657</v>
      </c>
    </row>
    <row r="451" spans="1:6" ht="15">
      <c r="A451">
        <v>2012</v>
      </c>
      <c r="B451" t="s">
        <v>172</v>
      </c>
      <c r="C451" t="s">
        <v>62</v>
      </c>
      <c r="D451" t="s">
        <v>212</v>
      </c>
      <c r="E451" t="s">
        <v>74</v>
      </c>
      <c r="F451">
        <v>6.884</v>
      </c>
    </row>
    <row r="452" spans="1:6" ht="15">
      <c r="A452">
        <v>2013</v>
      </c>
      <c r="B452" t="s">
        <v>172</v>
      </c>
      <c r="C452" t="s">
        <v>62</v>
      </c>
      <c r="D452" t="s">
        <v>212</v>
      </c>
      <c r="E452" t="s">
        <v>74</v>
      </c>
      <c r="F452">
        <v>6.899</v>
      </c>
    </row>
    <row r="453" spans="1:6" ht="15">
      <c r="A453">
        <v>2014</v>
      </c>
      <c r="B453" t="s">
        <v>172</v>
      </c>
      <c r="C453" t="s">
        <v>62</v>
      </c>
      <c r="D453" t="s">
        <v>212</v>
      </c>
      <c r="E453" t="s">
        <v>74</v>
      </c>
      <c r="F453">
        <v>6.659</v>
      </c>
    </row>
    <row r="454" spans="1:6" ht="15">
      <c r="A454">
        <v>2015</v>
      </c>
      <c r="B454" t="s">
        <v>172</v>
      </c>
      <c r="C454" t="s">
        <v>62</v>
      </c>
      <c r="D454" t="s">
        <v>212</v>
      </c>
      <c r="E454" t="s">
        <v>74</v>
      </c>
      <c r="F454">
        <v>6.607</v>
      </c>
    </row>
    <row r="455" spans="1:6" ht="15">
      <c r="A455">
        <v>2016</v>
      </c>
      <c r="B455" t="s">
        <v>172</v>
      </c>
      <c r="C455" t="s">
        <v>62</v>
      </c>
      <c r="D455" t="s">
        <v>212</v>
      </c>
      <c r="E455" t="s">
        <v>74</v>
      </c>
      <c r="F455">
        <v>6.529</v>
      </c>
    </row>
    <row r="456" spans="1:6" ht="15">
      <c r="A456">
        <v>2017</v>
      </c>
      <c r="B456" t="s">
        <v>172</v>
      </c>
      <c r="C456" t="s">
        <v>62</v>
      </c>
      <c r="D456" t="s">
        <v>212</v>
      </c>
      <c r="E456" t="s">
        <v>74</v>
      </c>
      <c r="F456">
        <v>6.492</v>
      </c>
    </row>
    <row r="457" spans="1:6" ht="15">
      <c r="A457">
        <v>2018</v>
      </c>
      <c r="B457" t="s">
        <v>172</v>
      </c>
      <c r="C457" t="s">
        <v>62</v>
      </c>
      <c r="D457" t="s">
        <v>212</v>
      </c>
      <c r="E457" t="s">
        <v>74</v>
      </c>
      <c r="F457">
        <v>7.119</v>
      </c>
    </row>
    <row r="458" spans="1:6" ht="15">
      <c r="A458">
        <v>2019</v>
      </c>
      <c r="B458" t="s">
        <v>172</v>
      </c>
      <c r="C458" t="s">
        <v>62</v>
      </c>
      <c r="D458" t="s">
        <v>212</v>
      </c>
      <c r="E458" t="s">
        <v>74</v>
      </c>
      <c r="F458">
        <v>6.331</v>
      </c>
    </row>
    <row r="459" spans="1:6" ht="15">
      <c r="A459">
        <v>2020</v>
      </c>
      <c r="B459" t="s">
        <v>172</v>
      </c>
      <c r="C459" t="s">
        <v>62</v>
      </c>
      <c r="D459" t="s">
        <v>212</v>
      </c>
      <c r="E459" t="s">
        <v>74</v>
      </c>
      <c r="F459">
        <v>6.247</v>
      </c>
    </row>
    <row r="460" spans="1:6" ht="15">
      <c r="A460">
        <v>2021</v>
      </c>
      <c r="B460" t="s">
        <v>172</v>
      </c>
      <c r="C460" t="s">
        <v>62</v>
      </c>
      <c r="D460" t="s">
        <v>212</v>
      </c>
      <c r="E460" t="s">
        <v>74</v>
      </c>
      <c r="F460">
        <v>6.259</v>
      </c>
    </row>
    <row r="461" spans="1:6" ht="15">
      <c r="A461">
        <v>2022</v>
      </c>
      <c r="B461" t="s">
        <v>172</v>
      </c>
      <c r="C461" t="s">
        <v>62</v>
      </c>
      <c r="D461" t="s">
        <v>212</v>
      </c>
      <c r="E461" t="s">
        <v>74</v>
      </c>
      <c r="F461">
        <v>6.614</v>
      </c>
    </row>
    <row r="462" spans="1:6" ht="15">
      <c r="A462">
        <v>2000</v>
      </c>
      <c r="B462" t="s">
        <v>141</v>
      </c>
      <c r="C462" t="s">
        <v>62</v>
      </c>
      <c r="D462" t="s">
        <v>212</v>
      </c>
      <c r="E462" t="s">
        <v>74</v>
      </c>
      <c r="F462">
        <v>2.132</v>
      </c>
    </row>
    <row r="463" spans="1:6" ht="15">
      <c r="A463">
        <v>2001</v>
      </c>
      <c r="B463" t="s">
        <v>141</v>
      </c>
      <c r="C463" t="s">
        <v>62</v>
      </c>
      <c r="D463" t="s">
        <v>212</v>
      </c>
      <c r="E463" t="s">
        <v>74</v>
      </c>
      <c r="F463">
        <v>2.196</v>
      </c>
    </row>
    <row r="464" spans="1:6" ht="15">
      <c r="A464">
        <v>2002</v>
      </c>
      <c r="B464" t="s">
        <v>141</v>
      </c>
      <c r="C464" t="s">
        <v>62</v>
      </c>
      <c r="D464" t="s">
        <v>212</v>
      </c>
      <c r="E464" t="s">
        <v>74</v>
      </c>
      <c r="F464">
        <v>2.111</v>
      </c>
    </row>
    <row r="465" spans="1:6" ht="15">
      <c r="A465">
        <v>2003</v>
      </c>
      <c r="B465" t="s">
        <v>141</v>
      </c>
      <c r="C465" t="s">
        <v>62</v>
      </c>
      <c r="D465" t="s">
        <v>212</v>
      </c>
      <c r="E465" t="s">
        <v>74</v>
      </c>
      <c r="F465">
        <v>2.147</v>
      </c>
    </row>
    <row r="466" spans="1:6" ht="15">
      <c r="A466">
        <v>2004</v>
      </c>
      <c r="B466" t="s">
        <v>141</v>
      </c>
      <c r="C466" t="s">
        <v>62</v>
      </c>
      <c r="D466" t="s">
        <v>212</v>
      </c>
      <c r="E466" t="s">
        <v>74</v>
      </c>
      <c r="F466">
        <v>2.25</v>
      </c>
    </row>
    <row r="467" spans="1:6" ht="15">
      <c r="A467">
        <v>2005</v>
      </c>
      <c r="B467" t="s">
        <v>141</v>
      </c>
      <c r="C467" t="s">
        <v>62</v>
      </c>
      <c r="D467" t="s">
        <v>212</v>
      </c>
      <c r="E467" t="s">
        <v>74</v>
      </c>
      <c r="F467">
        <v>2.353</v>
      </c>
    </row>
    <row r="468" spans="1:6" ht="15">
      <c r="A468">
        <v>2006</v>
      </c>
      <c r="B468" t="s">
        <v>141</v>
      </c>
      <c r="C468" t="s">
        <v>62</v>
      </c>
      <c r="D468" t="s">
        <v>212</v>
      </c>
      <c r="E468" t="s">
        <v>74</v>
      </c>
      <c r="F468">
        <v>2.382</v>
      </c>
    </row>
    <row r="469" spans="1:6" ht="15">
      <c r="A469">
        <v>2007</v>
      </c>
      <c r="B469" t="s">
        <v>141</v>
      </c>
      <c r="C469" t="s">
        <v>62</v>
      </c>
      <c r="D469" t="s">
        <v>212</v>
      </c>
      <c r="E469" t="s">
        <v>74</v>
      </c>
      <c r="F469">
        <v>2.668</v>
      </c>
    </row>
    <row r="470" spans="1:7" ht="15">
      <c r="A470">
        <v>2008</v>
      </c>
      <c r="B470" t="s">
        <v>141</v>
      </c>
      <c r="C470" t="s">
        <v>62</v>
      </c>
      <c r="D470" t="s">
        <v>212</v>
      </c>
      <c r="E470" t="s">
        <v>74</v>
      </c>
      <c r="F470">
        <v>2.582</v>
      </c>
      <c r="G470" t="s">
        <v>219</v>
      </c>
    </row>
    <row r="471" spans="1:6" ht="15">
      <c r="A471">
        <v>2009</v>
      </c>
      <c r="B471" t="s">
        <v>141</v>
      </c>
      <c r="C471" t="s">
        <v>62</v>
      </c>
      <c r="D471" t="s">
        <v>212</v>
      </c>
      <c r="E471" t="s">
        <v>74</v>
      </c>
      <c r="F471">
        <v>2.167</v>
      </c>
    </row>
    <row r="472" spans="1:6" ht="15">
      <c r="A472">
        <v>2010</v>
      </c>
      <c r="B472" t="s">
        <v>141</v>
      </c>
      <c r="C472" t="s">
        <v>62</v>
      </c>
      <c r="D472" t="s">
        <v>212</v>
      </c>
      <c r="E472" t="s">
        <v>74</v>
      </c>
      <c r="F472">
        <v>2.455</v>
      </c>
    </row>
    <row r="473" spans="1:6" ht="15">
      <c r="A473">
        <v>2011</v>
      </c>
      <c r="B473" t="s">
        <v>141</v>
      </c>
      <c r="C473" t="s">
        <v>62</v>
      </c>
      <c r="D473" t="s">
        <v>212</v>
      </c>
      <c r="E473" t="s">
        <v>74</v>
      </c>
      <c r="F473">
        <v>2.433</v>
      </c>
    </row>
    <row r="474" spans="1:6" ht="15">
      <c r="A474">
        <v>2012</v>
      </c>
      <c r="B474" t="s">
        <v>141</v>
      </c>
      <c r="C474" t="s">
        <v>62</v>
      </c>
      <c r="D474" t="s">
        <v>212</v>
      </c>
      <c r="E474" t="s">
        <v>74</v>
      </c>
      <c r="F474">
        <v>2.507</v>
      </c>
    </row>
    <row r="475" spans="1:6" ht="15">
      <c r="A475">
        <v>2013</v>
      </c>
      <c r="B475" t="s">
        <v>141</v>
      </c>
      <c r="C475" t="s">
        <v>62</v>
      </c>
      <c r="D475" t="s">
        <v>212</v>
      </c>
      <c r="E475" t="s">
        <v>74</v>
      </c>
      <c r="F475">
        <v>2.411</v>
      </c>
    </row>
    <row r="476" spans="1:6" ht="15">
      <c r="A476">
        <v>2014</v>
      </c>
      <c r="B476" t="s">
        <v>141</v>
      </c>
      <c r="C476" t="s">
        <v>62</v>
      </c>
      <c r="D476" t="s">
        <v>212</v>
      </c>
      <c r="E476" t="s">
        <v>74</v>
      </c>
      <c r="F476">
        <v>2.258</v>
      </c>
    </row>
    <row r="477" spans="1:6" ht="15">
      <c r="A477">
        <v>2015</v>
      </c>
      <c r="B477" t="s">
        <v>141</v>
      </c>
      <c r="C477" t="s">
        <v>62</v>
      </c>
      <c r="D477" t="s">
        <v>212</v>
      </c>
      <c r="E477" t="s">
        <v>74</v>
      </c>
      <c r="F477">
        <v>2.48</v>
      </c>
    </row>
    <row r="478" spans="1:6" ht="15">
      <c r="A478">
        <v>2016</v>
      </c>
      <c r="B478" t="s">
        <v>141</v>
      </c>
      <c r="C478" t="s">
        <v>62</v>
      </c>
      <c r="D478" t="s">
        <v>212</v>
      </c>
      <c r="E478" t="s">
        <v>74</v>
      </c>
      <c r="F478">
        <v>2.552</v>
      </c>
    </row>
    <row r="479" spans="1:6" ht="15">
      <c r="A479">
        <v>2017</v>
      </c>
      <c r="B479" t="s">
        <v>141</v>
      </c>
      <c r="C479" t="s">
        <v>62</v>
      </c>
      <c r="D479" t="s">
        <v>212</v>
      </c>
      <c r="E479" t="s">
        <v>74</v>
      </c>
      <c r="F479">
        <v>2.587</v>
      </c>
    </row>
    <row r="480" spans="1:6" ht="15">
      <c r="A480">
        <v>2018</v>
      </c>
      <c r="B480" t="s">
        <v>141</v>
      </c>
      <c r="C480" t="s">
        <v>62</v>
      </c>
      <c r="D480" t="s">
        <v>212</v>
      </c>
      <c r="E480" t="s">
        <v>74</v>
      </c>
      <c r="F480">
        <v>2.543</v>
      </c>
    </row>
    <row r="481" spans="1:6" ht="15">
      <c r="A481">
        <v>2019</v>
      </c>
      <c r="B481" t="s">
        <v>141</v>
      </c>
      <c r="C481" t="s">
        <v>62</v>
      </c>
      <c r="D481" t="s">
        <v>212</v>
      </c>
      <c r="E481" t="s">
        <v>74</v>
      </c>
      <c r="F481">
        <v>2.554</v>
      </c>
    </row>
    <row r="482" spans="1:6" ht="15">
      <c r="A482">
        <v>2020</v>
      </c>
      <c r="B482" t="s">
        <v>141</v>
      </c>
      <c r="C482" t="s">
        <v>62</v>
      </c>
      <c r="D482" t="s">
        <v>212</v>
      </c>
      <c r="E482" t="s">
        <v>74</v>
      </c>
      <c r="F482">
        <v>2.329</v>
      </c>
    </row>
    <row r="483" spans="1:6" ht="15">
      <c r="A483">
        <v>2021</v>
      </c>
      <c r="B483" t="s">
        <v>141</v>
      </c>
      <c r="C483" t="s">
        <v>62</v>
      </c>
      <c r="D483" t="s">
        <v>212</v>
      </c>
      <c r="E483" t="s">
        <v>74</v>
      </c>
      <c r="F483">
        <v>2.584</v>
      </c>
    </row>
    <row r="484" spans="1:7" ht="15">
      <c r="A484">
        <v>2022</v>
      </c>
      <c r="B484" t="s">
        <v>141</v>
      </c>
      <c r="C484" t="s">
        <v>62</v>
      </c>
      <c r="D484" t="s">
        <v>212</v>
      </c>
      <c r="E484" t="s">
        <v>74</v>
      </c>
      <c r="F484">
        <v>2.571</v>
      </c>
      <c r="G484" t="s">
        <v>211</v>
      </c>
    </row>
    <row r="485" spans="1:6" ht="15">
      <c r="A485">
        <v>2000</v>
      </c>
      <c r="B485" t="s">
        <v>138</v>
      </c>
      <c r="C485" t="s">
        <v>62</v>
      </c>
      <c r="D485" t="s">
        <v>212</v>
      </c>
      <c r="E485" t="s">
        <v>74</v>
      </c>
      <c r="F485">
        <v>2.734</v>
      </c>
    </row>
    <row r="486" spans="1:6" ht="15">
      <c r="A486">
        <v>2001</v>
      </c>
      <c r="B486" t="s">
        <v>138</v>
      </c>
      <c r="C486" t="s">
        <v>62</v>
      </c>
      <c r="D486" t="s">
        <v>212</v>
      </c>
      <c r="E486" t="s">
        <v>74</v>
      </c>
      <c r="F486">
        <v>3.434</v>
      </c>
    </row>
    <row r="487" spans="1:6" ht="15">
      <c r="A487">
        <v>2002</v>
      </c>
      <c r="B487" t="s">
        <v>138</v>
      </c>
      <c r="C487" t="s">
        <v>62</v>
      </c>
      <c r="D487" t="s">
        <v>212</v>
      </c>
      <c r="E487" t="s">
        <v>74</v>
      </c>
      <c r="F487">
        <v>3.729</v>
      </c>
    </row>
    <row r="488" spans="1:6" ht="15">
      <c r="A488">
        <v>2003</v>
      </c>
      <c r="B488" t="s">
        <v>138</v>
      </c>
      <c r="C488" t="s">
        <v>62</v>
      </c>
      <c r="D488" t="s">
        <v>212</v>
      </c>
      <c r="E488" t="s">
        <v>74</v>
      </c>
      <c r="F488">
        <v>4.25</v>
      </c>
    </row>
    <row r="489" spans="1:6" ht="15">
      <c r="A489">
        <v>2004</v>
      </c>
      <c r="B489" t="s">
        <v>138</v>
      </c>
      <c r="C489" t="s">
        <v>62</v>
      </c>
      <c r="D489" t="s">
        <v>212</v>
      </c>
      <c r="E489" t="s">
        <v>74</v>
      </c>
      <c r="F489">
        <v>4.895</v>
      </c>
    </row>
    <row r="490" spans="1:6" ht="15">
      <c r="A490">
        <v>2005</v>
      </c>
      <c r="B490" t="s">
        <v>138</v>
      </c>
      <c r="C490" t="s">
        <v>62</v>
      </c>
      <c r="D490" t="s">
        <v>212</v>
      </c>
      <c r="E490" t="s">
        <v>74</v>
      </c>
      <c r="F490">
        <v>5.701</v>
      </c>
    </row>
    <row r="491" spans="1:6" ht="15">
      <c r="A491">
        <v>2006</v>
      </c>
      <c r="B491" t="s">
        <v>138</v>
      </c>
      <c r="C491" t="s">
        <v>62</v>
      </c>
      <c r="D491" t="s">
        <v>212</v>
      </c>
      <c r="E491" t="s">
        <v>74</v>
      </c>
      <c r="F491">
        <v>5.635</v>
      </c>
    </row>
    <row r="492" spans="1:6" ht="15">
      <c r="A492">
        <v>2007</v>
      </c>
      <c r="B492" t="s">
        <v>138</v>
      </c>
      <c r="C492" t="s">
        <v>62</v>
      </c>
      <c r="D492" t="s">
        <v>212</v>
      </c>
      <c r="E492" t="s">
        <v>74</v>
      </c>
      <c r="F492">
        <v>5.632</v>
      </c>
    </row>
    <row r="493" spans="1:6" ht="15">
      <c r="A493">
        <v>2008</v>
      </c>
      <c r="B493" t="s">
        <v>138</v>
      </c>
      <c r="C493" t="s">
        <v>62</v>
      </c>
      <c r="D493" t="s">
        <v>212</v>
      </c>
      <c r="E493" t="s">
        <v>74</v>
      </c>
      <c r="F493">
        <v>6.684</v>
      </c>
    </row>
    <row r="494" spans="1:6" ht="15">
      <c r="A494">
        <v>2009</v>
      </c>
      <c r="B494" t="s">
        <v>138</v>
      </c>
      <c r="C494" t="s">
        <v>62</v>
      </c>
      <c r="D494" t="s">
        <v>212</v>
      </c>
      <c r="E494" t="s">
        <v>74</v>
      </c>
      <c r="F494">
        <v>6.086</v>
      </c>
    </row>
    <row r="495" spans="1:6" ht="15">
      <c r="A495">
        <v>2010</v>
      </c>
      <c r="B495" t="s">
        <v>138</v>
      </c>
      <c r="C495" t="s">
        <v>62</v>
      </c>
      <c r="D495" t="s">
        <v>212</v>
      </c>
      <c r="E495" t="s">
        <v>74</v>
      </c>
      <c r="F495">
        <v>6.824</v>
      </c>
    </row>
    <row r="496" spans="1:6" ht="15">
      <c r="A496">
        <v>2011</v>
      </c>
      <c r="B496" t="s">
        <v>138</v>
      </c>
      <c r="C496" t="s">
        <v>62</v>
      </c>
      <c r="D496" t="s">
        <v>212</v>
      </c>
      <c r="E496" t="s">
        <v>74</v>
      </c>
      <c r="F496">
        <v>7.774</v>
      </c>
    </row>
    <row r="497" spans="1:6" ht="15">
      <c r="A497">
        <v>2012</v>
      </c>
      <c r="B497" t="s">
        <v>138</v>
      </c>
      <c r="C497" t="s">
        <v>62</v>
      </c>
      <c r="D497" t="s">
        <v>212</v>
      </c>
      <c r="E497" t="s">
        <v>74</v>
      </c>
      <c r="F497">
        <v>8.386</v>
      </c>
    </row>
    <row r="498" spans="1:6" ht="15">
      <c r="A498">
        <v>2013</v>
      </c>
      <c r="B498" t="s">
        <v>138</v>
      </c>
      <c r="C498" t="s">
        <v>62</v>
      </c>
      <c r="D498" t="s">
        <v>212</v>
      </c>
      <c r="E498" t="s">
        <v>74</v>
      </c>
      <c r="F498">
        <v>8.969</v>
      </c>
    </row>
    <row r="499" spans="1:6" ht="15">
      <c r="A499">
        <v>2014</v>
      </c>
      <c r="B499" t="s">
        <v>138</v>
      </c>
      <c r="C499" t="s">
        <v>62</v>
      </c>
      <c r="D499" t="s">
        <v>212</v>
      </c>
      <c r="E499" t="s">
        <v>74</v>
      </c>
      <c r="F499">
        <v>8.972</v>
      </c>
    </row>
    <row r="500" spans="1:6" ht="15">
      <c r="A500">
        <v>2015</v>
      </c>
      <c r="B500" t="s">
        <v>138</v>
      </c>
      <c r="C500" t="s">
        <v>62</v>
      </c>
      <c r="D500" t="s">
        <v>212</v>
      </c>
      <c r="E500" t="s">
        <v>74</v>
      </c>
      <c r="F500">
        <v>9.851</v>
      </c>
    </row>
    <row r="501" spans="1:6" ht="15">
      <c r="A501">
        <v>2016</v>
      </c>
      <c r="B501" t="s">
        <v>138</v>
      </c>
      <c r="C501" t="s">
        <v>62</v>
      </c>
      <c r="D501" t="s">
        <v>212</v>
      </c>
      <c r="E501" t="s">
        <v>74</v>
      </c>
      <c r="F501">
        <v>10.063</v>
      </c>
    </row>
    <row r="502" spans="1:6" ht="15">
      <c r="A502">
        <v>2017</v>
      </c>
      <c r="B502" t="s">
        <v>138</v>
      </c>
      <c r="C502" t="s">
        <v>62</v>
      </c>
      <c r="D502" t="s">
        <v>212</v>
      </c>
      <c r="E502" t="s">
        <v>74</v>
      </c>
      <c r="F502">
        <v>10.774</v>
      </c>
    </row>
    <row r="503" spans="1:6" ht="15">
      <c r="A503">
        <v>2018</v>
      </c>
      <c r="B503" t="s">
        <v>138</v>
      </c>
      <c r="C503" t="s">
        <v>62</v>
      </c>
      <c r="D503" t="s">
        <v>212</v>
      </c>
      <c r="E503" t="s">
        <v>74</v>
      </c>
      <c r="F503">
        <v>10.384</v>
      </c>
    </row>
    <row r="504" spans="1:6" ht="15">
      <c r="A504">
        <v>2019</v>
      </c>
      <c r="B504" t="s">
        <v>138</v>
      </c>
      <c r="C504" t="s">
        <v>62</v>
      </c>
      <c r="D504" t="s">
        <v>212</v>
      </c>
      <c r="E504" t="s">
        <v>74</v>
      </c>
      <c r="F504">
        <v>11.241</v>
      </c>
    </row>
    <row r="505" spans="1:6" ht="15">
      <c r="A505">
        <v>2020</v>
      </c>
      <c r="B505" t="s">
        <v>138</v>
      </c>
      <c r="C505" t="s">
        <v>62</v>
      </c>
      <c r="D505" t="s">
        <v>212</v>
      </c>
      <c r="E505" t="s">
        <v>74</v>
      </c>
      <c r="F505">
        <v>11.118</v>
      </c>
    </row>
    <row r="506" spans="1:6" ht="15">
      <c r="A506">
        <v>2021</v>
      </c>
      <c r="B506" t="s">
        <v>138</v>
      </c>
      <c r="C506" t="s">
        <v>62</v>
      </c>
      <c r="D506" t="s">
        <v>212</v>
      </c>
      <c r="E506" t="s">
        <v>74</v>
      </c>
      <c r="F506">
        <v>10.913</v>
      </c>
    </row>
    <row r="507" spans="1:7" ht="15">
      <c r="A507">
        <v>2022</v>
      </c>
      <c r="B507" t="s">
        <v>138</v>
      </c>
      <c r="C507" t="s">
        <v>62</v>
      </c>
      <c r="D507" t="s">
        <v>212</v>
      </c>
      <c r="E507" t="s">
        <v>74</v>
      </c>
      <c r="F507">
        <v>10.28</v>
      </c>
      <c r="G507" t="s">
        <v>211</v>
      </c>
    </row>
    <row r="508" spans="1:6" ht="15">
      <c r="A508">
        <v>2000</v>
      </c>
      <c r="B508" t="s">
        <v>137</v>
      </c>
      <c r="C508" t="s">
        <v>62</v>
      </c>
      <c r="D508" t="s">
        <v>212</v>
      </c>
      <c r="E508" t="s">
        <v>74</v>
      </c>
      <c r="F508">
        <v>22.218</v>
      </c>
    </row>
    <row r="509" spans="1:6" ht="15">
      <c r="A509">
        <v>2001</v>
      </c>
      <c r="B509" t="s">
        <v>137</v>
      </c>
      <c r="C509" t="s">
        <v>62</v>
      </c>
      <c r="D509" t="s">
        <v>212</v>
      </c>
      <c r="E509" t="s">
        <v>74</v>
      </c>
      <c r="F509">
        <v>22.251</v>
      </c>
    </row>
    <row r="510" spans="1:6" ht="15">
      <c r="A510">
        <v>2002</v>
      </c>
      <c r="B510" t="s">
        <v>137</v>
      </c>
      <c r="C510" t="s">
        <v>62</v>
      </c>
      <c r="D510" t="s">
        <v>212</v>
      </c>
      <c r="E510" t="s">
        <v>74</v>
      </c>
      <c r="F510">
        <v>22.461</v>
      </c>
    </row>
    <row r="511" spans="1:6" ht="15">
      <c r="A511">
        <v>2003</v>
      </c>
      <c r="B511" t="s">
        <v>137</v>
      </c>
      <c r="C511" t="s">
        <v>62</v>
      </c>
      <c r="D511" t="s">
        <v>212</v>
      </c>
      <c r="E511" t="s">
        <v>74</v>
      </c>
      <c r="F511">
        <v>22.141</v>
      </c>
    </row>
    <row r="512" spans="1:6" ht="15">
      <c r="A512">
        <v>2004</v>
      </c>
      <c r="B512" t="s">
        <v>137</v>
      </c>
      <c r="C512" t="s">
        <v>62</v>
      </c>
      <c r="D512" t="s">
        <v>212</v>
      </c>
      <c r="E512" t="s">
        <v>74</v>
      </c>
      <c r="F512">
        <v>23.814</v>
      </c>
    </row>
    <row r="513" spans="1:6" ht="15">
      <c r="A513">
        <v>2005</v>
      </c>
      <c r="B513" t="s">
        <v>137</v>
      </c>
      <c r="C513" t="s">
        <v>62</v>
      </c>
      <c r="D513" t="s">
        <v>212</v>
      </c>
      <c r="E513" t="s">
        <v>74</v>
      </c>
      <c r="F513">
        <v>21.321</v>
      </c>
    </row>
    <row r="514" spans="1:6" ht="15">
      <c r="A514">
        <v>2006</v>
      </c>
      <c r="B514" t="s">
        <v>137</v>
      </c>
      <c r="C514" t="s">
        <v>62</v>
      </c>
      <c r="D514" t="s">
        <v>212</v>
      </c>
      <c r="E514" t="s">
        <v>74</v>
      </c>
      <c r="F514">
        <v>22.52</v>
      </c>
    </row>
    <row r="515" spans="1:6" ht="15">
      <c r="A515">
        <v>2007</v>
      </c>
      <c r="B515" t="s">
        <v>137</v>
      </c>
      <c r="C515" t="s">
        <v>62</v>
      </c>
      <c r="D515" t="s">
        <v>212</v>
      </c>
      <c r="E515" t="s">
        <v>74</v>
      </c>
      <c r="F515">
        <v>22.464</v>
      </c>
    </row>
    <row r="516" spans="1:6" ht="15">
      <c r="A516">
        <v>2008</v>
      </c>
      <c r="B516" t="s">
        <v>137</v>
      </c>
      <c r="C516" t="s">
        <v>62</v>
      </c>
      <c r="D516" t="s">
        <v>212</v>
      </c>
      <c r="E516" t="s">
        <v>74</v>
      </c>
      <c r="F516">
        <v>20.876</v>
      </c>
    </row>
    <row r="517" spans="1:6" ht="15">
      <c r="A517">
        <v>2009</v>
      </c>
      <c r="B517" t="s">
        <v>137</v>
      </c>
      <c r="C517" t="s">
        <v>62</v>
      </c>
      <c r="D517" t="s">
        <v>212</v>
      </c>
      <c r="E517" t="s">
        <v>74</v>
      </c>
      <c r="F517">
        <v>18.042</v>
      </c>
    </row>
    <row r="518" spans="1:6" ht="15">
      <c r="A518">
        <v>2010</v>
      </c>
      <c r="B518" t="s">
        <v>137</v>
      </c>
      <c r="C518" t="s">
        <v>62</v>
      </c>
      <c r="D518" t="s">
        <v>212</v>
      </c>
      <c r="E518" t="s">
        <v>74</v>
      </c>
      <c r="F518">
        <v>18.327</v>
      </c>
    </row>
    <row r="519" spans="1:6" ht="15">
      <c r="A519">
        <v>2011</v>
      </c>
      <c r="B519" t="s">
        <v>137</v>
      </c>
      <c r="C519" t="s">
        <v>62</v>
      </c>
      <c r="D519" t="s">
        <v>212</v>
      </c>
      <c r="E519" t="s">
        <v>74</v>
      </c>
      <c r="F519">
        <v>18.376</v>
      </c>
    </row>
    <row r="520" spans="1:6" ht="15">
      <c r="A520">
        <v>2012</v>
      </c>
      <c r="B520" t="s">
        <v>137</v>
      </c>
      <c r="C520" t="s">
        <v>62</v>
      </c>
      <c r="D520" t="s">
        <v>212</v>
      </c>
      <c r="E520" t="s">
        <v>74</v>
      </c>
      <c r="F520">
        <v>16.576</v>
      </c>
    </row>
    <row r="521" spans="1:6" ht="15">
      <c r="A521">
        <v>2013</v>
      </c>
      <c r="B521" t="s">
        <v>137</v>
      </c>
      <c r="C521" t="s">
        <v>62</v>
      </c>
      <c r="D521" t="s">
        <v>212</v>
      </c>
      <c r="E521" t="s">
        <v>74</v>
      </c>
      <c r="F521">
        <v>15.764</v>
      </c>
    </row>
    <row r="522" spans="1:6" ht="15">
      <c r="A522">
        <v>2014</v>
      </c>
      <c r="B522" t="s">
        <v>137</v>
      </c>
      <c r="C522" t="s">
        <v>62</v>
      </c>
      <c r="D522" t="s">
        <v>212</v>
      </c>
      <c r="E522" t="s">
        <v>74</v>
      </c>
      <c r="F522">
        <v>15.198</v>
      </c>
    </row>
    <row r="523" spans="1:6" ht="15">
      <c r="A523">
        <v>2015</v>
      </c>
      <c r="B523" t="s">
        <v>137</v>
      </c>
      <c r="C523" t="s">
        <v>62</v>
      </c>
      <c r="D523" t="s">
        <v>212</v>
      </c>
      <c r="E523" t="s">
        <v>74</v>
      </c>
      <c r="F523">
        <v>14.157</v>
      </c>
    </row>
    <row r="524" spans="1:6" ht="15">
      <c r="A524">
        <v>2016</v>
      </c>
      <c r="B524" t="s">
        <v>137</v>
      </c>
      <c r="C524" t="s">
        <v>62</v>
      </c>
      <c r="D524" t="s">
        <v>212</v>
      </c>
      <c r="E524" t="s">
        <v>74</v>
      </c>
      <c r="F524">
        <v>14.176</v>
      </c>
    </row>
    <row r="525" spans="1:6" ht="15">
      <c r="A525">
        <v>2017</v>
      </c>
      <c r="B525" t="s">
        <v>137</v>
      </c>
      <c r="C525" t="s">
        <v>62</v>
      </c>
      <c r="D525" t="s">
        <v>212</v>
      </c>
      <c r="E525" t="s">
        <v>74</v>
      </c>
      <c r="F525">
        <v>14.622</v>
      </c>
    </row>
    <row r="526" spans="1:6" ht="15">
      <c r="A526">
        <v>2018</v>
      </c>
      <c r="B526" t="s">
        <v>137</v>
      </c>
      <c r="C526" t="s">
        <v>62</v>
      </c>
      <c r="D526" t="s">
        <v>212</v>
      </c>
      <c r="E526" t="s">
        <v>74</v>
      </c>
      <c r="F526">
        <v>14.662</v>
      </c>
    </row>
    <row r="527" spans="1:6" ht="15">
      <c r="A527">
        <v>2019</v>
      </c>
      <c r="B527" t="s">
        <v>137</v>
      </c>
      <c r="C527" t="s">
        <v>62</v>
      </c>
      <c r="D527" t="s">
        <v>212</v>
      </c>
      <c r="E527" t="s">
        <v>74</v>
      </c>
      <c r="F527">
        <v>13.605</v>
      </c>
    </row>
    <row r="528" spans="1:6" ht="15">
      <c r="A528">
        <v>2020</v>
      </c>
      <c r="B528" t="s">
        <v>137</v>
      </c>
      <c r="C528" t="s">
        <v>62</v>
      </c>
      <c r="D528" t="s">
        <v>212</v>
      </c>
      <c r="E528" t="s">
        <v>74</v>
      </c>
      <c r="F528">
        <v>12.192</v>
      </c>
    </row>
    <row r="529" spans="1:6" ht="15">
      <c r="A529">
        <v>2021</v>
      </c>
      <c r="B529" t="s">
        <v>137</v>
      </c>
      <c r="C529" t="s">
        <v>62</v>
      </c>
      <c r="D529" t="s">
        <v>212</v>
      </c>
      <c r="E529" t="s">
        <v>74</v>
      </c>
      <c r="F529">
        <v>12.592</v>
      </c>
    </row>
    <row r="530" spans="1:6" ht="15">
      <c r="A530">
        <v>2022</v>
      </c>
      <c r="B530" t="s">
        <v>137</v>
      </c>
      <c r="C530" t="s">
        <v>62</v>
      </c>
      <c r="D530" t="s">
        <v>212</v>
      </c>
      <c r="E530" t="s">
        <v>74</v>
      </c>
      <c r="F530">
        <v>11.859</v>
      </c>
    </row>
    <row r="531" spans="1:6" ht="15">
      <c r="A531">
        <v>2000</v>
      </c>
      <c r="B531" t="s">
        <v>139</v>
      </c>
      <c r="C531" t="s">
        <v>62</v>
      </c>
      <c r="D531" t="s">
        <v>212</v>
      </c>
      <c r="E531" t="s">
        <v>74</v>
      </c>
      <c r="F531">
        <v>3.918</v>
      </c>
    </row>
    <row r="532" spans="1:6" ht="15">
      <c r="A532">
        <v>2001</v>
      </c>
      <c r="B532" t="s">
        <v>139</v>
      </c>
      <c r="C532" t="s">
        <v>62</v>
      </c>
      <c r="D532" t="s">
        <v>212</v>
      </c>
      <c r="E532" t="s">
        <v>74</v>
      </c>
      <c r="F532">
        <v>4.019</v>
      </c>
    </row>
    <row r="533" spans="1:6" ht="15">
      <c r="A533">
        <v>2002</v>
      </c>
      <c r="B533" t="s">
        <v>139</v>
      </c>
      <c r="C533" t="s">
        <v>62</v>
      </c>
      <c r="D533" t="s">
        <v>212</v>
      </c>
      <c r="E533" t="s">
        <v>74</v>
      </c>
      <c r="F533">
        <v>4.407</v>
      </c>
    </row>
    <row r="534" spans="1:6" ht="15">
      <c r="A534">
        <v>2003</v>
      </c>
      <c r="B534" t="s">
        <v>139</v>
      </c>
      <c r="C534" t="s">
        <v>62</v>
      </c>
      <c r="D534" t="s">
        <v>212</v>
      </c>
      <c r="E534" t="s">
        <v>74</v>
      </c>
      <c r="F534">
        <v>4.938</v>
      </c>
    </row>
    <row r="535" spans="1:6" ht="15">
      <c r="A535">
        <v>2004</v>
      </c>
      <c r="B535" t="s">
        <v>139</v>
      </c>
      <c r="C535" t="s">
        <v>62</v>
      </c>
      <c r="D535" t="s">
        <v>212</v>
      </c>
      <c r="E535" t="s">
        <v>74</v>
      </c>
      <c r="F535">
        <v>5.247</v>
      </c>
    </row>
    <row r="536" spans="1:6" ht="15">
      <c r="A536">
        <v>2005</v>
      </c>
      <c r="B536" t="s">
        <v>139</v>
      </c>
      <c r="C536" t="s">
        <v>62</v>
      </c>
      <c r="D536" t="s">
        <v>212</v>
      </c>
      <c r="E536" t="s">
        <v>74</v>
      </c>
      <c r="F536">
        <v>6.002</v>
      </c>
    </row>
    <row r="537" spans="1:6" ht="15">
      <c r="A537">
        <v>2006</v>
      </c>
      <c r="B537" t="s">
        <v>139</v>
      </c>
      <c r="C537" t="s">
        <v>62</v>
      </c>
      <c r="D537" t="s">
        <v>212</v>
      </c>
      <c r="E537" t="s">
        <v>74</v>
      </c>
      <c r="F537">
        <v>6.237</v>
      </c>
    </row>
    <row r="538" spans="1:6" ht="15">
      <c r="A538">
        <v>2007</v>
      </c>
      <c r="B538" t="s">
        <v>139</v>
      </c>
      <c r="C538" t="s">
        <v>62</v>
      </c>
      <c r="D538" t="s">
        <v>212</v>
      </c>
      <c r="E538" t="s">
        <v>74</v>
      </c>
      <c r="F538">
        <v>6.288</v>
      </c>
    </row>
    <row r="539" spans="1:6" ht="15">
      <c r="A539">
        <v>2008</v>
      </c>
      <c r="B539" t="s">
        <v>139</v>
      </c>
      <c r="C539" t="s">
        <v>62</v>
      </c>
      <c r="D539" t="s">
        <v>212</v>
      </c>
      <c r="E539" t="s">
        <v>74</v>
      </c>
      <c r="F539">
        <v>6.617</v>
      </c>
    </row>
    <row r="540" spans="1:6" ht="15">
      <c r="A540">
        <v>2009</v>
      </c>
      <c r="B540" t="s">
        <v>139</v>
      </c>
      <c r="C540" t="s">
        <v>62</v>
      </c>
      <c r="D540" t="s">
        <v>212</v>
      </c>
      <c r="E540" t="s">
        <v>74</v>
      </c>
      <c r="F540">
        <v>6.501</v>
      </c>
    </row>
    <row r="541" spans="1:6" ht="15">
      <c r="A541">
        <v>2010</v>
      </c>
      <c r="B541" t="s">
        <v>139</v>
      </c>
      <c r="C541" t="s">
        <v>62</v>
      </c>
      <c r="D541" t="s">
        <v>212</v>
      </c>
      <c r="E541" t="s">
        <v>74</v>
      </c>
      <c r="F541">
        <v>8.541</v>
      </c>
    </row>
    <row r="542" spans="1:6" ht="15">
      <c r="A542">
        <v>2011</v>
      </c>
      <c r="B542" t="s">
        <v>139</v>
      </c>
      <c r="C542" t="s">
        <v>62</v>
      </c>
      <c r="D542" t="s">
        <v>212</v>
      </c>
      <c r="E542" t="s">
        <v>74</v>
      </c>
      <c r="F542">
        <v>9.06</v>
      </c>
    </row>
    <row r="543" spans="1:6" ht="15">
      <c r="A543">
        <v>2012</v>
      </c>
      <c r="B543" t="s">
        <v>139</v>
      </c>
      <c r="C543" t="s">
        <v>62</v>
      </c>
      <c r="D543" t="s">
        <v>212</v>
      </c>
      <c r="E543" t="s">
        <v>74</v>
      </c>
      <c r="F543">
        <v>9.858</v>
      </c>
    </row>
    <row r="544" spans="1:6" ht="15">
      <c r="A544">
        <v>2013</v>
      </c>
      <c r="B544" t="s">
        <v>139</v>
      </c>
      <c r="C544" t="s">
        <v>62</v>
      </c>
      <c r="D544" t="s">
        <v>212</v>
      </c>
      <c r="E544" t="s">
        <v>74</v>
      </c>
      <c r="F544">
        <v>9.36</v>
      </c>
    </row>
    <row r="545" spans="1:6" ht="15">
      <c r="A545">
        <v>2014</v>
      </c>
      <c r="B545" t="s">
        <v>139</v>
      </c>
      <c r="C545" t="s">
        <v>62</v>
      </c>
      <c r="D545" t="s">
        <v>212</v>
      </c>
      <c r="E545" t="s">
        <v>74</v>
      </c>
      <c r="F545">
        <v>9.722</v>
      </c>
    </row>
    <row r="546" spans="1:6" ht="15">
      <c r="A546">
        <v>2015</v>
      </c>
      <c r="B546" t="s">
        <v>139</v>
      </c>
      <c r="C546" t="s">
        <v>62</v>
      </c>
      <c r="D546" t="s">
        <v>212</v>
      </c>
      <c r="E546" t="s">
        <v>74</v>
      </c>
      <c r="F546">
        <v>9.931</v>
      </c>
    </row>
    <row r="547" spans="1:6" ht="15">
      <c r="A547">
        <v>2016</v>
      </c>
      <c r="B547" t="s">
        <v>139</v>
      </c>
      <c r="C547" t="s">
        <v>62</v>
      </c>
      <c r="D547" t="s">
        <v>212</v>
      </c>
      <c r="E547" t="s">
        <v>74</v>
      </c>
      <c r="F547">
        <v>10.326</v>
      </c>
    </row>
    <row r="548" spans="1:6" ht="15">
      <c r="A548">
        <v>2017</v>
      </c>
      <c r="B548" t="s">
        <v>139</v>
      </c>
      <c r="C548" t="s">
        <v>62</v>
      </c>
      <c r="D548" t="s">
        <v>212</v>
      </c>
      <c r="E548" t="s">
        <v>74</v>
      </c>
      <c r="F548">
        <v>10.94</v>
      </c>
    </row>
    <row r="549" spans="1:6" ht="15">
      <c r="A549">
        <v>2018</v>
      </c>
      <c r="B549" t="s">
        <v>139</v>
      </c>
      <c r="C549" t="s">
        <v>62</v>
      </c>
      <c r="D549" t="s">
        <v>212</v>
      </c>
      <c r="E549" t="s">
        <v>74</v>
      </c>
      <c r="F549">
        <v>11.439</v>
      </c>
    </row>
    <row r="550" spans="1:6" ht="15">
      <c r="A550">
        <v>2019</v>
      </c>
      <c r="B550" t="s">
        <v>139</v>
      </c>
      <c r="C550" t="s">
        <v>62</v>
      </c>
      <c r="D550" t="s">
        <v>212</v>
      </c>
      <c r="E550" t="s">
        <v>74</v>
      </c>
      <c r="F550">
        <v>12.331</v>
      </c>
    </row>
    <row r="551" spans="1:6" ht="15">
      <c r="A551">
        <v>2020</v>
      </c>
      <c r="B551" t="s">
        <v>139</v>
      </c>
      <c r="C551" t="s">
        <v>62</v>
      </c>
      <c r="D551" t="s">
        <v>212</v>
      </c>
      <c r="E551" t="s">
        <v>74</v>
      </c>
      <c r="F551">
        <v>13.016</v>
      </c>
    </row>
    <row r="552" spans="1:6" ht="15">
      <c r="A552">
        <v>2021</v>
      </c>
      <c r="B552" t="s">
        <v>139</v>
      </c>
      <c r="C552" t="s">
        <v>62</v>
      </c>
      <c r="D552" t="s">
        <v>212</v>
      </c>
      <c r="E552" t="s">
        <v>74</v>
      </c>
      <c r="F552">
        <v>13.539</v>
      </c>
    </row>
    <row r="553" spans="1:7" ht="15">
      <c r="A553">
        <v>2022</v>
      </c>
      <c r="B553" t="s">
        <v>139</v>
      </c>
      <c r="C553" t="s">
        <v>62</v>
      </c>
      <c r="D553" t="s">
        <v>212</v>
      </c>
      <c r="E553" t="s">
        <v>74</v>
      </c>
      <c r="F553">
        <v>13.31</v>
      </c>
      <c r="G553" t="s">
        <v>211</v>
      </c>
    </row>
    <row r="554" spans="1:5" ht="15">
      <c r="A554">
        <v>2000</v>
      </c>
      <c r="B554" t="s">
        <v>119</v>
      </c>
      <c r="C554" t="s">
        <v>62</v>
      </c>
      <c r="D554" t="s">
        <v>212</v>
      </c>
      <c r="E554" t="s">
        <v>74</v>
      </c>
    </row>
    <row r="555" spans="1:5" ht="15">
      <c r="A555">
        <v>2001</v>
      </c>
      <c r="B555" t="s">
        <v>119</v>
      </c>
      <c r="C555" t="s">
        <v>62</v>
      </c>
      <c r="D555" t="s">
        <v>212</v>
      </c>
      <c r="E555" t="s">
        <v>74</v>
      </c>
    </row>
    <row r="556" spans="1:5" ht="15">
      <c r="A556">
        <v>2002</v>
      </c>
      <c r="B556" t="s">
        <v>119</v>
      </c>
      <c r="C556" t="s">
        <v>62</v>
      </c>
      <c r="D556" t="s">
        <v>212</v>
      </c>
      <c r="E556" t="s">
        <v>74</v>
      </c>
    </row>
    <row r="557" spans="1:5" ht="15">
      <c r="A557">
        <v>2003</v>
      </c>
      <c r="B557" t="s">
        <v>119</v>
      </c>
      <c r="C557" t="s">
        <v>62</v>
      </c>
      <c r="D557" t="s">
        <v>212</v>
      </c>
      <c r="E557" t="s">
        <v>74</v>
      </c>
    </row>
    <row r="558" spans="1:5" ht="15">
      <c r="A558">
        <v>2004</v>
      </c>
      <c r="B558" t="s">
        <v>119</v>
      </c>
      <c r="C558" t="s">
        <v>62</v>
      </c>
      <c r="D558" t="s">
        <v>212</v>
      </c>
      <c r="E558" t="s">
        <v>74</v>
      </c>
    </row>
    <row r="559" spans="1:5" ht="15">
      <c r="A559">
        <v>2005</v>
      </c>
      <c r="B559" t="s">
        <v>119</v>
      </c>
      <c r="C559" t="s">
        <v>62</v>
      </c>
      <c r="D559" t="s">
        <v>212</v>
      </c>
      <c r="E559" t="s">
        <v>74</v>
      </c>
    </row>
    <row r="560" spans="1:5" ht="15">
      <c r="A560">
        <v>2006</v>
      </c>
      <c r="B560" t="s">
        <v>119</v>
      </c>
      <c r="C560" t="s">
        <v>62</v>
      </c>
      <c r="D560" t="s">
        <v>212</v>
      </c>
      <c r="E560" t="s">
        <v>74</v>
      </c>
    </row>
    <row r="561" spans="1:5" ht="15">
      <c r="A561">
        <v>2007</v>
      </c>
      <c r="B561" t="s">
        <v>119</v>
      </c>
      <c r="C561" t="s">
        <v>62</v>
      </c>
      <c r="D561" t="s">
        <v>212</v>
      </c>
      <c r="E561" t="s">
        <v>74</v>
      </c>
    </row>
    <row r="562" spans="1:5" ht="15">
      <c r="A562">
        <v>2008</v>
      </c>
      <c r="B562" t="s">
        <v>119</v>
      </c>
      <c r="C562" t="s">
        <v>62</v>
      </c>
      <c r="D562" t="s">
        <v>212</v>
      </c>
      <c r="E562" t="s">
        <v>74</v>
      </c>
    </row>
    <row r="563" spans="1:5" ht="15">
      <c r="A563">
        <v>2009</v>
      </c>
      <c r="B563" t="s">
        <v>119</v>
      </c>
      <c r="C563" t="s">
        <v>62</v>
      </c>
      <c r="D563" t="s">
        <v>212</v>
      </c>
      <c r="E563" t="s">
        <v>74</v>
      </c>
    </row>
    <row r="564" spans="1:6" ht="15">
      <c r="A564">
        <v>2010</v>
      </c>
      <c r="B564" t="s">
        <v>119</v>
      </c>
      <c r="C564" t="s">
        <v>62</v>
      </c>
      <c r="D564" t="s">
        <v>212</v>
      </c>
      <c r="E564" t="s">
        <v>74</v>
      </c>
      <c r="F564">
        <v>1.569</v>
      </c>
    </row>
    <row r="565" spans="1:6" ht="15">
      <c r="A565">
        <v>2011</v>
      </c>
      <c r="B565" t="s">
        <v>119</v>
      </c>
      <c r="C565" t="s">
        <v>62</v>
      </c>
      <c r="D565" t="s">
        <v>212</v>
      </c>
      <c r="E565" t="s">
        <v>74</v>
      </c>
      <c r="F565">
        <v>1.602</v>
      </c>
    </row>
    <row r="566" spans="1:6" ht="15">
      <c r="A566">
        <v>2012</v>
      </c>
      <c r="B566" t="s">
        <v>119</v>
      </c>
      <c r="C566" t="s">
        <v>62</v>
      </c>
      <c r="D566" t="s">
        <v>212</v>
      </c>
      <c r="E566" t="s">
        <v>74</v>
      </c>
      <c r="F566">
        <v>1.414</v>
      </c>
    </row>
    <row r="567" spans="1:6" ht="15">
      <c r="A567">
        <v>2013</v>
      </c>
      <c r="B567" t="s">
        <v>119</v>
      </c>
      <c r="C567" t="s">
        <v>62</v>
      </c>
      <c r="D567" t="s">
        <v>212</v>
      </c>
      <c r="E567" t="s">
        <v>74</v>
      </c>
      <c r="F567">
        <v>1.234</v>
      </c>
    </row>
    <row r="568" spans="1:6" ht="15">
      <c r="A568">
        <v>2014</v>
      </c>
      <c r="B568" t="s">
        <v>119</v>
      </c>
      <c r="C568" t="s">
        <v>62</v>
      </c>
      <c r="D568" t="s">
        <v>212</v>
      </c>
      <c r="E568" t="s">
        <v>74</v>
      </c>
      <c r="F568">
        <v>1.234</v>
      </c>
    </row>
    <row r="569" spans="1:6" ht="15">
      <c r="A569">
        <v>2015</v>
      </c>
      <c r="B569" t="s">
        <v>119</v>
      </c>
      <c r="C569" t="s">
        <v>62</v>
      </c>
      <c r="D569" t="s">
        <v>212</v>
      </c>
      <c r="E569" t="s">
        <v>74</v>
      </c>
      <c r="F569">
        <v>1.256</v>
      </c>
    </row>
    <row r="570" spans="1:6" ht="15">
      <c r="A570">
        <v>2016</v>
      </c>
      <c r="B570" t="s">
        <v>119</v>
      </c>
      <c r="C570" t="s">
        <v>62</v>
      </c>
      <c r="D570" t="s">
        <v>212</v>
      </c>
      <c r="E570" t="s">
        <v>74</v>
      </c>
      <c r="F570">
        <v>1.329</v>
      </c>
    </row>
    <row r="571" spans="1:6" ht="15">
      <c r="A571">
        <v>2017</v>
      </c>
      <c r="B571" t="s">
        <v>119</v>
      </c>
      <c r="C571" t="s">
        <v>62</v>
      </c>
      <c r="D571" t="s">
        <v>212</v>
      </c>
      <c r="E571" t="s">
        <v>74</v>
      </c>
      <c r="F571">
        <v>1.44</v>
      </c>
    </row>
    <row r="572" spans="1:6" ht="15">
      <c r="A572">
        <v>2018</v>
      </c>
      <c r="B572" t="s">
        <v>119</v>
      </c>
      <c r="C572" t="s">
        <v>62</v>
      </c>
      <c r="D572" t="s">
        <v>212</v>
      </c>
      <c r="E572" t="s">
        <v>74</v>
      </c>
      <c r="F572">
        <v>1.667</v>
      </c>
    </row>
    <row r="573" spans="1:6" ht="15">
      <c r="A573">
        <v>2019</v>
      </c>
      <c r="B573" t="s">
        <v>119</v>
      </c>
      <c r="C573" t="s">
        <v>62</v>
      </c>
      <c r="D573" t="s">
        <v>212</v>
      </c>
      <c r="E573" t="s">
        <v>74</v>
      </c>
      <c r="F573">
        <v>1.793</v>
      </c>
    </row>
    <row r="574" spans="1:6" ht="15">
      <c r="A574">
        <v>2020</v>
      </c>
      <c r="B574" t="s">
        <v>119</v>
      </c>
      <c r="C574" t="s">
        <v>62</v>
      </c>
      <c r="D574" t="s">
        <v>212</v>
      </c>
      <c r="E574" t="s">
        <v>74</v>
      </c>
      <c r="F574">
        <v>1.6</v>
      </c>
    </row>
    <row r="575" spans="1:7" ht="15">
      <c r="A575">
        <v>2021</v>
      </c>
      <c r="B575" t="s">
        <v>119</v>
      </c>
      <c r="C575" t="s">
        <v>62</v>
      </c>
      <c r="D575" t="s">
        <v>212</v>
      </c>
      <c r="E575" t="s">
        <v>74</v>
      </c>
      <c r="F575">
        <v>1.873</v>
      </c>
      <c r="G575" t="s">
        <v>222</v>
      </c>
    </row>
    <row r="576" spans="1:5" ht="15">
      <c r="A576">
        <v>2022</v>
      </c>
      <c r="B576" t="s">
        <v>119</v>
      </c>
      <c r="C576" t="s">
        <v>62</v>
      </c>
      <c r="D576" t="s">
        <v>212</v>
      </c>
      <c r="E576" t="s">
        <v>74</v>
      </c>
    </row>
    <row r="577" spans="1:6" ht="15">
      <c r="A577">
        <v>2000</v>
      </c>
      <c r="B577" t="s">
        <v>134</v>
      </c>
      <c r="C577" t="s">
        <v>62</v>
      </c>
      <c r="D577" t="s">
        <v>212</v>
      </c>
      <c r="E577" t="s">
        <v>74</v>
      </c>
      <c r="F577">
        <v>1.359</v>
      </c>
    </row>
    <row r="578" spans="1:6" ht="15">
      <c r="A578">
        <v>2001</v>
      </c>
      <c r="B578" t="s">
        <v>134</v>
      </c>
      <c r="C578" t="s">
        <v>62</v>
      </c>
      <c r="D578" t="s">
        <v>212</v>
      </c>
      <c r="E578" t="s">
        <v>74</v>
      </c>
      <c r="F578">
        <v>0.144</v>
      </c>
    </row>
    <row r="579" spans="1:6" ht="15">
      <c r="A579">
        <v>2002</v>
      </c>
      <c r="B579" t="s">
        <v>134</v>
      </c>
      <c r="C579" t="s">
        <v>62</v>
      </c>
      <c r="D579" t="s">
        <v>212</v>
      </c>
      <c r="E579" t="s">
        <v>74</v>
      </c>
      <c r="F579">
        <v>0.162</v>
      </c>
    </row>
    <row r="580" spans="1:6" ht="15">
      <c r="A580">
        <v>2003</v>
      </c>
      <c r="B580" t="s">
        <v>134</v>
      </c>
      <c r="C580" t="s">
        <v>62</v>
      </c>
      <c r="D580" t="s">
        <v>212</v>
      </c>
      <c r="E580" t="s">
        <v>74</v>
      </c>
      <c r="F580">
        <v>0.296</v>
      </c>
    </row>
    <row r="581" spans="1:6" ht="15">
      <c r="A581">
        <v>2004</v>
      </c>
      <c r="B581" t="s">
        <v>134</v>
      </c>
      <c r="C581" t="s">
        <v>62</v>
      </c>
      <c r="D581" t="s">
        <v>212</v>
      </c>
      <c r="E581" t="s">
        <v>74</v>
      </c>
      <c r="F581">
        <v>0.664</v>
      </c>
    </row>
    <row r="582" spans="1:6" ht="15">
      <c r="A582">
        <v>2005</v>
      </c>
      <c r="B582" t="s">
        <v>134</v>
      </c>
      <c r="C582" t="s">
        <v>62</v>
      </c>
      <c r="D582" t="s">
        <v>212</v>
      </c>
      <c r="E582" t="s">
        <v>74</v>
      </c>
      <c r="F582">
        <v>0.543</v>
      </c>
    </row>
    <row r="583" spans="1:6" ht="15">
      <c r="A583">
        <v>2006</v>
      </c>
      <c r="B583" t="s">
        <v>134</v>
      </c>
      <c r="C583" t="s">
        <v>62</v>
      </c>
      <c r="D583" t="s">
        <v>212</v>
      </c>
      <c r="E583" t="s">
        <v>74</v>
      </c>
      <c r="F583">
        <v>0.397</v>
      </c>
    </row>
    <row r="584" spans="1:6" ht="15">
      <c r="A584">
        <v>2007</v>
      </c>
      <c r="B584" t="s">
        <v>134</v>
      </c>
      <c r="C584" t="s">
        <v>62</v>
      </c>
      <c r="D584" t="s">
        <v>212</v>
      </c>
      <c r="E584" t="s">
        <v>74</v>
      </c>
      <c r="F584">
        <v>3.068</v>
      </c>
    </row>
    <row r="585" spans="1:6" ht="15">
      <c r="A585">
        <v>2008</v>
      </c>
      <c r="B585" t="s">
        <v>134</v>
      </c>
      <c r="C585" t="s">
        <v>62</v>
      </c>
      <c r="D585" t="s">
        <v>212</v>
      </c>
      <c r="E585" t="s">
        <v>74</v>
      </c>
      <c r="F585">
        <v>4.125</v>
      </c>
    </row>
    <row r="586" spans="1:6" ht="15">
      <c r="A586">
        <v>2009</v>
      </c>
      <c r="B586" t="s">
        <v>134</v>
      </c>
      <c r="C586" t="s">
        <v>62</v>
      </c>
      <c r="D586" t="s">
        <v>212</v>
      </c>
      <c r="E586" t="s">
        <v>74</v>
      </c>
      <c r="F586">
        <v>3.74</v>
      </c>
    </row>
    <row r="587" spans="1:6" ht="15">
      <c r="A587">
        <v>2010</v>
      </c>
      <c r="B587" t="s">
        <v>134</v>
      </c>
      <c r="C587" t="s">
        <v>62</v>
      </c>
      <c r="D587" t="s">
        <v>212</v>
      </c>
      <c r="E587" t="s">
        <v>74</v>
      </c>
      <c r="F587">
        <v>4.744</v>
      </c>
    </row>
    <row r="588" spans="1:6" ht="15">
      <c r="A588">
        <v>2011</v>
      </c>
      <c r="B588" t="s">
        <v>134</v>
      </c>
      <c r="C588" t="s">
        <v>62</v>
      </c>
      <c r="D588" t="s">
        <v>212</v>
      </c>
      <c r="E588" t="s">
        <v>74</v>
      </c>
      <c r="F588">
        <v>4.057</v>
      </c>
    </row>
    <row r="589" spans="1:6" ht="15">
      <c r="A589">
        <v>2012</v>
      </c>
      <c r="B589" t="s">
        <v>134</v>
      </c>
      <c r="C589" t="s">
        <v>62</v>
      </c>
      <c r="D589" t="s">
        <v>212</v>
      </c>
      <c r="E589" t="s">
        <v>74</v>
      </c>
      <c r="F589">
        <v>4.621</v>
      </c>
    </row>
    <row r="590" spans="1:6" ht="15">
      <c r="A590">
        <v>2013</v>
      </c>
      <c r="B590" t="s">
        <v>134</v>
      </c>
      <c r="C590" t="s">
        <v>62</v>
      </c>
      <c r="D590" t="s">
        <v>212</v>
      </c>
      <c r="E590" t="s">
        <v>74</v>
      </c>
      <c r="F590">
        <v>3.125</v>
      </c>
    </row>
    <row r="591" spans="1:6" ht="15">
      <c r="A591">
        <v>2014</v>
      </c>
      <c r="B591" t="s">
        <v>134</v>
      </c>
      <c r="C591" t="s">
        <v>62</v>
      </c>
      <c r="D591" t="s">
        <v>212</v>
      </c>
      <c r="E591" t="s">
        <v>74</v>
      </c>
      <c r="F591">
        <v>1.609</v>
      </c>
    </row>
    <row r="592" spans="1:6" ht="15">
      <c r="A592">
        <v>2015</v>
      </c>
      <c r="B592" t="s">
        <v>134</v>
      </c>
      <c r="C592" t="s">
        <v>62</v>
      </c>
      <c r="D592" t="s">
        <v>212</v>
      </c>
      <c r="E592" t="s">
        <v>74</v>
      </c>
      <c r="F592">
        <v>2.653</v>
      </c>
    </row>
    <row r="593" spans="1:6" ht="15">
      <c r="A593">
        <v>2016</v>
      </c>
      <c r="B593" t="s">
        <v>134</v>
      </c>
      <c r="C593" t="s">
        <v>62</v>
      </c>
      <c r="D593" t="s">
        <v>212</v>
      </c>
      <c r="E593" t="s">
        <v>74</v>
      </c>
      <c r="F593">
        <v>2.416</v>
      </c>
    </row>
    <row r="594" spans="1:6" ht="15">
      <c r="A594">
        <v>2017</v>
      </c>
      <c r="B594" t="s">
        <v>134</v>
      </c>
      <c r="C594" t="s">
        <v>62</v>
      </c>
      <c r="D594" t="s">
        <v>212</v>
      </c>
      <c r="E594" t="s">
        <v>74</v>
      </c>
      <c r="F594">
        <v>3.503</v>
      </c>
    </row>
    <row r="595" spans="1:6" ht="15">
      <c r="A595">
        <v>2018</v>
      </c>
      <c r="B595" t="s">
        <v>134</v>
      </c>
      <c r="C595" t="s">
        <v>62</v>
      </c>
      <c r="D595" t="s">
        <v>212</v>
      </c>
      <c r="E595" t="s">
        <v>74</v>
      </c>
      <c r="F595">
        <v>2.531</v>
      </c>
    </row>
    <row r="596" spans="1:6" ht="15">
      <c r="A596">
        <v>2019</v>
      </c>
      <c r="B596" t="s">
        <v>134</v>
      </c>
      <c r="C596" t="s">
        <v>62</v>
      </c>
      <c r="D596" t="s">
        <v>212</v>
      </c>
      <c r="E596" t="s">
        <v>74</v>
      </c>
      <c r="F596">
        <v>2.698</v>
      </c>
    </row>
    <row r="597" spans="1:6" ht="15">
      <c r="A597">
        <v>2020</v>
      </c>
      <c r="B597" t="s">
        <v>134</v>
      </c>
      <c r="C597" t="s">
        <v>62</v>
      </c>
      <c r="D597" t="s">
        <v>212</v>
      </c>
      <c r="E597" t="s">
        <v>74</v>
      </c>
      <c r="F597">
        <v>1.058</v>
      </c>
    </row>
    <row r="598" spans="1:6" ht="15">
      <c r="A598">
        <v>2021</v>
      </c>
      <c r="B598" t="s">
        <v>134</v>
      </c>
      <c r="C598" t="s">
        <v>62</v>
      </c>
      <c r="D598" t="s">
        <v>212</v>
      </c>
      <c r="E598" t="s">
        <v>74</v>
      </c>
      <c r="F598">
        <v>1.434</v>
      </c>
    </row>
    <row r="599" spans="1:7" ht="15">
      <c r="A599">
        <v>2022</v>
      </c>
      <c r="B599" t="s">
        <v>134</v>
      </c>
      <c r="C599" t="s">
        <v>62</v>
      </c>
      <c r="D599" t="s">
        <v>212</v>
      </c>
      <c r="E599" t="s">
        <v>74</v>
      </c>
      <c r="F599">
        <v>2.21</v>
      </c>
      <c r="G599" t="s">
        <v>211</v>
      </c>
    </row>
    <row r="600" spans="1:6" ht="15">
      <c r="A600">
        <v>2000</v>
      </c>
      <c r="B600" t="s">
        <v>133</v>
      </c>
      <c r="C600" t="s">
        <v>62</v>
      </c>
      <c r="D600" t="s">
        <v>212</v>
      </c>
      <c r="E600" t="s">
        <v>74</v>
      </c>
      <c r="F600">
        <v>15.782</v>
      </c>
    </row>
    <row r="601" spans="1:6" ht="15">
      <c r="A601">
        <v>2001</v>
      </c>
      <c r="B601" t="s">
        <v>133</v>
      </c>
      <c r="C601" t="s">
        <v>62</v>
      </c>
      <c r="D601" t="s">
        <v>212</v>
      </c>
      <c r="E601" t="s">
        <v>74</v>
      </c>
      <c r="F601">
        <v>16.788</v>
      </c>
    </row>
    <row r="602" spans="1:6" ht="15">
      <c r="A602">
        <v>2002</v>
      </c>
      <c r="B602" t="s">
        <v>133</v>
      </c>
      <c r="C602" t="s">
        <v>62</v>
      </c>
      <c r="D602" t="s">
        <v>212</v>
      </c>
      <c r="E602" t="s">
        <v>74</v>
      </c>
      <c r="F602">
        <v>16.742</v>
      </c>
    </row>
    <row r="603" spans="1:6" ht="15">
      <c r="A603">
        <v>2003</v>
      </c>
      <c r="B603" t="s">
        <v>133</v>
      </c>
      <c r="C603" t="s">
        <v>62</v>
      </c>
      <c r="D603" t="s">
        <v>212</v>
      </c>
      <c r="E603" t="s">
        <v>74</v>
      </c>
      <c r="F603">
        <v>16.501</v>
      </c>
    </row>
    <row r="604" spans="1:6" ht="15">
      <c r="A604">
        <v>2004</v>
      </c>
      <c r="B604" t="s">
        <v>133</v>
      </c>
      <c r="C604" t="s">
        <v>62</v>
      </c>
      <c r="D604" t="s">
        <v>212</v>
      </c>
      <c r="E604" t="s">
        <v>74</v>
      </c>
      <c r="F604">
        <v>16.856</v>
      </c>
    </row>
    <row r="605" spans="1:6" ht="15">
      <c r="A605">
        <v>2005</v>
      </c>
      <c r="B605" t="s">
        <v>133</v>
      </c>
      <c r="C605" t="s">
        <v>62</v>
      </c>
      <c r="D605" t="s">
        <v>212</v>
      </c>
      <c r="E605" t="s">
        <v>74</v>
      </c>
      <c r="F605">
        <v>17.298</v>
      </c>
    </row>
    <row r="606" spans="1:6" ht="15">
      <c r="A606">
        <v>2006</v>
      </c>
      <c r="B606" t="s">
        <v>133</v>
      </c>
      <c r="C606" t="s">
        <v>62</v>
      </c>
      <c r="D606" t="s">
        <v>212</v>
      </c>
      <c r="E606" t="s">
        <v>74</v>
      </c>
      <c r="F606">
        <v>18.541</v>
      </c>
    </row>
    <row r="607" spans="1:6" ht="15">
      <c r="A607">
        <v>2007</v>
      </c>
      <c r="B607" t="s">
        <v>133</v>
      </c>
      <c r="C607" t="s">
        <v>62</v>
      </c>
      <c r="D607" t="s">
        <v>212</v>
      </c>
      <c r="E607" t="s">
        <v>74</v>
      </c>
      <c r="F607">
        <v>18.65</v>
      </c>
    </row>
    <row r="608" spans="1:6" ht="15">
      <c r="A608">
        <v>2008</v>
      </c>
      <c r="B608" t="s">
        <v>133</v>
      </c>
      <c r="C608" t="s">
        <v>62</v>
      </c>
      <c r="D608" t="s">
        <v>212</v>
      </c>
      <c r="E608" t="s">
        <v>74</v>
      </c>
      <c r="F608">
        <v>18.99</v>
      </c>
    </row>
    <row r="609" spans="1:6" ht="15">
      <c r="A609">
        <v>2009</v>
      </c>
      <c r="B609" t="s">
        <v>133</v>
      </c>
      <c r="C609" t="s">
        <v>62</v>
      </c>
      <c r="D609" t="s">
        <v>212</v>
      </c>
      <c r="E609" t="s">
        <v>74</v>
      </c>
      <c r="F609">
        <v>17.694</v>
      </c>
    </row>
    <row r="610" spans="1:6" ht="15">
      <c r="A610">
        <v>2010</v>
      </c>
      <c r="B610" t="s">
        <v>133</v>
      </c>
      <c r="C610" t="s">
        <v>62</v>
      </c>
      <c r="D610" t="s">
        <v>212</v>
      </c>
      <c r="E610" t="s">
        <v>74</v>
      </c>
      <c r="F610">
        <v>19.02</v>
      </c>
    </row>
    <row r="611" spans="1:6" ht="15">
      <c r="A611">
        <v>2011</v>
      </c>
      <c r="B611" t="s">
        <v>133</v>
      </c>
      <c r="C611" t="s">
        <v>62</v>
      </c>
      <c r="D611" t="s">
        <v>212</v>
      </c>
      <c r="E611" t="s">
        <v>74</v>
      </c>
      <c r="F611">
        <v>19.08</v>
      </c>
    </row>
    <row r="612" spans="1:6" ht="15">
      <c r="A612">
        <v>2012</v>
      </c>
      <c r="B612" t="s">
        <v>133</v>
      </c>
      <c r="C612" t="s">
        <v>62</v>
      </c>
      <c r="D612" t="s">
        <v>212</v>
      </c>
      <c r="E612" t="s">
        <v>74</v>
      </c>
      <c r="F612">
        <v>19.559</v>
      </c>
    </row>
    <row r="613" spans="1:7" ht="15">
      <c r="A613">
        <v>2013</v>
      </c>
      <c r="B613" t="s">
        <v>133</v>
      </c>
      <c r="C613" t="s">
        <v>62</v>
      </c>
      <c r="D613" t="s">
        <v>212</v>
      </c>
      <c r="E613" t="s">
        <v>74</v>
      </c>
      <c r="F613">
        <v>20.199</v>
      </c>
      <c r="G613" t="s">
        <v>220</v>
      </c>
    </row>
    <row r="614" spans="1:6" ht="15">
      <c r="A614">
        <v>2014</v>
      </c>
      <c r="B614" t="s">
        <v>133</v>
      </c>
      <c r="C614" t="s">
        <v>62</v>
      </c>
      <c r="D614" t="s">
        <v>212</v>
      </c>
      <c r="E614" t="s">
        <v>74</v>
      </c>
      <c r="F614">
        <v>19.564</v>
      </c>
    </row>
    <row r="615" spans="1:7" ht="15">
      <c r="A615">
        <v>2015</v>
      </c>
      <c r="B615" t="s">
        <v>133</v>
      </c>
      <c r="C615" t="s">
        <v>62</v>
      </c>
      <c r="D615" t="s">
        <v>212</v>
      </c>
      <c r="E615" t="s">
        <v>74</v>
      </c>
      <c r="F615">
        <v>19.143</v>
      </c>
      <c r="G615" t="s">
        <v>220</v>
      </c>
    </row>
    <row r="616" spans="1:6" ht="15">
      <c r="A616">
        <v>2016</v>
      </c>
      <c r="B616" t="s">
        <v>133</v>
      </c>
      <c r="C616" t="s">
        <v>62</v>
      </c>
      <c r="D616" t="s">
        <v>212</v>
      </c>
      <c r="E616" t="s">
        <v>74</v>
      </c>
      <c r="F616">
        <v>20.275</v>
      </c>
    </row>
    <row r="617" spans="1:7" ht="15">
      <c r="A617">
        <v>2017</v>
      </c>
      <c r="B617" t="s">
        <v>133</v>
      </c>
      <c r="C617" t="s">
        <v>62</v>
      </c>
      <c r="D617" t="s">
        <v>212</v>
      </c>
      <c r="E617" t="s">
        <v>74</v>
      </c>
      <c r="F617">
        <v>20.278</v>
      </c>
      <c r="G617" t="s">
        <v>220</v>
      </c>
    </row>
    <row r="618" spans="1:6" ht="15">
      <c r="A618">
        <v>2018</v>
      </c>
      <c r="B618" t="s">
        <v>133</v>
      </c>
      <c r="C618" t="s">
        <v>62</v>
      </c>
      <c r="D618" t="s">
        <v>212</v>
      </c>
      <c r="E618" t="s">
        <v>74</v>
      </c>
      <c r="F618">
        <v>19.688</v>
      </c>
    </row>
    <row r="619" spans="1:7" ht="15">
      <c r="A619">
        <v>2019</v>
      </c>
      <c r="B619" t="s">
        <v>133</v>
      </c>
      <c r="C619" t="s">
        <v>62</v>
      </c>
      <c r="D619" t="s">
        <v>212</v>
      </c>
      <c r="E619" t="s">
        <v>74</v>
      </c>
      <c r="F619">
        <v>19.108</v>
      </c>
      <c r="G619" t="s">
        <v>220</v>
      </c>
    </row>
    <row r="620" spans="1:6" ht="15">
      <c r="A620">
        <v>2020</v>
      </c>
      <c r="B620" t="s">
        <v>133</v>
      </c>
      <c r="C620" t="s">
        <v>62</v>
      </c>
      <c r="D620" t="s">
        <v>212</v>
      </c>
      <c r="E620" t="s">
        <v>74</v>
      </c>
      <c r="F620">
        <v>18.11</v>
      </c>
    </row>
    <row r="621" spans="1:6" ht="15">
      <c r="A621">
        <v>2021</v>
      </c>
      <c r="B621" t="s">
        <v>133</v>
      </c>
      <c r="C621" t="s">
        <v>62</v>
      </c>
      <c r="D621" t="s">
        <v>212</v>
      </c>
      <c r="E621" t="s">
        <v>74</v>
      </c>
      <c r="F621">
        <v>19.127</v>
      </c>
    </row>
    <row r="622" spans="1:7" ht="15">
      <c r="A622">
        <v>2022</v>
      </c>
      <c r="B622" t="s">
        <v>133</v>
      </c>
      <c r="C622" t="s">
        <v>62</v>
      </c>
      <c r="D622" t="s">
        <v>212</v>
      </c>
      <c r="E622" t="s">
        <v>74</v>
      </c>
      <c r="F622">
        <v>19.066</v>
      </c>
      <c r="G622" t="s">
        <v>211</v>
      </c>
    </row>
    <row r="623" spans="1:6" ht="15">
      <c r="A623">
        <v>2000</v>
      </c>
      <c r="B623" t="s">
        <v>123</v>
      </c>
      <c r="C623" t="s">
        <v>62</v>
      </c>
      <c r="D623" t="s">
        <v>212</v>
      </c>
      <c r="E623" t="s">
        <v>74</v>
      </c>
      <c r="F623">
        <v>50.92</v>
      </c>
    </row>
    <row r="624" spans="1:6" ht="15">
      <c r="A624">
        <v>2001</v>
      </c>
      <c r="B624" t="s">
        <v>123</v>
      </c>
      <c r="C624" t="s">
        <v>62</v>
      </c>
      <c r="D624" t="s">
        <v>212</v>
      </c>
      <c r="E624" t="s">
        <v>74</v>
      </c>
      <c r="F624">
        <v>51.819</v>
      </c>
    </row>
    <row r="625" spans="1:6" ht="15">
      <c r="A625">
        <v>2002</v>
      </c>
      <c r="B625" t="s">
        <v>123</v>
      </c>
      <c r="C625" t="s">
        <v>62</v>
      </c>
      <c r="D625" t="s">
        <v>212</v>
      </c>
      <c r="E625" t="s">
        <v>74</v>
      </c>
      <c r="F625">
        <v>53.484</v>
      </c>
    </row>
    <row r="626" spans="1:6" ht="15">
      <c r="A626">
        <v>2003</v>
      </c>
      <c r="B626" t="s">
        <v>123</v>
      </c>
      <c r="C626" t="s">
        <v>62</v>
      </c>
      <c r="D626" t="s">
        <v>212</v>
      </c>
      <c r="E626" t="s">
        <v>74</v>
      </c>
      <c r="F626">
        <v>53.419</v>
      </c>
    </row>
    <row r="627" spans="1:6" ht="15">
      <c r="A627">
        <v>2004</v>
      </c>
      <c r="B627" t="s">
        <v>123</v>
      </c>
      <c r="C627" t="s">
        <v>62</v>
      </c>
      <c r="D627" t="s">
        <v>212</v>
      </c>
      <c r="E627" t="s">
        <v>74</v>
      </c>
      <c r="F627">
        <v>52.844</v>
      </c>
    </row>
    <row r="628" spans="1:6" ht="15">
      <c r="A628">
        <v>2005</v>
      </c>
      <c r="B628" t="s">
        <v>123</v>
      </c>
      <c r="C628" t="s">
        <v>62</v>
      </c>
      <c r="D628" t="s">
        <v>212</v>
      </c>
      <c r="E628" t="s">
        <v>74</v>
      </c>
      <c r="F628">
        <v>50.776</v>
      </c>
    </row>
    <row r="629" spans="1:6" ht="15">
      <c r="A629">
        <v>2006</v>
      </c>
      <c r="B629" t="s">
        <v>123</v>
      </c>
      <c r="C629" t="s">
        <v>62</v>
      </c>
      <c r="D629" t="s">
        <v>212</v>
      </c>
      <c r="E629" t="s">
        <v>74</v>
      </c>
      <c r="F629">
        <v>48.936</v>
      </c>
    </row>
    <row r="630" spans="1:6" ht="15">
      <c r="A630">
        <v>2007</v>
      </c>
      <c r="B630" t="s">
        <v>123</v>
      </c>
      <c r="C630" t="s">
        <v>62</v>
      </c>
      <c r="D630" t="s">
        <v>212</v>
      </c>
      <c r="E630" t="s">
        <v>74</v>
      </c>
      <c r="F630">
        <v>48.08</v>
      </c>
    </row>
    <row r="631" spans="1:6" ht="15">
      <c r="A631">
        <v>2008</v>
      </c>
      <c r="B631" t="s">
        <v>123</v>
      </c>
      <c r="C631" t="s">
        <v>62</v>
      </c>
      <c r="D631" t="s">
        <v>212</v>
      </c>
      <c r="E631" t="s">
        <v>74</v>
      </c>
      <c r="F631">
        <v>47.31</v>
      </c>
    </row>
    <row r="632" spans="1:6" ht="15">
      <c r="A632">
        <v>2009</v>
      </c>
      <c r="B632" t="s">
        <v>123</v>
      </c>
      <c r="C632" t="s">
        <v>62</v>
      </c>
      <c r="D632" t="s">
        <v>212</v>
      </c>
      <c r="E632" t="s">
        <v>74</v>
      </c>
      <c r="F632">
        <v>45.157</v>
      </c>
    </row>
    <row r="633" spans="1:6" ht="15">
      <c r="A633">
        <v>2010</v>
      </c>
      <c r="B633" t="s">
        <v>123</v>
      </c>
      <c r="C633" t="s">
        <v>62</v>
      </c>
      <c r="D633" t="s">
        <v>212</v>
      </c>
      <c r="E633" t="s">
        <v>74</v>
      </c>
      <c r="F633">
        <v>44.143</v>
      </c>
    </row>
    <row r="634" spans="1:6" ht="15">
      <c r="A634">
        <v>2011</v>
      </c>
      <c r="B634" t="s">
        <v>123</v>
      </c>
      <c r="C634" t="s">
        <v>62</v>
      </c>
      <c r="D634" t="s">
        <v>212</v>
      </c>
      <c r="E634" t="s">
        <v>74</v>
      </c>
      <c r="F634">
        <v>43.359</v>
      </c>
    </row>
    <row r="635" spans="1:6" ht="15">
      <c r="A635">
        <v>2012</v>
      </c>
      <c r="B635" t="s">
        <v>123</v>
      </c>
      <c r="C635" t="s">
        <v>62</v>
      </c>
      <c r="D635" t="s">
        <v>212</v>
      </c>
      <c r="E635" t="s">
        <v>74</v>
      </c>
      <c r="F635">
        <v>43.627</v>
      </c>
    </row>
    <row r="636" spans="1:6" ht="15">
      <c r="A636">
        <v>2013</v>
      </c>
      <c r="B636" t="s">
        <v>123</v>
      </c>
      <c r="C636" t="s">
        <v>62</v>
      </c>
      <c r="D636" t="s">
        <v>212</v>
      </c>
      <c r="E636" t="s">
        <v>74</v>
      </c>
      <c r="F636">
        <v>41.328</v>
      </c>
    </row>
    <row r="637" spans="1:6" ht="15">
      <c r="A637">
        <v>2014</v>
      </c>
      <c r="B637" t="s">
        <v>123</v>
      </c>
      <c r="C637" t="s">
        <v>62</v>
      </c>
      <c r="D637" t="s">
        <v>212</v>
      </c>
      <c r="E637" t="s">
        <v>74</v>
      </c>
      <c r="F637">
        <v>41.853</v>
      </c>
    </row>
    <row r="638" spans="1:6" ht="15">
      <c r="A638">
        <v>2015</v>
      </c>
      <c r="B638" t="s">
        <v>123</v>
      </c>
      <c r="C638" t="s">
        <v>62</v>
      </c>
      <c r="D638" t="s">
        <v>212</v>
      </c>
      <c r="E638" t="s">
        <v>74</v>
      </c>
      <c r="F638">
        <v>43.129</v>
      </c>
    </row>
    <row r="639" spans="1:6" ht="15">
      <c r="A639">
        <v>2016</v>
      </c>
      <c r="B639" t="s">
        <v>123</v>
      </c>
      <c r="C639" t="s">
        <v>62</v>
      </c>
      <c r="D639" t="s">
        <v>212</v>
      </c>
      <c r="E639" t="s">
        <v>74</v>
      </c>
      <c r="F639">
        <v>43.769</v>
      </c>
    </row>
    <row r="640" spans="1:6" ht="15">
      <c r="A640">
        <v>2017</v>
      </c>
      <c r="B640" t="s">
        <v>123</v>
      </c>
      <c r="C640" t="s">
        <v>62</v>
      </c>
      <c r="D640" t="s">
        <v>212</v>
      </c>
      <c r="E640" t="s">
        <v>74</v>
      </c>
      <c r="F640">
        <v>46.469</v>
      </c>
    </row>
    <row r="641" spans="1:6" ht="15">
      <c r="A641">
        <v>2018</v>
      </c>
      <c r="B641" t="s">
        <v>123</v>
      </c>
      <c r="C641" t="s">
        <v>62</v>
      </c>
      <c r="D641" t="s">
        <v>212</v>
      </c>
      <c r="E641" t="s">
        <v>74</v>
      </c>
      <c r="F641">
        <v>43.343</v>
      </c>
    </row>
    <row r="642" spans="1:6" ht="15">
      <c r="A642">
        <v>2019</v>
      </c>
      <c r="B642" t="s">
        <v>123</v>
      </c>
      <c r="C642" t="s">
        <v>62</v>
      </c>
      <c r="D642" t="s">
        <v>212</v>
      </c>
      <c r="E642" t="s">
        <v>74</v>
      </c>
      <c r="F642">
        <v>41.966</v>
      </c>
    </row>
    <row r="643" spans="1:6" ht="15">
      <c r="A643">
        <v>2020</v>
      </c>
      <c r="B643" t="s">
        <v>123</v>
      </c>
      <c r="C643" t="s">
        <v>62</v>
      </c>
      <c r="D643" t="s">
        <v>212</v>
      </c>
      <c r="E643" t="s">
        <v>74</v>
      </c>
      <c r="F643">
        <v>44.705</v>
      </c>
    </row>
    <row r="644" spans="1:6" ht="15">
      <c r="A644">
        <v>2021</v>
      </c>
      <c r="B644" t="s">
        <v>123</v>
      </c>
      <c r="C644" t="s">
        <v>62</v>
      </c>
      <c r="D644" t="s">
        <v>212</v>
      </c>
      <c r="E644" t="s">
        <v>74</v>
      </c>
      <c r="F644">
        <v>46.634</v>
      </c>
    </row>
    <row r="645" spans="1:5" ht="15">
      <c r="A645">
        <v>2022</v>
      </c>
      <c r="B645" t="s">
        <v>123</v>
      </c>
      <c r="C645" t="s">
        <v>62</v>
      </c>
      <c r="D645" t="s">
        <v>212</v>
      </c>
      <c r="E645" t="s">
        <v>74</v>
      </c>
    </row>
    <row r="646" spans="1:6" ht="15">
      <c r="A646">
        <v>2000</v>
      </c>
      <c r="B646" t="s">
        <v>131</v>
      </c>
      <c r="C646" t="s">
        <v>62</v>
      </c>
      <c r="D646" t="s">
        <v>212</v>
      </c>
      <c r="E646" t="s">
        <v>74</v>
      </c>
      <c r="F646">
        <v>1.675</v>
      </c>
    </row>
    <row r="647" spans="1:6" ht="15">
      <c r="A647">
        <v>2001</v>
      </c>
      <c r="B647" t="s">
        <v>131</v>
      </c>
      <c r="C647" t="s">
        <v>62</v>
      </c>
      <c r="D647" t="s">
        <v>212</v>
      </c>
      <c r="E647" t="s">
        <v>74</v>
      </c>
      <c r="F647">
        <v>1.686</v>
      </c>
    </row>
    <row r="648" spans="1:6" ht="15">
      <c r="A648">
        <v>2002</v>
      </c>
      <c r="B648" t="s">
        <v>131</v>
      </c>
      <c r="C648" t="s">
        <v>62</v>
      </c>
      <c r="D648" t="s">
        <v>212</v>
      </c>
      <c r="E648" t="s">
        <v>74</v>
      </c>
      <c r="F648">
        <v>1.738</v>
      </c>
    </row>
    <row r="649" spans="1:6" ht="15">
      <c r="A649">
        <v>2003</v>
      </c>
      <c r="B649" t="s">
        <v>131</v>
      </c>
      <c r="C649" t="s">
        <v>62</v>
      </c>
      <c r="D649" t="s">
        <v>212</v>
      </c>
      <c r="E649" t="s">
        <v>74</v>
      </c>
      <c r="F649">
        <v>1.846</v>
      </c>
    </row>
    <row r="650" spans="1:6" ht="15">
      <c r="A650">
        <v>2004</v>
      </c>
      <c r="B650" t="s">
        <v>131</v>
      </c>
      <c r="C650" t="s">
        <v>62</v>
      </c>
      <c r="D650" t="s">
        <v>212</v>
      </c>
      <c r="E650" t="s">
        <v>74</v>
      </c>
      <c r="F650">
        <v>1.933</v>
      </c>
    </row>
    <row r="651" spans="1:6" ht="15">
      <c r="A651">
        <v>2005</v>
      </c>
      <c r="B651" t="s">
        <v>131</v>
      </c>
      <c r="C651" t="s">
        <v>62</v>
      </c>
      <c r="D651" t="s">
        <v>212</v>
      </c>
      <c r="E651" t="s">
        <v>74</v>
      </c>
      <c r="F651">
        <v>1.995</v>
      </c>
    </row>
    <row r="652" spans="1:6" ht="15">
      <c r="A652">
        <v>2006</v>
      </c>
      <c r="B652" t="s">
        <v>131</v>
      </c>
      <c r="C652" t="s">
        <v>62</v>
      </c>
      <c r="D652" t="s">
        <v>212</v>
      </c>
      <c r="E652" t="s">
        <v>74</v>
      </c>
      <c r="F652">
        <v>2.051</v>
      </c>
    </row>
    <row r="653" spans="1:6" ht="15">
      <c r="A653">
        <v>2007</v>
      </c>
      <c r="B653" t="s">
        <v>131</v>
      </c>
      <c r="C653" t="s">
        <v>62</v>
      </c>
      <c r="D653" t="s">
        <v>212</v>
      </c>
      <c r="E653" t="s">
        <v>74</v>
      </c>
      <c r="F653">
        <v>2.019</v>
      </c>
    </row>
    <row r="654" spans="1:6" ht="15">
      <c r="A654">
        <v>2008</v>
      </c>
      <c r="B654" t="s">
        <v>131</v>
      </c>
      <c r="C654" t="s">
        <v>62</v>
      </c>
      <c r="D654" t="s">
        <v>212</v>
      </c>
      <c r="E654" t="s">
        <v>74</v>
      </c>
      <c r="F654">
        <v>1.957</v>
      </c>
    </row>
    <row r="655" spans="1:6" ht="15">
      <c r="A655">
        <v>2009</v>
      </c>
      <c r="B655" t="s">
        <v>131</v>
      </c>
      <c r="C655" t="s">
        <v>62</v>
      </c>
      <c r="D655" t="s">
        <v>212</v>
      </c>
      <c r="E655" t="s">
        <v>74</v>
      </c>
      <c r="F655">
        <v>1.792</v>
      </c>
    </row>
    <row r="656" spans="1:6" ht="15">
      <c r="A656">
        <v>2010</v>
      </c>
      <c r="B656" t="s">
        <v>131</v>
      </c>
      <c r="C656" t="s">
        <v>62</v>
      </c>
      <c r="D656" t="s">
        <v>212</v>
      </c>
      <c r="E656" t="s">
        <v>74</v>
      </c>
      <c r="F656">
        <v>2.064</v>
      </c>
    </row>
    <row r="657" spans="1:6" ht="15">
      <c r="A657">
        <v>2011</v>
      </c>
      <c r="B657" t="s">
        <v>131</v>
      </c>
      <c r="C657" t="s">
        <v>62</v>
      </c>
      <c r="D657" t="s">
        <v>212</v>
      </c>
      <c r="E657" t="s">
        <v>74</v>
      </c>
      <c r="F657">
        <v>2.089</v>
      </c>
    </row>
    <row r="658" spans="1:6" ht="15">
      <c r="A658">
        <v>2012</v>
      </c>
      <c r="B658" t="s">
        <v>131</v>
      </c>
      <c r="C658" t="s">
        <v>62</v>
      </c>
      <c r="D658" t="s">
        <v>212</v>
      </c>
      <c r="E658" t="s">
        <v>74</v>
      </c>
      <c r="F658">
        <v>2.222</v>
      </c>
    </row>
    <row r="659" spans="1:6" ht="15">
      <c r="A659">
        <v>2013</v>
      </c>
      <c r="B659" t="s">
        <v>131</v>
      </c>
      <c r="C659" t="s">
        <v>62</v>
      </c>
      <c r="D659" t="s">
        <v>212</v>
      </c>
      <c r="E659" t="s">
        <v>74</v>
      </c>
      <c r="F659">
        <v>2.515</v>
      </c>
    </row>
    <row r="660" spans="1:6" ht="15">
      <c r="A660">
        <v>2014</v>
      </c>
      <c r="B660" t="s">
        <v>131</v>
      </c>
      <c r="C660" t="s">
        <v>62</v>
      </c>
      <c r="D660" t="s">
        <v>212</v>
      </c>
      <c r="E660" t="s">
        <v>74</v>
      </c>
      <c r="F660">
        <v>2.63</v>
      </c>
    </row>
    <row r="661" spans="1:6" ht="15">
      <c r="A661">
        <v>2015</v>
      </c>
      <c r="B661" t="s">
        <v>131</v>
      </c>
      <c r="C661" t="s">
        <v>62</v>
      </c>
      <c r="D661" t="s">
        <v>212</v>
      </c>
      <c r="E661" t="s">
        <v>74</v>
      </c>
      <c r="F661">
        <v>3.015</v>
      </c>
    </row>
    <row r="662" spans="1:6" ht="15">
      <c r="A662">
        <v>2016</v>
      </c>
      <c r="B662" t="s">
        <v>131</v>
      </c>
      <c r="C662" t="s">
        <v>62</v>
      </c>
      <c r="D662" t="s">
        <v>212</v>
      </c>
      <c r="E662" t="s">
        <v>74</v>
      </c>
      <c r="F662">
        <v>2.813</v>
      </c>
    </row>
    <row r="663" spans="1:6" ht="15">
      <c r="A663">
        <v>2017</v>
      </c>
      <c r="B663" t="s">
        <v>131</v>
      </c>
      <c r="C663" t="s">
        <v>62</v>
      </c>
      <c r="D663" t="s">
        <v>212</v>
      </c>
      <c r="E663" t="s">
        <v>74</v>
      </c>
      <c r="F663">
        <v>2.828</v>
      </c>
    </row>
    <row r="664" spans="1:6" ht="15">
      <c r="A664">
        <v>2018</v>
      </c>
      <c r="B664" t="s">
        <v>131</v>
      </c>
      <c r="C664" t="s">
        <v>62</v>
      </c>
      <c r="D664" t="s">
        <v>212</v>
      </c>
      <c r="E664" t="s">
        <v>74</v>
      </c>
      <c r="F664">
        <v>2.917</v>
      </c>
    </row>
    <row r="665" spans="1:6" ht="15">
      <c r="A665">
        <v>2019</v>
      </c>
      <c r="B665" t="s">
        <v>131</v>
      </c>
      <c r="C665" t="s">
        <v>62</v>
      </c>
      <c r="D665" t="s">
        <v>212</v>
      </c>
      <c r="E665" t="s">
        <v>74</v>
      </c>
      <c r="F665">
        <v>2.872</v>
      </c>
    </row>
    <row r="666" spans="1:6" ht="15">
      <c r="A666">
        <v>2020</v>
      </c>
      <c r="B666" t="s">
        <v>131</v>
      </c>
      <c r="C666" t="s">
        <v>62</v>
      </c>
      <c r="D666" t="s">
        <v>212</v>
      </c>
      <c r="E666" t="s">
        <v>74</v>
      </c>
      <c r="F666">
        <v>3.003</v>
      </c>
    </row>
    <row r="667" spans="1:6" ht="15">
      <c r="A667">
        <v>2021</v>
      </c>
      <c r="B667" t="s">
        <v>131</v>
      </c>
      <c r="C667" t="s">
        <v>62</v>
      </c>
      <c r="D667" t="s">
        <v>212</v>
      </c>
      <c r="E667" t="s">
        <v>74</v>
      </c>
      <c r="F667">
        <v>3.278</v>
      </c>
    </row>
    <row r="668" spans="1:7" ht="15">
      <c r="A668">
        <v>2022</v>
      </c>
      <c r="B668" t="s">
        <v>131</v>
      </c>
      <c r="C668" t="s">
        <v>62</v>
      </c>
      <c r="D668" t="s">
        <v>212</v>
      </c>
      <c r="E668" t="s">
        <v>74</v>
      </c>
      <c r="F668">
        <v>3.319</v>
      </c>
      <c r="G668" t="s">
        <v>211</v>
      </c>
    </row>
    <row r="669" spans="1:6" ht="15">
      <c r="A669">
        <v>2000</v>
      </c>
      <c r="B669" t="s">
        <v>130</v>
      </c>
      <c r="C669" t="s">
        <v>62</v>
      </c>
      <c r="D669" t="s">
        <v>212</v>
      </c>
      <c r="E669" t="s">
        <v>74</v>
      </c>
      <c r="F669">
        <v>1.747</v>
      </c>
    </row>
    <row r="670" spans="1:6" ht="15">
      <c r="A670">
        <v>2001</v>
      </c>
      <c r="B670" t="s">
        <v>130</v>
      </c>
      <c r="C670" t="s">
        <v>62</v>
      </c>
      <c r="D670" t="s">
        <v>212</v>
      </c>
      <c r="E670" t="s">
        <v>74</v>
      </c>
      <c r="F670">
        <v>1.701</v>
      </c>
    </row>
    <row r="671" spans="1:6" ht="15">
      <c r="A671">
        <v>2002</v>
      </c>
      <c r="B671" t="s">
        <v>130</v>
      </c>
      <c r="C671" t="s">
        <v>62</v>
      </c>
      <c r="D671" t="s">
        <v>212</v>
      </c>
      <c r="E671" t="s">
        <v>74</v>
      </c>
      <c r="F671">
        <v>1.87</v>
      </c>
    </row>
    <row r="672" spans="1:6" ht="15">
      <c r="A672">
        <v>2003</v>
      </c>
      <c r="B672" t="s">
        <v>130</v>
      </c>
      <c r="C672" t="s">
        <v>62</v>
      </c>
      <c r="D672" t="s">
        <v>212</v>
      </c>
      <c r="E672" t="s">
        <v>74</v>
      </c>
      <c r="F672">
        <v>2.069</v>
      </c>
    </row>
    <row r="673" spans="1:6" ht="15">
      <c r="A673">
        <v>2004</v>
      </c>
      <c r="B673" t="s">
        <v>130</v>
      </c>
      <c r="C673" t="s">
        <v>62</v>
      </c>
      <c r="D673" t="s">
        <v>212</v>
      </c>
      <c r="E673" t="s">
        <v>74</v>
      </c>
      <c r="F673">
        <v>2.336</v>
      </c>
    </row>
    <row r="674" spans="1:6" ht="15">
      <c r="A674">
        <v>2005</v>
      </c>
      <c r="B674" t="s">
        <v>130</v>
      </c>
      <c r="C674" t="s">
        <v>62</v>
      </c>
      <c r="D674" t="s">
        <v>212</v>
      </c>
      <c r="E674" t="s">
        <v>74</v>
      </c>
      <c r="F674">
        <v>2.485</v>
      </c>
    </row>
    <row r="675" spans="1:6" ht="15">
      <c r="A675">
        <v>2006</v>
      </c>
      <c r="B675" t="s">
        <v>130</v>
      </c>
      <c r="C675" t="s">
        <v>62</v>
      </c>
      <c r="D675" t="s">
        <v>212</v>
      </c>
      <c r="E675" t="s">
        <v>74</v>
      </c>
      <c r="F675">
        <v>2.857</v>
      </c>
    </row>
    <row r="676" spans="1:6" ht="15">
      <c r="A676">
        <v>2007</v>
      </c>
      <c r="B676" t="s">
        <v>130</v>
      </c>
      <c r="C676" t="s">
        <v>62</v>
      </c>
      <c r="D676" t="s">
        <v>212</v>
      </c>
      <c r="E676" t="s">
        <v>74</v>
      </c>
      <c r="F676">
        <v>3.044</v>
      </c>
    </row>
    <row r="677" spans="1:6" ht="15">
      <c r="A677">
        <v>2008</v>
      </c>
      <c r="B677" t="s">
        <v>130</v>
      </c>
      <c r="C677" t="s">
        <v>62</v>
      </c>
      <c r="D677" t="s">
        <v>212</v>
      </c>
      <c r="E677" t="s">
        <v>74</v>
      </c>
      <c r="F677">
        <v>3.036</v>
      </c>
    </row>
    <row r="678" spans="1:6" ht="15">
      <c r="A678">
        <v>2009</v>
      </c>
      <c r="B678" t="s">
        <v>130</v>
      </c>
      <c r="C678" t="s">
        <v>62</v>
      </c>
      <c r="D678" t="s">
        <v>212</v>
      </c>
      <c r="E678" t="s">
        <v>74</v>
      </c>
      <c r="F678">
        <v>2.636</v>
      </c>
    </row>
    <row r="679" spans="1:6" ht="15">
      <c r="A679">
        <v>2010</v>
      </c>
      <c r="B679" t="s">
        <v>130</v>
      </c>
      <c r="C679" t="s">
        <v>62</v>
      </c>
      <c r="D679" t="s">
        <v>212</v>
      </c>
      <c r="E679" t="s">
        <v>74</v>
      </c>
      <c r="F679">
        <v>2.984</v>
      </c>
    </row>
    <row r="680" spans="1:6" ht="15">
      <c r="A680">
        <v>2011</v>
      </c>
      <c r="B680" t="s">
        <v>130</v>
      </c>
      <c r="C680" t="s">
        <v>62</v>
      </c>
      <c r="D680" t="s">
        <v>212</v>
      </c>
      <c r="E680" t="s">
        <v>74</v>
      </c>
      <c r="F680">
        <v>3.112</v>
      </c>
    </row>
    <row r="681" spans="1:6" ht="15">
      <c r="A681">
        <v>2012</v>
      </c>
      <c r="B681" t="s">
        <v>130</v>
      </c>
      <c r="C681" t="s">
        <v>62</v>
      </c>
      <c r="D681" t="s">
        <v>212</v>
      </c>
      <c r="E681" t="s">
        <v>74</v>
      </c>
      <c r="F681">
        <v>3.241</v>
      </c>
    </row>
    <row r="682" spans="1:6" ht="15">
      <c r="A682">
        <v>2013</v>
      </c>
      <c r="B682" t="s">
        <v>130</v>
      </c>
      <c r="C682" t="s">
        <v>62</v>
      </c>
      <c r="D682" t="s">
        <v>212</v>
      </c>
      <c r="E682" t="s">
        <v>74</v>
      </c>
      <c r="F682">
        <v>3.794</v>
      </c>
    </row>
    <row r="683" spans="1:6" ht="15">
      <c r="A683">
        <v>2014</v>
      </c>
      <c r="B683" t="s">
        <v>130</v>
      </c>
      <c r="C683" t="s">
        <v>62</v>
      </c>
      <c r="D683" t="s">
        <v>212</v>
      </c>
      <c r="E683" t="s">
        <v>74</v>
      </c>
      <c r="F683">
        <v>3.914</v>
      </c>
    </row>
    <row r="684" spans="1:6" ht="15">
      <c r="A684">
        <v>2015</v>
      </c>
      <c r="B684" t="s">
        <v>130</v>
      </c>
      <c r="C684" t="s">
        <v>62</v>
      </c>
      <c r="D684" t="s">
        <v>212</v>
      </c>
      <c r="E684" t="s">
        <v>74</v>
      </c>
      <c r="F684">
        <v>4.014</v>
      </c>
    </row>
    <row r="685" spans="1:6" ht="15">
      <c r="A685">
        <v>2016</v>
      </c>
      <c r="B685" t="s">
        <v>130</v>
      </c>
      <c r="C685" t="s">
        <v>62</v>
      </c>
      <c r="D685" t="s">
        <v>212</v>
      </c>
      <c r="E685" t="s">
        <v>74</v>
      </c>
      <c r="F685">
        <v>3.93</v>
      </c>
    </row>
    <row r="686" spans="1:6" ht="15">
      <c r="A686">
        <v>2017</v>
      </c>
      <c r="B686" t="s">
        <v>130</v>
      </c>
      <c r="C686" t="s">
        <v>62</v>
      </c>
      <c r="D686" t="s">
        <v>212</v>
      </c>
      <c r="E686" t="s">
        <v>74</v>
      </c>
      <c r="F686">
        <v>4.102</v>
      </c>
    </row>
    <row r="687" spans="1:6" ht="15">
      <c r="A687">
        <v>2018</v>
      </c>
      <c r="B687" t="s">
        <v>130</v>
      </c>
      <c r="C687" t="s">
        <v>62</v>
      </c>
      <c r="D687" t="s">
        <v>212</v>
      </c>
      <c r="E687" t="s">
        <v>74</v>
      </c>
      <c r="F687">
        <v>4.077</v>
      </c>
    </row>
    <row r="688" spans="1:6" ht="15">
      <c r="A688">
        <v>2019</v>
      </c>
      <c r="B688" t="s">
        <v>130</v>
      </c>
      <c r="C688" t="s">
        <v>62</v>
      </c>
      <c r="D688" t="s">
        <v>212</v>
      </c>
      <c r="E688" t="s">
        <v>74</v>
      </c>
      <c r="F688">
        <v>4.148</v>
      </c>
    </row>
    <row r="689" spans="1:6" ht="15">
      <c r="A689">
        <v>2020</v>
      </c>
      <c r="B689" t="s">
        <v>130</v>
      </c>
      <c r="C689" t="s">
        <v>62</v>
      </c>
      <c r="D689" t="s">
        <v>212</v>
      </c>
      <c r="E689" t="s">
        <v>74</v>
      </c>
      <c r="F689">
        <v>3.801</v>
      </c>
    </row>
    <row r="690" spans="1:6" ht="15">
      <c r="A690">
        <v>2021</v>
      </c>
      <c r="B690" t="s">
        <v>130</v>
      </c>
      <c r="C690" t="s">
        <v>62</v>
      </c>
      <c r="D690" t="s">
        <v>212</v>
      </c>
      <c r="E690" t="s">
        <v>74</v>
      </c>
      <c r="F690">
        <v>4.002</v>
      </c>
    </row>
    <row r="691" spans="1:7" ht="15">
      <c r="A691">
        <v>2022</v>
      </c>
      <c r="B691" t="s">
        <v>130</v>
      </c>
      <c r="C691" t="s">
        <v>62</v>
      </c>
      <c r="D691" t="s">
        <v>212</v>
      </c>
      <c r="E691" t="s">
        <v>74</v>
      </c>
      <c r="F691">
        <v>4.088</v>
      </c>
      <c r="G691" t="s">
        <v>211</v>
      </c>
    </row>
    <row r="692" spans="1:6" ht="15">
      <c r="A692">
        <v>2000</v>
      </c>
      <c r="B692" t="s">
        <v>129</v>
      </c>
      <c r="C692" t="s">
        <v>62</v>
      </c>
      <c r="D692" t="s">
        <v>212</v>
      </c>
      <c r="E692" t="s">
        <v>74</v>
      </c>
      <c r="F692">
        <v>0.854</v>
      </c>
    </row>
    <row r="693" spans="1:6" ht="15">
      <c r="A693">
        <v>2001</v>
      </c>
      <c r="B693" t="s">
        <v>129</v>
      </c>
      <c r="C693" t="s">
        <v>62</v>
      </c>
      <c r="D693" t="s">
        <v>212</v>
      </c>
      <c r="E693" t="s">
        <v>74</v>
      </c>
      <c r="F693">
        <v>0.841</v>
      </c>
    </row>
    <row r="694" spans="1:6" ht="15">
      <c r="A694">
        <v>2002</v>
      </c>
      <c r="B694" t="s">
        <v>129</v>
      </c>
      <c r="C694" t="s">
        <v>62</v>
      </c>
      <c r="D694" t="s">
        <v>212</v>
      </c>
      <c r="E694" t="s">
        <v>74</v>
      </c>
      <c r="F694">
        <v>0.994</v>
      </c>
    </row>
    <row r="695" spans="1:6" ht="15">
      <c r="A695">
        <v>2003</v>
      </c>
      <c r="B695" t="s">
        <v>129</v>
      </c>
      <c r="C695" t="s">
        <v>62</v>
      </c>
      <c r="D695" t="s">
        <v>212</v>
      </c>
      <c r="E695" t="s">
        <v>74</v>
      </c>
      <c r="F695">
        <v>1.038</v>
      </c>
    </row>
    <row r="696" spans="1:6" ht="15">
      <c r="A696">
        <v>2004</v>
      </c>
      <c r="B696" t="s">
        <v>129</v>
      </c>
      <c r="C696" t="s">
        <v>62</v>
      </c>
      <c r="D696" t="s">
        <v>212</v>
      </c>
      <c r="E696" t="s">
        <v>74</v>
      </c>
      <c r="F696">
        <v>1.149</v>
      </c>
    </row>
    <row r="697" spans="1:6" ht="15">
      <c r="A697">
        <v>2005</v>
      </c>
      <c r="B697" t="s">
        <v>129</v>
      </c>
      <c r="C697" t="s">
        <v>62</v>
      </c>
      <c r="D697" t="s">
        <v>212</v>
      </c>
      <c r="E697" t="s">
        <v>74</v>
      </c>
      <c r="F697">
        <v>1.245</v>
      </c>
    </row>
    <row r="698" spans="1:6" ht="15">
      <c r="A698">
        <v>2006</v>
      </c>
      <c r="B698" t="s">
        <v>129</v>
      </c>
      <c r="C698" t="s">
        <v>62</v>
      </c>
      <c r="D698" t="s">
        <v>212</v>
      </c>
      <c r="E698" t="s">
        <v>74</v>
      </c>
      <c r="F698">
        <v>1.244</v>
      </c>
    </row>
    <row r="699" spans="1:6" ht="15">
      <c r="A699">
        <v>2007</v>
      </c>
      <c r="B699" t="s">
        <v>129</v>
      </c>
      <c r="C699" t="s">
        <v>62</v>
      </c>
      <c r="D699" t="s">
        <v>212</v>
      </c>
      <c r="E699" t="s">
        <v>74</v>
      </c>
      <c r="F699">
        <v>1.179</v>
      </c>
    </row>
    <row r="700" spans="1:6" ht="15">
      <c r="A700">
        <v>2008</v>
      </c>
      <c r="B700" t="s">
        <v>129</v>
      </c>
      <c r="C700" t="s">
        <v>62</v>
      </c>
      <c r="D700" t="s">
        <v>212</v>
      </c>
      <c r="E700" t="s">
        <v>74</v>
      </c>
      <c r="F700">
        <v>1.322</v>
      </c>
    </row>
    <row r="701" spans="1:6" ht="15">
      <c r="A701">
        <v>2009</v>
      </c>
      <c r="B701" t="s">
        <v>129</v>
      </c>
      <c r="C701" t="s">
        <v>62</v>
      </c>
      <c r="D701" t="s">
        <v>212</v>
      </c>
      <c r="E701" t="s">
        <v>74</v>
      </c>
      <c r="F701">
        <v>1.303</v>
      </c>
    </row>
    <row r="702" spans="1:6" ht="15">
      <c r="A702">
        <v>2010</v>
      </c>
      <c r="B702" t="s">
        <v>129</v>
      </c>
      <c r="C702" t="s">
        <v>62</v>
      </c>
      <c r="D702" t="s">
        <v>212</v>
      </c>
      <c r="E702" t="s">
        <v>74</v>
      </c>
      <c r="F702">
        <v>1.537</v>
      </c>
    </row>
    <row r="703" spans="1:6" ht="15">
      <c r="A703">
        <v>2011</v>
      </c>
      <c r="B703" t="s">
        <v>129</v>
      </c>
      <c r="C703" t="s">
        <v>62</v>
      </c>
      <c r="D703" t="s">
        <v>212</v>
      </c>
      <c r="E703" t="s">
        <v>74</v>
      </c>
      <c r="F703">
        <v>1.664</v>
      </c>
    </row>
    <row r="704" spans="1:6" ht="15">
      <c r="A704">
        <v>2012</v>
      </c>
      <c r="B704" t="s">
        <v>129</v>
      </c>
      <c r="C704" t="s">
        <v>62</v>
      </c>
      <c r="D704" t="s">
        <v>212</v>
      </c>
      <c r="E704" t="s">
        <v>74</v>
      </c>
      <c r="F704">
        <v>1.547</v>
      </c>
    </row>
    <row r="705" spans="1:6" ht="15">
      <c r="A705">
        <v>2013</v>
      </c>
      <c r="B705" t="s">
        <v>129</v>
      </c>
      <c r="C705" t="s">
        <v>62</v>
      </c>
      <c r="D705" t="s">
        <v>212</v>
      </c>
      <c r="E705" t="s">
        <v>74</v>
      </c>
      <c r="F705">
        <v>1.885</v>
      </c>
    </row>
    <row r="706" spans="1:6" ht="15">
      <c r="A706">
        <v>2014</v>
      </c>
      <c r="B706" t="s">
        <v>129</v>
      </c>
      <c r="C706" t="s">
        <v>62</v>
      </c>
      <c r="D706" t="s">
        <v>212</v>
      </c>
      <c r="E706" t="s">
        <v>74</v>
      </c>
      <c r="F706">
        <v>1.993</v>
      </c>
    </row>
    <row r="707" spans="1:6" ht="15">
      <c r="A707">
        <v>2015</v>
      </c>
      <c r="B707" t="s">
        <v>129</v>
      </c>
      <c r="C707" t="s">
        <v>62</v>
      </c>
      <c r="D707" t="s">
        <v>212</v>
      </c>
      <c r="E707" t="s">
        <v>74</v>
      </c>
      <c r="F707">
        <v>1.918</v>
      </c>
    </row>
    <row r="708" spans="1:6" ht="15">
      <c r="A708">
        <v>2016</v>
      </c>
      <c r="B708" t="s">
        <v>129</v>
      </c>
      <c r="C708" t="s">
        <v>62</v>
      </c>
      <c r="D708" t="s">
        <v>212</v>
      </c>
      <c r="E708" t="s">
        <v>74</v>
      </c>
      <c r="F708">
        <v>1.964</v>
      </c>
    </row>
    <row r="709" spans="1:6" ht="15">
      <c r="A709">
        <v>2017</v>
      </c>
      <c r="B709" t="s">
        <v>129</v>
      </c>
      <c r="C709" t="s">
        <v>62</v>
      </c>
      <c r="D709" t="s">
        <v>212</v>
      </c>
      <c r="E709" t="s">
        <v>74</v>
      </c>
      <c r="F709">
        <v>2.064</v>
      </c>
    </row>
    <row r="710" spans="1:6" ht="15">
      <c r="A710">
        <v>2018</v>
      </c>
      <c r="B710" t="s">
        <v>129</v>
      </c>
      <c r="C710" t="s">
        <v>62</v>
      </c>
      <c r="D710" t="s">
        <v>212</v>
      </c>
      <c r="E710" t="s">
        <v>74</v>
      </c>
      <c r="F710">
        <v>2.276</v>
      </c>
    </row>
    <row r="711" spans="1:6" ht="15">
      <c r="A711">
        <v>2019</v>
      </c>
      <c r="B711" t="s">
        <v>129</v>
      </c>
      <c r="C711" t="s">
        <v>62</v>
      </c>
      <c r="D711" t="s">
        <v>212</v>
      </c>
      <c r="E711" t="s">
        <v>74</v>
      </c>
      <c r="F711">
        <v>2.404</v>
      </c>
    </row>
    <row r="712" spans="1:6" ht="15">
      <c r="A712">
        <v>2020</v>
      </c>
      <c r="B712" t="s">
        <v>129</v>
      </c>
      <c r="C712" t="s">
        <v>62</v>
      </c>
      <c r="D712" t="s">
        <v>212</v>
      </c>
      <c r="E712" t="s">
        <v>74</v>
      </c>
      <c r="F712">
        <v>2.092</v>
      </c>
    </row>
    <row r="713" spans="1:6" ht="15">
      <c r="A713">
        <v>2021</v>
      </c>
      <c r="B713" t="s">
        <v>129</v>
      </c>
      <c r="C713" t="s">
        <v>62</v>
      </c>
      <c r="D713" t="s">
        <v>212</v>
      </c>
      <c r="E713" t="s">
        <v>74</v>
      </c>
      <c r="F713">
        <v>2.503</v>
      </c>
    </row>
    <row r="714" spans="1:7" ht="15">
      <c r="A714">
        <v>2022</v>
      </c>
      <c r="B714" t="s">
        <v>129</v>
      </c>
      <c r="C714" t="s">
        <v>62</v>
      </c>
      <c r="D714" t="s">
        <v>212</v>
      </c>
      <c r="E714" t="s">
        <v>74</v>
      </c>
      <c r="F714">
        <v>2.428</v>
      </c>
      <c r="G714" t="s">
        <v>211</v>
      </c>
    </row>
    <row r="715" spans="1:5" ht="15">
      <c r="A715">
        <v>2000</v>
      </c>
      <c r="B715" t="s">
        <v>116</v>
      </c>
      <c r="C715" t="s">
        <v>62</v>
      </c>
      <c r="D715" t="s">
        <v>212</v>
      </c>
      <c r="E715" t="s">
        <v>74</v>
      </c>
    </row>
    <row r="716" spans="1:6" ht="15">
      <c r="A716">
        <v>2001</v>
      </c>
      <c r="B716" t="s">
        <v>116</v>
      </c>
      <c r="C716" t="s">
        <v>62</v>
      </c>
      <c r="D716" t="s">
        <v>212</v>
      </c>
      <c r="E716" t="s">
        <v>74</v>
      </c>
      <c r="F716">
        <v>0.41</v>
      </c>
    </row>
    <row r="717" spans="1:6" ht="15">
      <c r="A717">
        <v>2002</v>
      </c>
      <c r="B717" t="s">
        <v>116</v>
      </c>
      <c r="C717" t="s">
        <v>62</v>
      </c>
      <c r="D717" t="s">
        <v>212</v>
      </c>
      <c r="E717" t="s">
        <v>74</v>
      </c>
      <c r="F717">
        <v>0.663</v>
      </c>
    </row>
    <row r="718" spans="1:6" ht="15">
      <c r="A718">
        <v>2003</v>
      </c>
      <c r="B718" t="s">
        <v>116</v>
      </c>
      <c r="C718" t="s">
        <v>62</v>
      </c>
      <c r="D718" t="s">
        <v>212</v>
      </c>
      <c r="E718" t="s">
        <v>74</v>
      </c>
      <c r="F718">
        <v>0.651</v>
      </c>
    </row>
    <row r="719" spans="1:6" ht="15">
      <c r="A719">
        <v>2004</v>
      </c>
      <c r="B719" t="s">
        <v>116</v>
      </c>
      <c r="C719" t="s">
        <v>62</v>
      </c>
      <c r="D719" t="s">
        <v>212</v>
      </c>
      <c r="E719" t="s">
        <v>74</v>
      </c>
      <c r="F719">
        <v>0.633</v>
      </c>
    </row>
    <row r="720" spans="1:6" ht="15">
      <c r="A720">
        <v>2005</v>
      </c>
      <c r="B720" t="s">
        <v>116</v>
      </c>
      <c r="C720" t="s">
        <v>62</v>
      </c>
      <c r="D720" t="s">
        <v>212</v>
      </c>
      <c r="E720" t="s">
        <v>74</v>
      </c>
      <c r="F720">
        <v>0.82</v>
      </c>
    </row>
    <row r="721" spans="1:6" ht="15">
      <c r="A721">
        <v>2006</v>
      </c>
      <c r="B721" t="s">
        <v>116</v>
      </c>
      <c r="C721" t="s">
        <v>62</v>
      </c>
      <c r="D721" t="s">
        <v>212</v>
      </c>
      <c r="E721" t="s">
        <v>74</v>
      </c>
      <c r="F721">
        <v>1.126</v>
      </c>
    </row>
    <row r="722" spans="1:6" ht="15">
      <c r="A722">
        <v>2007</v>
      </c>
      <c r="B722" t="s">
        <v>116</v>
      </c>
      <c r="C722" t="s">
        <v>62</v>
      </c>
      <c r="D722" t="s">
        <v>212</v>
      </c>
      <c r="E722" t="s">
        <v>74</v>
      </c>
      <c r="F722">
        <v>1.282</v>
      </c>
    </row>
    <row r="723" spans="1:6" ht="15">
      <c r="A723">
        <v>2008</v>
      </c>
      <c r="B723" t="s">
        <v>116</v>
      </c>
      <c r="C723" t="s">
        <v>62</v>
      </c>
      <c r="D723" t="s">
        <v>212</v>
      </c>
      <c r="E723" t="s">
        <v>74</v>
      </c>
      <c r="F723">
        <v>1.297</v>
      </c>
    </row>
    <row r="724" spans="1:6" ht="15">
      <c r="A724">
        <v>2009</v>
      </c>
      <c r="B724" t="s">
        <v>116</v>
      </c>
      <c r="C724" t="s">
        <v>62</v>
      </c>
      <c r="D724" t="s">
        <v>212</v>
      </c>
      <c r="E724" t="s">
        <v>74</v>
      </c>
      <c r="F724">
        <v>1.189</v>
      </c>
    </row>
    <row r="725" spans="1:6" ht="15">
      <c r="A725">
        <v>2010</v>
      </c>
      <c r="B725" t="s">
        <v>116</v>
      </c>
      <c r="C725" t="s">
        <v>62</v>
      </c>
      <c r="D725" t="s">
        <v>212</v>
      </c>
      <c r="E725" t="s">
        <v>74</v>
      </c>
      <c r="F725">
        <v>1.414</v>
      </c>
    </row>
    <row r="726" spans="1:6" ht="15">
      <c r="A726">
        <v>2011</v>
      </c>
      <c r="B726" t="s">
        <v>116</v>
      </c>
      <c r="C726" t="s">
        <v>62</v>
      </c>
      <c r="D726" t="s">
        <v>212</v>
      </c>
      <c r="E726" t="s">
        <v>74</v>
      </c>
      <c r="F726">
        <v>1.478</v>
      </c>
    </row>
    <row r="727" spans="1:6" ht="15">
      <c r="A727">
        <v>2012</v>
      </c>
      <c r="B727" t="s">
        <v>116</v>
      </c>
      <c r="C727" t="s">
        <v>62</v>
      </c>
      <c r="D727" t="s">
        <v>212</v>
      </c>
      <c r="E727" t="s">
        <v>74</v>
      </c>
      <c r="F727">
        <v>1.43</v>
      </c>
    </row>
    <row r="728" spans="1:6" ht="15">
      <c r="A728">
        <v>2013</v>
      </c>
      <c r="B728" t="s">
        <v>116</v>
      </c>
      <c r="C728" t="s">
        <v>62</v>
      </c>
      <c r="D728" t="s">
        <v>212</v>
      </c>
      <c r="E728" t="s">
        <v>74</v>
      </c>
      <c r="F728">
        <v>1.538</v>
      </c>
    </row>
    <row r="729" spans="1:6" ht="15">
      <c r="A729">
        <v>2014</v>
      </c>
      <c r="B729" t="s">
        <v>116</v>
      </c>
      <c r="C729" t="s">
        <v>62</v>
      </c>
      <c r="D729" t="s">
        <v>212</v>
      </c>
      <c r="E729" t="s">
        <v>74</v>
      </c>
      <c r="F729">
        <v>1.579</v>
      </c>
    </row>
    <row r="730" spans="1:6" ht="15">
      <c r="A730">
        <v>2015</v>
      </c>
      <c r="B730" t="s">
        <v>116</v>
      </c>
      <c r="C730" t="s">
        <v>62</v>
      </c>
      <c r="D730" t="s">
        <v>212</v>
      </c>
      <c r="E730" t="s">
        <v>74</v>
      </c>
      <c r="F730">
        <v>1.602</v>
      </c>
    </row>
    <row r="731" spans="1:6" ht="15">
      <c r="A731">
        <v>2016</v>
      </c>
      <c r="B731" t="s">
        <v>116</v>
      </c>
      <c r="C731" t="s">
        <v>62</v>
      </c>
      <c r="D731" t="s">
        <v>212</v>
      </c>
      <c r="E731" t="s">
        <v>74</v>
      </c>
      <c r="F731">
        <v>1.876</v>
      </c>
    </row>
    <row r="732" spans="1:6" ht="15">
      <c r="A732">
        <v>2017</v>
      </c>
      <c r="B732" t="s">
        <v>116</v>
      </c>
      <c r="C732" t="s">
        <v>62</v>
      </c>
      <c r="D732" t="s">
        <v>212</v>
      </c>
      <c r="E732" t="s">
        <v>74</v>
      </c>
      <c r="F732">
        <v>1.92</v>
      </c>
    </row>
    <row r="733" spans="1:6" ht="15">
      <c r="A733">
        <v>2018</v>
      </c>
      <c r="B733" t="s">
        <v>116</v>
      </c>
      <c r="C733" t="s">
        <v>62</v>
      </c>
      <c r="D733" t="s">
        <v>212</v>
      </c>
      <c r="E733" t="s">
        <v>74</v>
      </c>
      <c r="F733">
        <v>2.052</v>
      </c>
    </row>
    <row r="734" spans="1:6" ht="15">
      <c r="A734">
        <v>2019</v>
      </c>
      <c r="B734" t="s">
        <v>116</v>
      </c>
      <c r="C734" t="s">
        <v>62</v>
      </c>
      <c r="D734" t="s">
        <v>212</v>
      </c>
      <c r="E734" t="s">
        <v>74</v>
      </c>
      <c r="F734">
        <v>2.311</v>
      </c>
    </row>
    <row r="735" spans="1:6" ht="15">
      <c r="A735">
        <v>2020</v>
      </c>
      <c r="B735" t="s">
        <v>116</v>
      </c>
      <c r="C735" t="s">
        <v>62</v>
      </c>
      <c r="D735" t="s">
        <v>212</v>
      </c>
      <c r="E735" t="s">
        <v>74</v>
      </c>
      <c r="F735">
        <v>2.332</v>
      </c>
    </row>
    <row r="736" spans="1:6" ht="15">
      <c r="A736">
        <v>2021</v>
      </c>
      <c r="B736" t="s">
        <v>116</v>
      </c>
      <c r="C736" t="s">
        <v>62</v>
      </c>
      <c r="D736" t="s">
        <v>212</v>
      </c>
      <c r="E736" t="s">
        <v>74</v>
      </c>
      <c r="F736">
        <v>2.391</v>
      </c>
    </row>
    <row r="737" spans="1:5" ht="15">
      <c r="A737">
        <v>2022</v>
      </c>
      <c r="B737" t="s">
        <v>116</v>
      </c>
      <c r="C737" t="s">
        <v>62</v>
      </c>
      <c r="D737" t="s">
        <v>212</v>
      </c>
      <c r="E737" t="s">
        <v>74</v>
      </c>
    </row>
    <row r="738" spans="1:6" ht="15">
      <c r="A738">
        <v>2000</v>
      </c>
      <c r="B738" t="s">
        <v>125</v>
      </c>
      <c r="C738" t="s">
        <v>62</v>
      </c>
      <c r="D738" t="s">
        <v>212</v>
      </c>
      <c r="E738" t="s">
        <v>74</v>
      </c>
      <c r="F738">
        <v>8.091</v>
      </c>
    </row>
    <row r="739" spans="1:6" ht="15">
      <c r="A739">
        <v>2001</v>
      </c>
      <c r="B739" t="s">
        <v>125</v>
      </c>
      <c r="C739" t="s">
        <v>62</v>
      </c>
      <c r="D739" t="s">
        <v>212</v>
      </c>
      <c r="E739" t="s">
        <v>74</v>
      </c>
      <c r="F739">
        <v>7.716</v>
      </c>
    </row>
    <row r="740" spans="1:6" ht="15">
      <c r="A740">
        <v>2002</v>
      </c>
      <c r="B740" t="s">
        <v>125</v>
      </c>
      <c r="C740" t="s">
        <v>62</v>
      </c>
      <c r="D740" t="s">
        <v>212</v>
      </c>
      <c r="E740" t="s">
        <v>74</v>
      </c>
      <c r="F740">
        <v>7.898</v>
      </c>
    </row>
    <row r="741" spans="1:6" ht="15">
      <c r="A741">
        <v>2003</v>
      </c>
      <c r="B741" t="s">
        <v>125</v>
      </c>
      <c r="C741" t="s">
        <v>62</v>
      </c>
      <c r="D741" t="s">
        <v>212</v>
      </c>
      <c r="E741" t="s">
        <v>74</v>
      </c>
      <c r="F741">
        <v>8.25</v>
      </c>
    </row>
    <row r="742" spans="1:6" ht="15">
      <c r="A742">
        <v>2004</v>
      </c>
      <c r="B742" t="s">
        <v>125</v>
      </c>
      <c r="C742" t="s">
        <v>62</v>
      </c>
      <c r="D742" t="s">
        <v>212</v>
      </c>
      <c r="E742" t="s">
        <v>74</v>
      </c>
      <c r="F742">
        <v>8.843</v>
      </c>
    </row>
    <row r="743" spans="1:6" ht="15">
      <c r="A743">
        <v>2005</v>
      </c>
      <c r="B743" t="s">
        <v>125</v>
      </c>
      <c r="C743" t="s">
        <v>62</v>
      </c>
      <c r="D743" t="s">
        <v>212</v>
      </c>
      <c r="E743" t="s">
        <v>74</v>
      </c>
      <c r="F743">
        <v>9.106</v>
      </c>
    </row>
    <row r="744" spans="1:6" ht="15">
      <c r="A744">
        <v>2006</v>
      </c>
      <c r="B744" t="s">
        <v>125</v>
      </c>
      <c r="C744" t="s">
        <v>62</v>
      </c>
      <c r="D744" t="s">
        <v>212</v>
      </c>
      <c r="E744" t="s">
        <v>74</v>
      </c>
      <c r="F744">
        <v>9.421</v>
      </c>
    </row>
    <row r="745" spans="1:6" ht="15">
      <c r="A745">
        <v>2007</v>
      </c>
      <c r="B745" t="s">
        <v>125</v>
      </c>
      <c r="C745" t="s">
        <v>62</v>
      </c>
      <c r="D745" t="s">
        <v>212</v>
      </c>
      <c r="E745" t="s">
        <v>74</v>
      </c>
      <c r="F745">
        <v>9.526</v>
      </c>
    </row>
    <row r="746" spans="1:6" ht="15">
      <c r="A746">
        <v>2008</v>
      </c>
      <c r="B746" t="s">
        <v>125</v>
      </c>
      <c r="C746" t="s">
        <v>62</v>
      </c>
      <c r="D746" t="s">
        <v>212</v>
      </c>
      <c r="E746" t="s">
        <v>74</v>
      </c>
      <c r="F746">
        <v>9.604</v>
      </c>
    </row>
    <row r="747" spans="1:6" ht="15">
      <c r="A747">
        <v>2009</v>
      </c>
      <c r="B747" t="s">
        <v>125</v>
      </c>
      <c r="C747" t="s">
        <v>62</v>
      </c>
      <c r="D747" t="s">
        <v>212</v>
      </c>
      <c r="E747" t="s">
        <v>74</v>
      </c>
      <c r="F747">
        <v>8.467</v>
      </c>
    </row>
    <row r="748" spans="1:6" ht="15">
      <c r="A748">
        <v>2010</v>
      </c>
      <c r="B748" t="s">
        <v>125</v>
      </c>
      <c r="C748" t="s">
        <v>62</v>
      </c>
      <c r="D748" t="s">
        <v>212</v>
      </c>
      <c r="E748" t="s">
        <v>74</v>
      </c>
      <c r="F748">
        <v>9.437</v>
      </c>
    </row>
    <row r="749" spans="1:6" ht="15">
      <c r="A749">
        <v>2011</v>
      </c>
      <c r="B749" t="s">
        <v>125</v>
      </c>
      <c r="C749" t="s">
        <v>62</v>
      </c>
      <c r="D749" t="s">
        <v>212</v>
      </c>
      <c r="E749" t="s">
        <v>74</v>
      </c>
      <c r="F749">
        <v>9.361</v>
      </c>
    </row>
    <row r="750" spans="1:6" ht="15">
      <c r="A750">
        <v>2012</v>
      </c>
      <c r="B750" t="s">
        <v>125</v>
      </c>
      <c r="C750" t="s">
        <v>62</v>
      </c>
      <c r="D750" t="s">
        <v>212</v>
      </c>
      <c r="E750" t="s">
        <v>74</v>
      </c>
      <c r="F750">
        <v>9.622</v>
      </c>
    </row>
    <row r="751" spans="1:6" ht="15">
      <c r="A751">
        <v>2013</v>
      </c>
      <c r="B751" t="s">
        <v>125</v>
      </c>
      <c r="C751" t="s">
        <v>62</v>
      </c>
      <c r="D751" t="s">
        <v>212</v>
      </c>
      <c r="E751" t="s">
        <v>74</v>
      </c>
      <c r="F751">
        <v>8.98</v>
      </c>
    </row>
    <row r="752" spans="1:6" ht="15">
      <c r="A752">
        <v>2014</v>
      </c>
      <c r="B752" t="s">
        <v>125</v>
      </c>
      <c r="C752" t="s">
        <v>62</v>
      </c>
      <c r="D752" t="s">
        <v>212</v>
      </c>
      <c r="E752" t="s">
        <v>74</v>
      </c>
      <c r="F752">
        <v>9.244</v>
      </c>
    </row>
    <row r="753" spans="1:6" ht="15">
      <c r="A753">
        <v>2015</v>
      </c>
      <c r="B753" t="s">
        <v>125</v>
      </c>
      <c r="C753" t="s">
        <v>62</v>
      </c>
      <c r="D753" t="s">
        <v>212</v>
      </c>
      <c r="E753" t="s">
        <v>74</v>
      </c>
      <c r="F753">
        <v>8.983</v>
      </c>
    </row>
    <row r="754" spans="1:6" ht="15">
      <c r="A754">
        <v>2016</v>
      </c>
      <c r="B754" t="s">
        <v>125</v>
      </c>
      <c r="C754" t="s">
        <v>62</v>
      </c>
      <c r="D754" t="s">
        <v>212</v>
      </c>
      <c r="E754" t="s">
        <v>74</v>
      </c>
      <c r="F754">
        <v>9.311</v>
      </c>
    </row>
    <row r="755" spans="1:6" ht="15">
      <c r="A755">
        <v>2017</v>
      </c>
      <c r="B755" t="s">
        <v>125</v>
      </c>
      <c r="C755" t="s">
        <v>62</v>
      </c>
      <c r="D755" t="s">
        <v>212</v>
      </c>
      <c r="E755" t="s">
        <v>74</v>
      </c>
      <c r="F755">
        <v>9.517</v>
      </c>
    </row>
    <row r="756" spans="1:6" ht="15">
      <c r="A756">
        <v>2018</v>
      </c>
      <c r="B756" t="s">
        <v>125</v>
      </c>
      <c r="C756" t="s">
        <v>62</v>
      </c>
      <c r="D756" t="s">
        <v>212</v>
      </c>
      <c r="E756" t="s">
        <v>74</v>
      </c>
      <c r="F756">
        <v>9.116</v>
      </c>
    </row>
    <row r="757" spans="1:6" ht="15">
      <c r="A757">
        <v>2019</v>
      </c>
      <c r="B757" t="s">
        <v>125</v>
      </c>
      <c r="C757" t="s">
        <v>62</v>
      </c>
      <c r="D757" t="s">
        <v>212</v>
      </c>
      <c r="E757" t="s">
        <v>74</v>
      </c>
      <c r="F757">
        <v>8.703</v>
      </c>
    </row>
    <row r="758" spans="1:6" ht="15">
      <c r="A758">
        <v>2020</v>
      </c>
      <c r="B758" t="s">
        <v>125</v>
      </c>
      <c r="C758" t="s">
        <v>62</v>
      </c>
      <c r="D758" t="s">
        <v>212</v>
      </c>
      <c r="E758" t="s">
        <v>74</v>
      </c>
      <c r="F758">
        <v>9.162</v>
      </c>
    </row>
    <row r="759" spans="1:6" ht="15">
      <c r="A759">
        <v>2021</v>
      </c>
      <c r="B759" t="s">
        <v>125</v>
      </c>
      <c r="C759" t="s">
        <v>62</v>
      </c>
      <c r="D759" t="s">
        <v>212</v>
      </c>
      <c r="E759" t="s">
        <v>74</v>
      </c>
      <c r="F759">
        <v>8.945</v>
      </c>
    </row>
    <row r="760" spans="1:7" ht="15">
      <c r="A760">
        <v>2022</v>
      </c>
      <c r="B760" t="s">
        <v>125</v>
      </c>
      <c r="C760" t="s">
        <v>62</v>
      </c>
      <c r="D760" t="s">
        <v>212</v>
      </c>
      <c r="E760" t="s">
        <v>74</v>
      </c>
      <c r="F760">
        <v>8.902</v>
      </c>
      <c r="G760" t="s">
        <v>211</v>
      </c>
    </row>
    <row r="761" spans="1:6" ht="15">
      <c r="A761">
        <v>2000</v>
      </c>
      <c r="B761" t="s">
        <v>128</v>
      </c>
      <c r="C761" t="s">
        <v>62</v>
      </c>
      <c r="D761" t="s">
        <v>212</v>
      </c>
      <c r="E761" t="s">
        <v>74</v>
      </c>
      <c r="F761">
        <v>3.826</v>
      </c>
    </row>
    <row r="762" spans="1:6" ht="15">
      <c r="A762">
        <v>2001</v>
      </c>
      <c r="B762" t="s">
        <v>128</v>
      </c>
      <c r="C762" t="s">
        <v>62</v>
      </c>
      <c r="D762" t="s">
        <v>212</v>
      </c>
      <c r="E762" t="s">
        <v>74</v>
      </c>
      <c r="F762">
        <v>3.83</v>
      </c>
    </row>
    <row r="763" spans="1:6" ht="15">
      <c r="A763">
        <v>2002</v>
      </c>
      <c r="B763" t="s">
        <v>128</v>
      </c>
      <c r="C763" t="s">
        <v>62</v>
      </c>
      <c r="D763" t="s">
        <v>212</v>
      </c>
      <c r="E763" t="s">
        <v>74</v>
      </c>
      <c r="F763">
        <v>3.982</v>
      </c>
    </row>
    <row r="764" spans="1:6" ht="15">
      <c r="A764">
        <v>2003</v>
      </c>
      <c r="B764" t="s">
        <v>128</v>
      </c>
      <c r="C764" t="s">
        <v>62</v>
      </c>
      <c r="D764" t="s">
        <v>212</v>
      </c>
      <c r="E764" t="s">
        <v>74</v>
      </c>
      <c r="F764">
        <v>4.264</v>
      </c>
    </row>
    <row r="765" spans="1:6" ht="15">
      <c r="A765">
        <v>2004</v>
      </c>
      <c r="B765" t="s">
        <v>128</v>
      </c>
      <c r="C765" t="s">
        <v>62</v>
      </c>
      <c r="D765" t="s">
        <v>212</v>
      </c>
      <c r="E765" t="s">
        <v>74</v>
      </c>
      <c r="F765">
        <v>4.398</v>
      </c>
    </row>
    <row r="766" spans="1:6" ht="15">
      <c r="A766">
        <v>2005</v>
      </c>
      <c r="B766" t="s">
        <v>128</v>
      </c>
      <c r="C766" t="s">
        <v>62</v>
      </c>
      <c r="D766" t="s">
        <v>212</v>
      </c>
      <c r="E766" t="s">
        <v>74</v>
      </c>
      <c r="F766">
        <v>4.693</v>
      </c>
    </row>
    <row r="767" spans="1:6" ht="15">
      <c r="A767">
        <v>2006</v>
      </c>
      <c r="B767" t="s">
        <v>128</v>
      </c>
      <c r="C767" t="s">
        <v>62</v>
      </c>
      <c r="D767" t="s">
        <v>212</v>
      </c>
      <c r="E767" t="s">
        <v>74</v>
      </c>
      <c r="F767">
        <v>5.599</v>
      </c>
    </row>
    <row r="768" spans="1:6" ht="15">
      <c r="A768">
        <v>2007</v>
      </c>
      <c r="B768" t="s">
        <v>128</v>
      </c>
      <c r="C768" t="s">
        <v>62</v>
      </c>
      <c r="D768" t="s">
        <v>212</v>
      </c>
      <c r="E768" t="s">
        <v>74</v>
      </c>
      <c r="F768">
        <v>6.104</v>
      </c>
    </row>
    <row r="769" spans="1:6" ht="15">
      <c r="A769">
        <v>2008</v>
      </c>
      <c r="B769" t="s">
        <v>128</v>
      </c>
      <c r="C769" t="s">
        <v>62</v>
      </c>
      <c r="D769" t="s">
        <v>212</v>
      </c>
      <c r="E769" t="s">
        <v>74</v>
      </c>
      <c r="F769">
        <v>6.44</v>
      </c>
    </row>
    <row r="770" spans="1:6" ht="15">
      <c r="A770">
        <v>2009</v>
      </c>
      <c r="B770" t="s">
        <v>128</v>
      </c>
      <c r="C770" t="s">
        <v>62</v>
      </c>
      <c r="D770" t="s">
        <v>212</v>
      </c>
      <c r="E770" t="s">
        <v>74</v>
      </c>
      <c r="F770">
        <v>5.887</v>
      </c>
    </row>
    <row r="771" spans="1:6" ht="15">
      <c r="A771">
        <v>2010</v>
      </c>
      <c r="B771" t="s">
        <v>128</v>
      </c>
      <c r="C771" t="s">
        <v>62</v>
      </c>
      <c r="D771" t="s">
        <v>212</v>
      </c>
      <c r="E771" t="s">
        <v>74</v>
      </c>
      <c r="F771">
        <v>6.049</v>
      </c>
    </row>
    <row r="772" spans="1:6" ht="15">
      <c r="A772">
        <v>2011</v>
      </c>
      <c r="B772" t="s">
        <v>128</v>
      </c>
      <c r="C772" t="s">
        <v>62</v>
      </c>
      <c r="D772" t="s">
        <v>212</v>
      </c>
      <c r="E772" t="s">
        <v>74</v>
      </c>
      <c r="F772">
        <v>6.411</v>
      </c>
    </row>
    <row r="773" spans="1:6" ht="15">
      <c r="A773">
        <v>2012</v>
      </c>
      <c r="B773" t="s">
        <v>128</v>
      </c>
      <c r="C773" t="s">
        <v>62</v>
      </c>
      <c r="D773" t="s">
        <v>212</v>
      </c>
      <c r="E773" t="s">
        <v>74</v>
      </c>
      <c r="F773">
        <v>6.485</v>
      </c>
    </row>
    <row r="774" spans="1:6" ht="15">
      <c r="A774">
        <v>2013</v>
      </c>
      <c r="B774" t="s">
        <v>128</v>
      </c>
      <c r="C774" t="s">
        <v>62</v>
      </c>
      <c r="D774" t="s">
        <v>212</v>
      </c>
      <c r="E774" t="s">
        <v>74</v>
      </c>
      <c r="F774">
        <v>6.833</v>
      </c>
    </row>
    <row r="775" spans="1:6" ht="15">
      <c r="A775">
        <v>2014</v>
      </c>
      <c r="B775" t="s">
        <v>128</v>
      </c>
      <c r="C775" t="s">
        <v>62</v>
      </c>
      <c r="D775" t="s">
        <v>212</v>
      </c>
      <c r="E775" t="s">
        <v>74</v>
      </c>
      <c r="F775">
        <v>7.58</v>
      </c>
    </row>
    <row r="776" spans="1:6" ht="15">
      <c r="A776">
        <v>2015</v>
      </c>
      <c r="B776" t="s">
        <v>128</v>
      </c>
      <c r="C776" t="s">
        <v>62</v>
      </c>
      <c r="D776" t="s">
        <v>212</v>
      </c>
      <c r="E776" t="s">
        <v>74</v>
      </c>
      <c r="F776">
        <v>8.127</v>
      </c>
    </row>
    <row r="777" spans="1:6" ht="15">
      <c r="A777">
        <v>2016</v>
      </c>
      <c r="B777" t="s">
        <v>128</v>
      </c>
      <c r="C777" t="s">
        <v>62</v>
      </c>
      <c r="D777" t="s">
        <v>212</v>
      </c>
      <c r="E777" t="s">
        <v>74</v>
      </c>
      <c r="F777">
        <v>8.359</v>
      </c>
    </row>
    <row r="778" spans="1:6" ht="15">
      <c r="A778">
        <v>2017</v>
      </c>
      <c r="B778" t="s">
        <v>128</v>
      </c>
      <c r="C778" t="s">
        <v>62</v>
      </c>
      <c r="D778" t="s">
        <v>212</v>
      </c>
      <c r="E778" t="s">
        <v>74</v>
      </c>
      <c r="F778">
        <v>8.954</v>
      </c>
    </row>
    <row r="779" spans="1:6" ht="15">
      <c r="A779">
        <v>2018</v>
      </c>
      <c r="B779" t="s">
        <v>128</v>
      </c>
      <c r="C779" t="s">
        <v>62</v>
      </c>
      <c r="D779" t="s">
        <v>212</v>
      </c>
      <c r="E779" t="s">
        <v>74</v>
      </c>
      <c r="F779">
        <v>9.058</v>
      </c>
    </row>
    <row r="780" spans="1:6" ht="15">
      <c r="A780">
        <v>2019</v>
      </c>
      <c r="B780" t="s">
        <v>128</v>
      </c>
      <c r="C780" t="s">
        <v>62</v>
      </c>
      <c r="D780" t="s">
        <v>212</v>
      </c>
      <c r="E780" t="s">
        <v>74</v>
      </c>
      <c r="F780">
        <v>9.079</v>
      </c>
    </row>
    <row r="781" spans="1:6" ht="15">
      <c r="A781">
        <v>2020</v>
      </c>
      <c r="B781" t="s">
        <v>128</v>
      </c>
      <c r="C781" t="s">
        <v>62</v>
      </c>
      <c r="D781" t="s">
        <v>212</v>
      </c>
      <c r="E781" t="s">
        <v>74</v>
      </c>
      <c r="F781">
        <v>8.353</v>
      </c>
    </row>
    <row r="782" spans="1:6" ht="15">
      <c r="A782">
        <v>2021</v>
      </c>
      <c r="B782" t="s">
        <v>128</v>
      </c>
      <c r="C782" t="s">
        <v>62</v>
      </c>
      <c r="D782" t="s">
        <v>212</v>
      </c>
      <c r="E782" t="s">
        <v>74</v>
      </c>
      <c r="F782">
        <v>8.669</v>
      </c>
    </row>
    <row r="783" spans="1:7" ht="15">
      <c r="A783">
        <v>2022</v>
      </c>
      <c r="B783" t="s">
        <v>128</v>
      </c>
      <c r="C783" t="s">
        <v>62</v>
      </c>
      <c r="D783" t="s">
        <v>212</v>
      </c>
      <c r="E783" t="s">
        <v>74</v>
      </c>
      <c r="F783">
        <v>9.274</v>
      </c>
      <c r="G783" t="s">
        <v>211</v>
      </c>
    </row>
    <row r="784" spans="1:6" ht="15">
      <c r="A784">
        <v>2000</v>
      </c>
      <c r="B784" t="s">
        <v>127</v>
      </c>
      <c r="C784" t="s">
        <v>62</v>
      </c>
      <c r="D784" t="s">
        <v>212</v>
      </c>
      <c r="E784" t="s">
        <v>74</v>
      </c>
      <c r="F784">
        <v>3.751</v>
      </c>
    </row>
    <row r="785" spans="1:6" ht="15">
      <c r="A785">
        <v>2001</v>
      </c>
      <c r="B785" t="s">
        <v>127</v>
      </c>
      <c r="C785" t="s">
        <v>62</v>
      </c>
      <c r="D785" t="s">
        <v>212</v>
      </c>
      <c r="E785" t="s">
        <v>74</v>
      </c>
      <c r="F785">
        <v>3.988</v>
      </c>
    </row>
    <row r="786" spans="1:6" ht="15">
      <c r="A786">
        <v>2002</v>
      </c>
      <c r="B786" t="s">
        <v>127</v>
      </c>
      <c r="C786" t="s">
        <v>62</v>
      </c>
      <c r="D786" t="s">
        <v>212</v>
      </c>
      <c r="E786" t="s">
        <v>74</v>
      </c>
      <c r="F786">
        <v>3.984</v>
      </c>
    </row>
    <row r="787" spans="1:6" ht="15">
      <c r="A787">
        <v>2003</v>
      </c>
      <c r="B787" t="s">
        <v>127</v>
      </c>
      <c r="C787" t="s">
        <v>62</v>
      </c>
      <c r="D787" t="s">
        <v>212</v>
      </c>
      <c r="E787" t="s">
        <v>74</v>
      </c>
      <c r="F787">
        <v>4.198</v>
      </c>
    </row>
    <row r="788" spans="1:6" ht="15">
      <c r="A788">
        <v>2004</v>
      </c>
      <c r="B788" t="s">
        <v>127</v>
      </c>
      <c r="C788" t="s">
        <v>62</v>
      </c>
      <c r="D788" t="s">
        <v>212</v>
      </c>
      <c r="E788" t="s">
        <v>74</v>
      </c>
      <c r="F788">
        <v>4.323</v>
      </c>
    </row>
    <row r="789" spans="1:6" ht="15">
      <c r="A789">
        <v>2005</v>
      </c>
      <c r="B789" t="s">
        <v>127</v>
      </c>
      <c r="C789" t="s">
        <v>62</v>
      </c>
      <c r="D789" t="s">
        <v>212</v>
      </c>
      <c r="E789" t="s">
        <v>74</v>
      </c>
      <c r="F789">
        <v>4.518</v>
      </c>
    </row>
    <row r="790" spans="1:6" ht="15">
      <c r="A790">
        <v>2006</v>
      </c>
      <c r="B790" t="s">
        <v>127</v>
      </c>
      <c r="C790" t="s">
        <v>62</v>
      </c>
      <c r="D790" t="s">
        <v>212</v>
      </c>
      <c r="E790" t="s">
        <v>74</v>
      </c>
      <c r="F790">
        <v>5.135</v>
      </c>
    </row>
    <row r="791" spans="1:6" ht="15">
      <c r="A791">
        <v>2007</v>
      </c>
      <c r="B791" t="s">
        <v>127</v>
      </c>
      <c r="C791" t="s">
        <v>62</v>
      </c>
      <c r="D791" t="s">
        <v>212</v>
      </c>
      <c r="E791" t="s">
        <v>74</v>
      </c>
      <c r="F791">
        <v>5.129</v>
      </c>
    </row>
    <row r="792" spans="1:6" ht="15">
      <c r="A792">
        <v>2008</v>
      </c>
      <c r="B792" t="s">
        <v>127</v>
      </c>
      <c r="C792" t="s">
        <v>62</v>
      </c>
      <c r="D792" t="s">
        <v>212</v>
      </c>
      <c r="E792" t="s">
        <v>74</v>
      </c>
      <c r="F792">
        <v>5.142</v>
      </c>
    </row>
    <row r="793" spans="1:6" ht="15">
      <c r="A793">
        <v>2009</v>
      </c>
      <c r="B793" t="s">
        <v>127</v>
      </c>
      <c r="C793" t="s">
        <v>62</v>
      </c>
      <c r="D793" t="s">
        <v>212</v>
      </c>
      <c r="E793" t="s">
        <v>74</v>
      </c>
      <c r="F793">
        <v>4.862</v>
      </c>
    </row>
    <row r="794" spans="1:6" ht="15">
      <c r="A794">
        <v>2010</v>
      </c>
      <c r="B794" t="s">
        <v>127</v>
      </c>
      <c r="C794" t="s">
        <v>62</v>
      </c>
      <c r="D794" t="s">
        <v>212</v>
      </c>
      <c r="E794" t="s">
        <v>74</v>
      </c>
      <c r="F794">
        <v>5.148</v>
      </c>
    </row>
    <row r="795" spans="1:6" ht="15">
      <c r="A795">
        <v>2011</v>
      </c>
      <c r="B795" t="s">
        <v>127</v>
      </c>
      <c r="C795" t="s">
        <v>62</v>
      </c>
      <c r="D795" t="s">
        <v>212</v>
      </c>
      <c r="E795" t="s">
        <v>74</v>
      </c>
      <c r="F795">
        <v>5.475</v>
      </c>
    </row>
    <row r="796" spans="1:6" ht="15">
      <c r="A796">
        <v>2012</v>
      </c>
      <c r="B796" t="s">
        <v>127</v>
      </c>
      <c r="C796" t="s">
        <v>62</v>
      </c>
      <c r="D796" t="s">
        <v>212</v>
      </c>
      <c r="E796" t="s">
        <v>74</v>
      </c>
      <c r="F796">
        <v>5.433</v>
      </c>
    </row>
    <row r="797" spans="1:6" ht="15">
      <c r="A797">
        <v>2013</v>
      </c>
      <c r="B797" t="s">
        <v>127</v>
      </c>
      <c r="C797" t="s">
        <v>62</v>
      </c>
      <c r="D797" t="s">
        <v>212</v>
      </c>
      <c r="E797" t="s">
        <v>74</v>
      </c>
      <c r="F797">
        <v>5.923</v>
      </c>
    </row>
    <row r="798" spans="1:6" ht="15">
      <c r="A798">
        <v>2014</v>
      </c>
      <c r="B798" t="s">
        <v>127</v>
      </c>
      <c r="C798" t="s">
        <v>62</v>
      </c>
      <c r="D798" t="s">
        <v>212</v>
      </c>
      <c r="E798" t="s">
        <v>74</v>
      </c>
      <c r="F798">
        <v>6.277</v>
      </c>
    </row>
    <row r="799" spans="1:6" ht="15">
      <c r="A799">
        <v>2015</v>
      </c>
      <c r="B799" t="s">
        <v>127</v>
      </c>
      <c r="C799" t="s">
        <v>62</v>
      </c>
      <c r="D799" t="s">
        <v>212</v>
      </c>
      <c r="E799" t="s">
        <v>74</v>
      </c>
      <c r="F799">
        <v>6.322</v>
      </c>
    </row>
    <row r="800" spans="1:6" ht="15">
      <c r="A800">
        <v>2016</v>
      </c>
      <c r="B800" t="s">
        <v>127</v>
      </c>
      <c r="C800" t="s">
        <v>62</v>
      </c>
      <c r="D800" t="s">
        <v>212</v>
      </c>
      <c r="E800" t="s">
        <v>74</v>
      </c>
      <c r="F800">
        <v>6.488</v>
      </c>
    </row>
    <row r="801" spans="1:6" ht="15">
      <c r="A801">
        <v>2017</v>
      </c>
      <c r="B801" t="s">
        <v>127</v>
      </c>
      <c r="C801" t="s">
        <v>62</v>
      </c>
      <c r="D801" t="s">
        <v>212</v>
      </c>
      <c r="E801" t="s">
        <v>74</v>
      </c>
      <c r="F801">
        <v>6.635</v>
      </c>
    </row>
    <row r="802" spans="1:6" ht="15">
      <c r="A802">
        <v>2018</v>
      </c>
      <c r="B802" t="s">
        <v>127</v>
      </c>
      <c r="C802" t="s">
        <v>62</v>
      </c>
      <c r="D802" t="s">
        <v>212</v>
      </c>
      <c r="E802" t="s">
        <v>74</v>
      </c>
      <c r="F802">
        <v>6.713</v>
      </c>
    </row>
    <row r="803" spans="1:6" ht="15">
      <c r="A803">
        <v>2019</v>
      </c>
      <c r="B803" t="s">
        <v>127</v>
      </c>
      <c r="C803" t="s">
        <v>62</v>
      </c>
      <c r="D803" t="s">
        <v>212</v>
      </c>
      <c r="E803" t="s">
        <v>74</v>
      </c>
      <c r="F803">
        <v>6.537</v>
      </c>
    </row>
    <row r="804" spans="1:6" ht="15">
      <c r="A804">
        <v>2020</v>
      </c>
      <c r="B804" t="s">
        <v>127</v>
      </c>
      <c r="C804" t="s">
        <v>62</v>
      </c>
      <c r="D804" t="s">
        <v>212</v>
      </c>
      <c r="E804" t="s">
        <v>74</v>
      </c>
      <c r="F804">
        <v>6.346</v>
      </c>
    </row>
    <row r="805" spans="1:6" ht="15">
      <c r="A805">
        <v>2021</v>
      </c>
      <c r="B805" t="s">
        <v>127</v>
      </c>
      <c r="C805" t="s">
        <v>62</v>
      </c>
      <c r="D805" t="s">
        <v>212</v>
      </c>
      <c r="E805" t="s">
        <v>74</v>
      </c>
      <c r="F805">
        <v>7.087</v>
      </c>
    </row>
    <row r="806" spans="1:7" ht="15">
      <c r="A806">
        <v>2022</v>
      </c>
      <c r="B806" t="s">
        <v>127</v>
      </c>
      <c r="C806" t="s">
        <v>62</v>
      </c>
      <c r="D806" t="s">
        <v>212</v>
      </c>
      <c r="E806" t="s">
        <v>74</v>
      </c>
      <c r="F806">
        <v>6.755</v>
      </c>
      <c r="G806" t="s">
        <v>211</v>
      </c>
    </row>
    <row r="807" spans="1:6" ht="15">
      <c r="A807">
        <v>2000</v>
      </c>
      <c r="B807" t="s">
        <v>114</v>
      </c>
      <c r="C807" t="s">
        <v>62</v>
      </c>
      <c r="D807" t="s">
        <v>212</v>
      </c>
      <c r="E807" t="s">
        <v>74</v>
      </c>
      <c r="F807">
        <v>0.537</v>
      </c>
    </row>
    <row r="808" spans="1:6" ht="15">
      <c r="A808">
        <v>2001</v>
      </c>
      <c r="B808" t="s">
        <v>114</v>
      </c>
      <c r="C808" t="s">
        <v>62</v>
      </c>
      <c r="D808" t="s">
        <v>212</v>
      </c>
      <c r="E808" t="s">
        <v>74</v>
      </c>
      <c r="F808">
        <v>0.646</v>
      </c>
    </row>
    <row r="809" spans="1:6" ht="15">
      <c r="A809">
        <v>2002</v>
      </c>
      <c r="B809" t="s">
        <v>114</v>
      </c>
      <c r="C809" t="s">
        <v>62</v>
      </c>
      <c r="D809" t="s">
        <v>212</v>
      </c>
      <c r="E809" t="s">
        <v>74</v>
      </c>
      <c r="F809">
        <v>0.728</v>
      </c>
    </row>
    <row r="810" spans="1:6" ht="15">
      <c r="A810">
        <v>2003</v>
      </c>
      <c r="B810" t="s">
        <v>114</v>
      </c>
      <c r="C810" t="s">
        <v>62</v>
      </c>
      <c r="D810" t="s">
        <v>212</v>
      </c>
      <c r="E810" t="s">
        <v>74</v>
      </c>
      <c r="F810">
        <v>0.789</v>
      </c>
    </row>
    <row r="811" spans="1:6" ht="15">
      <c r="A811">
        <v>2004</v>
      </c>
      <c r="B811" t="s">
        <v>114</v>
      </c>
      <c r="C811" t="s">
        <v>62</v>
      </c>
      <c r="D811" t="s">
        <v>212</v>
      </c>
      <c r="E811" t="s">
        <v>74</v>
      </c>
      <c r="F811">
        <v>0.895</v>
      </c>
    </row>
    <row r="812" spans="1:6" ht="15">
      <c r="A812">
        <v>2005</v>
      </c>
      <c r="B812" t="s">
        <v>114</v>
      </c>
      <c r="C812" t="s">
        <v>62</v>
      </c>
      <c r="D812" t="s">
        <v>212</v>
      </c>
      <c r="E812" t="s">
        <v>74</v>
      </c>
      <c r="F812">
        <v>0.951</v>
      </c>
    </row>
    <row r="813" spans="1:6" ht="15">
      <c r="A813">
        <v>2006</v>
      </c>
      <c r="B813" t="s">
        <v>114</v>
      </c>
      <c r="C813" t="s">
        <v>62</v>
      </c>
      <c r="D813" t="s">
        <v>212</v>
      </c>
      <c r="E813" t="s">
        <v>74</v>
      </c>
      <c r="F813">
        <v>0.997</v>
      </c>
    </row>
    <row r="814" spans="1:6" ht="15">
      <c r="A814">
        <v>2007</v>
      </c>
      <c r="B814" t="s">
        <v>114</v>
      </c>
      <c r="C814" t="s">
        <v>62</v>
      </c>
      <c r="D814" t="s">
        <v>212</v>
      </c>
      <c r="E814" t="s">
        <v>74</v>
      </c>
      <c r="F814">
        <v>1.063</v>
      </c>
    </row>
    <row r="815" spans="1:6" ht="15">
      <c r="A815">
        <v>2008</v>
      </c>
      <c r="B815" t="s">
        <v>114</v>
      </c>
      <c r="C815" t="s">
        <v>62</v>
      </c>
      <c r="D815" t="s">
        <v>212</v>
      </c>
      <c r="E815" t="s">
        <v>74</v>
      </c>
      <c r="F815">
        <v>1.208</v>
      </c>
    </row>
    <row r="816" spans="1:6" ht="15">
      <c r="A816">
        <v>2009</v>
      </c>
      <c r="B816" t="s">
        <v>114</v>
      </c>
      <c r="C816" t="s">
        <v>62</v>
      </c>
      <c r="D816" t="s">
        <v>212</v>
      </c>
      <c r="E816" t="s">
        <v>74</v>
      </c>
      <c r="F816">
        <v>1.198</v>
      </c>
    </row>
    <row r="817" spans="1:6" ht="15">
      <c r="A817">
        <v>2010</v>
      </c>
      <c r="B817" t="s">
        <v>114</v>
      </c>
      <c r="C817" t="s">
        <v>62</v>
      </c>
      <c r="D817" t="s">
        <v>212</v>
      </c>
      <c r="E817" t="s">
        <v>74</v>
      </c>
      <c r="F817">
        <v>1.286</v>
      </c>
    </row>
    <row r="818" spans="1:6" ht="15">
      <c r="A818">
        <v>2011</v>
      </c>
      <c r="B818" t="s">
        <v>114</v>
      </c>
      <c r="C818" t="s">
        <v>62</v>
      </c>
      <c r="D818" t="s">
        <v>212</v>
      </c>
      <c r="E818" t="s">
        <v>74</v>
      </c>
      <c r="F818">
        <v>1.27</v>
      </c>
    </row>
    <row r="819" spans="1:6" ht="15">
      <c r="A819">
        <v>2012</v>
      </c>
      <c r="B819" t="s">
        <v>114</v>
      </c>
      <c r="C819" t="s">
        <v>62</v>
      </c>
      <c r="D819" t="s">
        <v>212</v>
      </c>
      <c r="E819" t="s">
        <v>74</v>
      </c>
      <c r="F819">
        <v>1.315</v>
      </c>
    </row>
    <row r="820" spans="1:6" ht="15">
      <c r="A820">
        <v>2013</v>
      </c>
      <c r="B820" t="s">
        <v>114</v>
      </c>
      <c r="C820" t="s">
        <v>62</v>
      </c>
      <c r="D820" t="s">
        <v>212</v>
      </c>
      <c r="E820" t="s">
        <v>74</v>
      </c>
      <c r="F820">
        <v>1.315</v>
      </c>
    </row>
    <row r="821" spans="1:6" ht="15">
      <c r="A821">
        <v>2014</v>
      </c>
      <c r="B821" t="s">
        <v>114</v>
      </c>
      <c r="C821" t="s">
        <v>62</v>
      </c>
      <c r="D821" t="s">
        <v>212</v>
      </c>
      <c r="E821" t="s">
        <v>74</v>
      </c>
      <c r="F821">
        <v>1.286</v>
      </c>
    </row>
    <row r="822" spans="1:6" ht="15">
      <c r="A822">
        <v>2015</v>
      </c>
      <c r="B822" t="s">
        <v>114</v>
      </c>
      <c r="C822" t="s">
        <v>62</v>
      </c>
      <c r="D822" t="s">
        <v>212</v>
      </c>
      <c r="E822" t="s">
        <v>74</v>
      </c>
      <c r="F822">
        <v>1.27</v>
      </c>
    </row>
    <row r="823" spans="1:6" ht="15">
      <c r="A823">
        <v>2016</v>
      </c>
      <c r="B823" t="s">
        <v>114</v>
      </c>
      <c r="C823" t="s">
        <v>62</v>
      </c>
      <c r="D823" t="s">
        <v>212</v>
      </c>
      <c r="E823" t="s">
        <v>74</v>
      </c>
      <c r="F823">
        <v>1.309</v>
      </c>
    </row>
    <row r="824" spans="1:6" ht="15">
      <c r="A824">
        <v>2017</v>
      </c>
      <c r="B824" t="s">
        <v>114</v>
      </c>
      <c r="C824" t="s">
        <v>62</v>
      </c>
      <c r="D824" t="s">
        <v>212</v>
      </c>
      <c r="E824" t="s">
        <v>74</v>
      </c>
      <c r="F824">
        <v>1.439</v>
      </c>
    </row>
    <row r="825" spans="1:6" ht="15">
      <c r="A825">
        <v>2018</v>
      </c>
      <c r="B825" t="s">
        <v>114</v>
      </c>
      <c r="C825" t="s">
        <v>62</v>
      </c>
      <c r="D825" t="s">
        <v>212</v>
      </c>
      <c r="E825" t="s">
        <v>74</v>
      </c>
      <c r="F825">
        <v>1.619</v>
      </c>
    </row>
    <row r="826" spans="1:6" ht="15">
      <c r="A826">
        <v>2019</v>
      </c>
      <c r="B826" t="s">
        <v>114</v>
      </c>
      <c r="C826" t="s">
        <v>62</v>
      </c>
      <c r="D826" t="s">
        <v>212</v>
      </c>
      <c r="E826" t="s">
        <v>74</v>
      </c>
      <c r="F826">
        <v>1.826</v>
      </c>
    </row>
    <row r="827" spans="1:6" ht="15">
      <c r="A827">
        <v>2020</v>
      </c>
      <c r="B827" t="s">
        <v>114</v>
      </c>
      <c r="C827" t="s">
        <v>62</v>
      </c>
      <c r="D827" t="s">
        <v>212</v>
      </c>
      <c r="E827" t="s">
        <v>74</v>
      </c>
      <c r="F827">
        <v>1.039</v>
      </c>
    </row>
    <row r="828" spans="1:6" ht="15">
      <c r="A828">
        <v>2021</v>
      </c>
      <c r="B828" t="s">
        <v>114</v>
      </c>
      <c r="C828" t="s">
        <v>62</v>
      </c>
      <c r="D828" t="s">
        <v>212</v>
      </c>
      <c r="E828" t="s">
        <v>74</v>
      </c>
      <c r="F828">
        <v>2.13</v>
      </c>
    </row>
    <row r="829" spans="1:5" ht="15">
      <c r="A829">
        <v>2022</v>
      </c>
      <c r="B829" t="s">
        <v>114</v>
      </c>
      <c r="C829" t="s">
        <v>62</v>
      </c>
      <c r="D829" t="s">
        <v>212</v>
      </c>
      <c r="E829" t="s">
        <v>74</v>
      </c>
    </row>
    <row r="830" spans="1:6" ht="15">
      <c r="A830">
        <v>2000</v>
      </c>
      <c r="B830" t="s">
        <v>124</v>
      </c>
      <c r="C830" t="s">
        <v>62</v>
      </c>
      <c r="D830" t="s">
        <v>212</v>
      </c>
      <c r="E830" t="s">
        <v>74</v>
      </c>
      <c r="F830">
        <v>3.396</v>
      </c>
    </row>
    <row r="831" spans="1:6" ht="15">
      <c r="A831">
        <v>2001</v>
      </c>
      <c r="B831" t="s">
        <v>124</v>
      </c>
      <c r="C831" t="s">
        <v>62</v>
      </c>
      <c r="D831" t="s">
        <v>212</v>
      </c>
      <c r="E831" t="s">
        <v>74</v>
      </c>
      <c r="F831">
        <v>3.368</v>
      </c>
    </row>
    <row r="832" spans="1:6" ht="15">
      <c r="A832">
        <v>2002</v>
      </c>
      <c r="B832" t="s">
        <v>124</v>
      </c>
      <c r="C832" t="s">
        <v>62</v>
      </c>
      <c r="D832" t="s">
        <v>212</v>
      </c>
      <c r="E832" t="s">
        <v>74</v>
      </c>
      <c r="F832">
        <v>3.385</v>
      </c>
    </row>
    <row r="833" spans="1:6" ht="15">
      <c r="A833">
        <v>2003</v>
      </c>
      <c r="B833" t="s">
        <v>124</v>
      </c>
      <c r="C833" t="s">
        <v>62</v>
      </c>
      <c r="D833" t="s">
        <v>212</v>
      </c>
      <c r="E833" t="s">
        <v>74</v>
      </c>
      <c r="F833">
        <v>3.236</v>
      </c>
    </row>
    <row r="834" spans="1:6" ht="15">
      <c r="A834">
        <v>2004</v>
      </c>
      <c r="B834" t="s">
        <v>124</v>
      </c>
      <c r="C834" t="s">
        <v>62</v>
      </c>
      <c r="D834" t="s">
        <v>212</v>
      </c>
      <c r="E834" t="s">
        <v>74</v>
      </c>
      <c r="F834">
        <v>3.178</v>
      </c>
    </row>
    <row r="835" spans="1:6" ht="15">
      <c r="A835">
        <v>2005</v>
      </c>
      <c r="B835" t="s">
        <v>124</v>
      </c>
      <c r="C835" t="s">
        <v>62</v>
      </c>
      <c r="D835" t="s">
        <v>212</v>
      </c>
      <c r="E835" t="s">
        <v>74</v>
      </c>
      <c r="F835">
        <v>3.025</v>
      </c>
    </row>
    <row r="836" spans="1:6" ht="15">
      <c r="A836">
        <v>2006</v>
      </c>
      <c r="B836" t="s">
        <v>124</v>
      </c>
      <c r="C836" t="s">
        <v>62</v>
      </c>
      <c r="D836" t="s">
        <v>212</v>
      </c>
      <c r="E836" t="s">
        <v>74</v>
      </c>
      <c r="F836">
        <v>2.957</v>
      </c>
    </row>
    <row r="837" spans="1:6" ht="15">
      <c r="A837">
        <v>2007</v>
      </c>
      <c r="B837" t="s">
        <v>124</v>
      </c>
      <c r="C837" t="s">
        <v>62</v>
      </c>
      <c r="D837" t="s">
        <v>212</v>
      </c>
      <c r="E837" t="s">
        <v>74</v>
      </c>
      <c r="F837">
        <v>2.887</v>
      </c>
    </row>
    <row r="838" spans="1:6" ht="15">
      <c r="A838">
        <v>2008</v>
      </c>
      <c r="B838" t="s">
        <v>124</v>
      </c>
      <c r="C838" t="s">
        <v>62</v>
      </c>
      <c r="D838" t="s">
        <v>212</v>
      </c>
      <c r="E838" t="s">
        <v>74</v>
      </c>
      <c r="F838">
        <v>2.832</v>
      </c>
    </row>
    <row r="839" spans="1:6" ht="15">
      <c r="A839">
        <v>2009</v>
      </c>
      <c r="B839" t="s">
        <v>124</v>
      </c>
      <c r="C839" t="s">
        <v>62</v>
      </c>
      <c r="D839" t="s">
        <v>212</v>
      </c>
      <c r="E839" t="s">
        <v>74</v>
      </c>
      <c r="F839">
        <v>2.571</v>
      </c>
    </row>
    <row r="840" spans="1:6" ht="15">
      <c r="A840">
        <v>2010</v>
      </c>
      <c r="B840" t="s">
        <v>124</v>
      </c>
      <c r="C840" t="s">
        <v>62</v>
      </c>
      <c r="D840" t="s">
        <v>212</v>
      </c>
      <c r="E840" t="s">
        <v>74</v>
      </c>
      <c r="F840">
        <v>2.738</v>
      </c>
    </row>
    <row r="841" spans="1:6" ht="15">
      <c r="A841">
        <v>2011</v>
      </c>
      <c r="B841" t="s">
        <v>124</v>
      </c>
      <c r="C841" t="s">
        <v>62</v>
      </c>
      <c r="D841" t="s">
        <v>212</v>
      </c>
      <c r="E841" t="s">
        <v>74</v>
      </c>
      <c r="F841">
        <v>2.684</v>
      </c>
    </row>
    <row r="842" spans="1:6" ht="15">
      <c r="A842">
        <v>2012</v>
      </c>
      <c r="B842" t="s">
        <v>124</v>
      </c>
      <c r="C842" t="s">
        <v>62</v>
      </c>
      <c r="D842" t="s">
        <v>212</v>
      </c>
      <c r="E842" t="s">
        <v>74</v>
      </c>
      <c r="F842">
        <v>2.566</v>
      </c>
    </row>
    <row r="843" spans="1:6" ht="15">
      <c r="A843">
        <v>2013</v>
      </c>
      <c r="B843" t="s">
        <v>124</v>
      </c>
      <c r="C843" t="s">
        <v>62</v>
      </c>
      <c r="D843" t="s">
        <v>212</v>
      </c>
      <c r="E843" t="s">
        <v>74</v>
      </c>
      <c r="F843">
        <v>2.506</v>
      </c>
    </row>
    <row r="844" spans="1:6" ht="15">
      <c r="A844">
        <v>2014</v>
      </c>
      <c r="B844" t="s">
        <v>124</v>
      </c>
      <c r="C844" t="s">
        <v>62</v>
      </c>
      <c r="D844" t="s">
        <v>212</v>
      </c>
      <c r="E844" t="s">
        <v>74</v>
      </c>
      <c r="F844">
        <v>2.473</v>
      </c>
    </row>
    <row r="845" spans="1:6" ht="15">
      <c r="A845">
        <v>2015</v>
      </c>
      <c r="B845" t="s">
        <v>124</v>
      </c>
      <c r="C845" t="s">
        <v>62</v>
      </c>
      <c r="D845" t="s">
        <v>212</v>
      </c>
      <c r="E845" t="s">
        <v>74</v>
      </c>
      <c r="F845">
        <v>2.43</v>
      </c>
    </row>
    <row r="846" spans="1:6" ht="15">
      <c r="A846">
        <v>2016</v>
      </c>
      <c r="B846" t="s">
        <v>124</v>
      </c>
      <c r="C846" t="s">
        <v>62</v>
      </c>
      <c r="D846" t="s">
        <v>212</v>
      </c>
      <c r="E846" t="s">
        <v>74</v>
      </c>
      <c r="F846">
        <v>2.404</v>
      </c>
    </row>
    <row r="847" spans="1:6" ht="15">
      <c r="A847">
        <v>2017</v>
      </c>
      <c r="B847" t="s">
        <v>124</v>
      </c>
      <c r="C847" t="s">
        <v>62</v>
      </c>
      <c r="D847" t="s">
        <v>212</v>
      </c>
      <c r="E847" t="s">
        <v>74</v>
      </c>
      <c r="F847">
        <v>2.482</v>
      </c>
    </row>
    <row r="848" spans="1:6" ht="15">
      <c r="A848">
        <v>2018</v>
      </c>
      <c r="B848" t="s">
        <v>124</v>
      </c>
      <c r="C848" t="s">
        <v>62</v>
      </c>
      <c r="D848" t="s">
        <v>212</v>
      </c>
      <c r="E848" t="s">
        <v>74</v>
      </c>
      <c r="F848">
        <v>2.473</v>
      </c>
    </row>
    <row r="849" spans="1:6" ht="15">
      <c r="A849">
        <v>2019</v>
      </c>
      <c r="B849" t="s">
        <v>124</v>
      </c>
      <c r="C849" t="s">
        <v>62</v>
      </c>
      <c r="D849" t="s">
        <v>212</v>
      </c>
      <c r="E849" t="s">
        <v>74</v>
      </c>
      <c r="F849">
        <v>2.366</v>
      </c>
    </row>
    <row r="850" spans="1:5" ht="15">
      <c r="A850">
        <v>2020</v>
      </c>
      <c r="B850" t="s">
        <v>124</v>
      </c>
      <c r="C850" t="s">
        <v>62</v>
      </c>
      <c r="D850" t="s">
        <v>212</v>
      </c>
      <c r="E850" t="s">
        <v>74</v>
      </c>
    </row>
    <row r="851" spans="1:5" ht="15">
      <c r="A851">
        <v>2021</v>
      </c>
      <c r="B851" t="s">
        <v>124</v>
      </c>
      <c r="C851" t="s">
        <v>62</v>
      </c>
      <c r="D851" t="s">
        <v>212</v>
      </c>
      <c r="E851" t="s">
        <v>74</v>
      </c>
    </row>
    <row r="852" spans="1:5" ht="15">
      <c r="A852">
        <v>2022</v>
      </c>
      <c r="B852" t="s">
        <v>124</v>
      </c>
      <c r="C852" t="s">
        <v>62</v>
      </c>
      <c r="D852" t="s">
        <v>212</v>
      </c>
      <c r="E852" t="s">
        <v>74</v>
      </c>
    </row>
    <row r="853" spans="1:5" ht="15">
      <c r="A853">
        <v>2000</v>
      </c>
      <c r="B853" t="s">
        <v>118</v>
      </c>
      <c r="C853" t="s">
        <v>63</v>
      </c>
      <c r="D853" t="s">
        <v>212</v>
      </c>
      <c r="E853" t="s">
        <v>74</v>
      </c>
    </row>
    <row r="854" spans="1:5" ht="15">
      <c r="A854">
        <v>2001</v>
      </c>
      <c r="B854" t="s">
        <v>118</v>
      </c>
      <c r="C854" t="s">
        <v>63</v>
      </c>
      <c r="D854" t="s">
        <v>212</v>
      </c>
      <c r="E854" t="s">
        <v>74</v>
      </c>
    </row>
    <row r="855" spans="1:5" ht="15">
      <c r="A855">
        <v>2002</v>
      </c>
      <c r="B855" t="s">
        <v>118</v>
      </c>
      <c r="C855" t="s">
        <v>63</v>
      </c>
      <c r="D855" t="s">
        <v>212</v>
      </c>
      <c r="E855" t="s">
        <v>74</v>
      </c>
    </row>
    <row r="856" spans="1:5" ht="15">
      <c r="A856">
        <v>2003</v>
      </c>
      <c r="B856" t="s">
        <v>118</v>
      </c>
      <c r="C856" t="s">
        <v>63</v>
      </c>
      <c r="D856" t="s">
        <v>212</v>
      </c>
      <c r="E856" t="s">
        <v>74</v>
      </c>
    </row>
    <row r="857" spans="1:5" ht="15">
      <c r="A857">
        <v>2004</v>
      </c>
      <c r="B857" t="s">
        <v>118</v>
      </c>
      <c r="C857" t="s">
        <v>63</v>
      </c>
      <c r="D857" t="s">
        <v>212</v>
      </c>
      <c r="E857" t="s">
        <v>74</v>
      </c>
    </row>
    <row r="858" spans="1:5" ht="15">
      <c r="A858">
        <v>2005</v>
      </c>
      <c r="B858" t="s">
        <v>118</v>
      </c>
      <c r="C858" t="s">
        <v>63</v>
      </c>
      <c r="D858" t="s">
        <v>212</v>
      </c>
      <c r="E858" t="s">
        <v>74</v>
      </c>
    </row>
    <row r="859" spans="1:5" ht="15">
      <c r="A859">
        <v>2006</v>
      </c>
      <c r="B859" t="s">
        <v>118</v>
      </c>
      <c r="C859" t="s">
        <v>63</v>
      </c>
      <c r="D859" t="s">
        <v>212</v>
      </c>
      <c r="E859" t="s">
        <v>74</v>
      </c>
    </row>
    <row r="860" spans="1:5" ht="15">
      <c r="A860">
        <v>2007</v>
      </c>
      <c r="B860" t="s">
        <v>118</v>
      </c>
      <c r="C860" t="s">
        <v>63</v>
      </c>
      <c r="D860" t="s">
        <v>212</v>
      </c>
      <c r="E860" t="s">
        <v>74</v>
      </c>
    </row>
    <row r="861" spans="1:5" ht="15">
      <c r="A861">
        <v>2008</v>
      </c>
      <c r="B861" t="s">
        <v>118</v>
      </c>
      <c r="C861" t="s">
        <v>63</v>
      </c>
      <c r="D861" t="s">
        <v>212</v>
      </c>
      <c r="E861" t="s">
        <v>74</v>
      </c>
    </row>
    <row r="862" spans="1:5" ht="15">
      <c r="A862">
        <v>2009</v>
      </c>
      <c r="B862" t="s">
        <v>118</v>
      </c>
      <c r="C862" t="s">
        <v>63</v>
      </c>
      <c r="D862" t="s">
        <v>212</v>
      </c>
      <c r="E862" t="s">
        <v>74</v>
      </c>
    </row>
    <row r="863" spans="1:6" ht="15">
      <c r="A863">
        <v>2010</v>
      </c>
      <c r="B863" t="s">
        <v>118</v>
      </c>
      <c r="C863" t="s">
        <v>63</v>
      </c>
      <c r="D863" t="s">
        <v>212</v>
      </c>
      <c r="E863" t="s">
        <v>74</v>
      </c>
      <c r="F863">
        <v>1.603</v>
      </c>
    </row>
    <row r="864" spans="1:6" ht="15">
      <c r="A864">
        <v>2011</v>
      </c>
      <c r="B864" t="s">
        <v>118</v>
      </c>
      <c r="C864" t="s">
        <v>63</v>
      </c>
      <c r="D864" t="s">
        <v>212</v>
      </c>
      <c r="E864" t="s">
        <v>74</v>
      </c>
      <c r="F864">
        <v>1.536</v>
      </c>
    </row>
    <row r="865" spans="1:6" ht="15">
      <c r="A865">
        <v>2012</v>
      </c>
      <c r="B865" t="s">
        <v>118</v>
      </c>
      <c r="C865" t="s">
        <v>63</v>
      </c>
      <c r="D865" t="s">
        <v>212</v>
      </c>
      <c r="E865" t="s">
        <v>74</v>
      </c>
      <c r="F865">
        <v>1.376</v>
      </c>
    </row>
    <row r="866" spans="1:6" ht="15">
      <c r="A866">
        <v>2013</v>
      </c>
      <c r="B866" t="s">
        <v>118</v>
      </c>
      <c r="C866" t="s">
        <v>63</v>
      </c>
      <c r="D866" t="s">
        <v>212</v>
      </c>
      <c r="E866" t="s">
        <v>74</v>
      </c>
      <c r="F866">
        <v>1.361</v>
      </c>
    </row>
    <row r="867" spans="1:6" ht="15">
      <c r="A867">
        <v>2014</v>
      </c>
      <c r="B867" t="s">
        <v>118</v>
      </c>
      <c r="C867" t="s">
        <v>63</v>
      </c>
      <c r="D867" t="s">
        <v>212</v>
      </c>
      <c r="E867" t="s">
        <v>74</v>
      </c>
      <c r="F867">
        <v>1.394</v>
      </c>
    </row>
    <row r="868" spans="1:6" ht="15">
      <c r="A868">
        <v>2015</v>
      </c>
      <c r="B868" t="s">
        <v>118</v>
      </c>
      <c r="C868" t="s">
        <v>63</v>
      </c>
      <c r="D868" t="s">
        <v>212</v>
      </c>
      <c r="E868" t="s">
        <v>74</v>
      </c>
      <c r="F868">
        <v>1.37</v>
      </c>
    </row>
    <row r="869" spans="1:6" ht="15">
      <c r="A869">
        <v>2016</v>
      </c>
      <c r="B869" t="s">
        <v>118</v>
      </c>
      <c r="C869" t="s">
        <v>63</v>
      </c>
      <c r="D869" t="s">
        <v>212</v>
      </c>
      <c r="E869" t="s">
        <v>74</v>
      </c>
      <c r="F869">
        <v>1.414</v>
      </c>
    </row>
    <row r="870" spans="1:6" ht="15">
      <c r="A870">
        <v>2017</v>
      </c>
      <c r="B870" t="s">
        <v>118</v>
      </c>
      <c r="C870" t="s">
        <v>63</v>
      </c>
      <c r="D870" t="s">
        <v>212</v>
      </c>
      <c r="E870" t="s">
        <v>74</v>
      </c>
      <c r="F870">
        <v>1.489</v>
      </c>
    </row>
    <row r="871" spans="1:6" ht="15">
      <c r="A871">
        <v>2018</v>
      </c>
      <c r="B871" t="s">
        <v>118</v>
      </c>
      <c r="C871" t="s">
        <v>63</v>
      </c>
      <c r="D871" t="s">
        <v>212</v>
      </c>
      <c r="E871" t="s">
        <v>74</v>
      </c>
      <c r="F871">
        <v>1.565</v>
      </c>
    </row>
    <row r="872" spans="1:6" ht="15">
      <c r="A872">
        <v>2019</v>
      </c>
      <c r="B872" t="s">
        <v>118</v>
      </c>
      <c r="C872" t="s">
        <v>63</v>
      </c>
      <c r="D872" t="s">
        <v>212</v>
      </c>
      <c r="E872" t="s">
        <v>74</v>
      </c>
      <c r="F872">
        <v>1.659</v>
      </c>
    </row>
    <row r="873" spans="1:6" ht="15">
      <c r="A873">
        <v>2020</v>
      </c>
      <c r="B873" t="s">
        <v>118</v>
      </c>
      <c r="C873" t="s">
        <v>63</v>
      </c>
      <c r="D873" t="s">
        <v>212</v>
      </c>
      <c r="E873" t="s">
        <v>74</v>
      </c>
      <c r="F873">
        <v>1.722</v>
      </c>
    </row>
    <row r="874" spans="1:6" ht="15">
      <c r="A874">
        <v>2021</v>
      </c>
      <c r="B874" t="s">
        <v>118</v>
      </c>
      <c r="C874" t="s">
        <v>63</v>
      </c>
      <c r="D874" t="s">
        <v>212</v>
      </c>
      <c r="E874" t="s">
        <v>74</v>
      </c>
      <c r="F874">
        <v>1.936</v>
      </c>
    </row>
    <row r="875" spans="1:5" ht="15">
      <c r="A875">
        <v>2022</v>
      </c>
      <c r="B875" t="s">
        <v>118</v>
      </c>
      <c r="C875" t="s">
        <v>63</v>
      </c>
      <c r="D875" t="s">
        <v>212</v>
      </c>
      <c r="E875" t="s">
        <v>74</v>
      </c>
    </row>
    <row r="876" spans="1:7" ht="15">
      <c r="A876">
        <v>2000</v>
      </c>
      <c r="B876" t="s">
        <v>132</v>
      </c>
      <c r="C876" t="s">
        <v>63</v>
      </c>
      <c r="D876" t="s">
        <v>212</v>
      </c>
      <c r="E876" t="s">
        <v>74</v>
      </c>
      <c r="F876">
        <v>8.334</v>
      </c>
      <c r="G876" t="s">
        <v>219</v>
      </c>
    </row>
    <row r="877" spans="1:6" ht="15">
      <c r="A877">
        <v>2001</v>
      </c>
      <c r="B877" t="s">
        <v>132</v>
      </c>
      <c r="C877" t="s">
        <v>63</v>
      </c>
      <c r="D877" t="s">
        <v>212</v>
      </c>
      <c r="E877" t="s">
        <v>74</v>
      </c>
      <c r="F877">
        <v>8.575</v>
      </c>
    </row>
    <row r="878" spans="1:6" ht="15">
      <c r="A878">
        <v>2002</v>
      </c>
      <c r="B878" t="s">
        <v>132</v>
      </c>
      <c r="C878" t="s">
        <v>63</v>
      </c>
      <c r="D878" t="s">
        <v>212</v>
      </c>
      <c r="E878" t="s">
        <v>74</v>
      </c>
      <c r="F878">
        <v>8.874</v>
      </c>
    </row>
    <row r="879" spans="1:6" ht="15">
      <c r="A879">
        <v>2003</v>
      </c>
      <c r="B879" t="s">
        <v>132</v>
      </c>
      <c r="C879" t="s">
        <v>63</v>
      </c>
      <c r="D879" t="s">
        <v>212</v>
      </c>
      <c r="E879" t="s">
        <v>74</v>
      </c>
      <c r="F879">
        <v>9.201</v>
      </c>
    </row>
    <row r="880" spans="1:6" ht="15">
      <c r="A880">
        <v>2004</v>
      </c>
      <c r="B880" t="s">
        <v>132</v>
      </c>
      <c r="C880" t="s">
        <v>63</v>
      </c>
      <c r="D880" t="s">
        <v>212</v>
      </c>
      <c r="E880" t="s">
        <v>74</v>
      </c>
      <c r="F880">
        <v>9.677</v>
      </c>
    </row>
    <row r="881" spans="1:6" ht="15">
      <c r="A881">
        <v>2005</v>
      </c>
      <c r="B881" t="s">
        <v>132</v>
      </c>
      <c r="C881" t="s">
        <v>63</v>
      </c>
      <c r="D881" t="s">
        <v>212</v>
      </c>
      <c r="E881" t="s">
        <v>74</v>
      </c>
      <c r="F881">
        <v>10.13</v>
      </c>
    </row>
    <row r="882" spans="1:6" ht="15">
      <c r="A882">
        <v>2006</v>
      </c>
      <c r="B882" t="s">
        <v>132</v>
      </c>
      <c r="C882" t="s">
        <v>63</v>
      </c>
      <c r="D882" t="s">
        <v>212</v>
      </c>
      <c r="E882" t="s">
        <v>74</v>
      </c>
      <c r="F882">
        <v>10.716</v>
      </c>
    </row>
    <row r="883" spans="1:6" ht="15">
      <c r="A883">
        <v>2007</v>
      </c>
      <c r="B883" t="s">
        <v>132</v>
      </c>
      <c r="C883" t="s">
        <v>63</v>
      </c>
      <c r="D883" t="s">
        <v>212</v>
      </c>
      <c r="E883" t="s">
        <v>74</v>
      </c>
      <c r="F883">
        <v>11.14</v>
      </c>
    </row>
    <row r="884" spans="1:6" ht="15">
      <c r="A884">
        <v>2008</v>
      </c>
      <c r="B884" t="s">
        <v>132</v>
      </c>
      <c r="C884" t="s">
        <v>63</v>
      </c>
      <c r="D884" t="s">
        <v>212</v>
      </c>
      <c r="E884" t="s">
        <v>74</v>
      </c>
      <c r="F884">
        <v>10.76</v>
      </c>
    </row>
    <row r="885" spans="1:6" ht="15">
      <c r="A885">
        <v>2009</v>
      </c>
      <c r="B885" t="s">
        <v>132</v>
      </c>
      <c r="C885" t="s">
        <v>63</v>
      </c>
      <c r="D885" t="s">
        <v>212</v>
      </c>
      <c r="E885" t="s">
        <v>74</v>
      </c>
      <c r="F885">
        <v>9.742</v>
      </c>
    </row>
    <row r="886" spans="1:6" ht="15">
      <c r="A886">
        <v>2010</v>
      </c>
      <c r="B886" t="s">
        <v>132</v>
      </c>
      <c r="C886" t="s">
        <v>63</v>
      </c>
      <c r="D886" t="s">
        <v>212</v>
      </c>
      <c r="E886" t="s">
        <v>74</v>
      </c>
      <c r="F886">
        <v>10.641</v>
      </c>
    </row>
    <row r="887" spans="1:6" ht="15">
      <c r="A887">
        <v>2011</v>
      </c>
      <c r="B887" t="s">
        <v>132</v>
      </c>
      <c r="C887" t="s">
        <v>63</v>
      </c>
      <c r="D887" t="s">
        <v>212</v>
      </c>
      <c r="E887" t="s">
        <v>74</v>
      </c>
      <c r="F887">
        <v>11.099</v>
      </c>
    </row>
    <row r="888" spans="1:6" ht="15">
      <c r="A888">
        <v>2012</v>
      </c>
      <c r="B888" t="s">
        <v>132</v>
      </c>
      <c r="C888" t="s">
        <v>63</v>
      </c>
      <c r="D888" t="s">
        <v>212</v>
      </c>
      <c r="E888" t="s">
        <v>74</v>
      </c>
      <c r="F888">
        <v>10.991</v>
      </c>
    </row>
    <row r="889" spans="1:6" ht="15">
      <c r="A889">
        <v>2013</v>
      </c>
      <c r="B889" t="s">
        <v>132</v>
      </c>
      <c r="C889" t="s">
        <v>63</v>
      </c>
      <c r="D889" t="s">
        <v>212</v>
      </c>
      <c r="E889" t="s">
        <v>74</v>
      </c>
      <c r="F889">
        <v>10.673</v>
      </c>
    </row>
    <row r="890" spans="1:6" ht="15">
      <c r="A890">
        <v>2014</v>
      </c>
      <c r="B890" t="s">
        <v>132</v>
      </c>
      <c r="C890" t="s">
        <v>63</v>
      </c>
      <c r="D890" t="s">
        <v>212</v>
      </c>
      <c r="E890" t="s">
        <v>74</v>
      </c>
      <c r="F890">
        <v>10.326</v>
      </c>
    </row>
    <row r="891" spans="1:6" ht="15">
      <c r="A891">
        <v>2015</v>
      </c>
      <c r="B891" t="s">
        <v>132</v>
      </c>
      <c r="C891" t="s">
        <v>63</v>
      </c>
      <c r="D891" t="s">
        <v>212</v>
      </c>
      <c r="E891" t="s">
        <v>74</v>
      </c>
      <c r="F891">
        <v>10.459</v>
      </c>
    </row>
    <row r="892" spans="1:6" ht="15">
      <c r="A892">
        <v>2016</v>
      </c>
      <c r="B892" t="s">
        <v>132</v>
      </c>
      <c r="C892" t="s">
        <v>63</v>
      </c>
      <c r="D892" t="s">
        <v>212</v>
      </c>
      <c r="E892" t="s">
        <v>74</v>
      </c>
      <c r="F892">
        <v>10.759</v>
      </c>
    </row>
    <row r="893" spans="1:6" ht="15">
      <c r="A893">
        <v>2017</v>
      </c>
      <c r="B893" t="s">
        <v>132</v>
      </c>
      <c r="C893" t="s">
        <v>63</v>
      </c>
      <c r="D893" t="s">
        <v>212</v>
      </c>
      <c r="E893" t="s">
        <v>74</v>
      </c>
      <c r="F893">
        <v>11.054</v>
      </c>
    </row>
    <row r="894" spans="1:6" ht="15">
      <c r="A894">
        <v>2018</v>
      </c>
      <c r="B894" t="s">
        <v>132</v>
      </c>
      <c r="C894" t="s">
        <v>63</v>
      </c>
      <c r="D894" t="s">
        <v>212</v>
      </c>
      <c r="E894" t="s">
        <v>74</v>
      </c>
      <c r="F894">
        <v>11.138</v>
      </c>
    </row>
    <row r="895" spans="1:6" ht="15">
      <c r="A895">
        <v>2019</v>
      </c>
      <c r="B895" t="s">
        <v>132</v>
      </c>
      <c r="C895" t="s">
        <v>63</v>
      </c>
      <c r="D895" t="s">
        <v>212</v>
      </c>
      <c r="E895" t="s">
        <v>74</v>
      </c>
      <c r="F895">
        <v>11.117</v>
      </c>
    </row>
    <row r="896" spans="1:6" ht="15">
      <c r="A896">
        <v>2020</v>
      </c>
      <c r="B896" t="s">
        <v>132</v>
      </c>
      <c r="C896" t="s">
        <v>63</v>
      </c>
      <c r="D896" t="s">
        <v>212</v>
      </c>
      <c r="E896" t="s">
        <v>74</v>
      </c>
      <c r="F896">
        <v>10.997</v>
      </c>
    </row>
    <row r="897" spans="1:6" ht="15">
      <c r="A897">
        <v>2021</v>
      </c>
      <c r="B897" t="s">
        <v>132</v>
      </c>
      <c r="C897" t="s">
        <v>63</v>
      </c>
      <c r="D897" t="s">
        <v>212</v>
      </c>
      <c r="E897" t="s">
        <v>74</v>
      </c>
      <c r="F897">
        <v>11.163</v>
      </c>
    </row>
    <row r="898" spans="1:7" ht="15">
      <c r="A898">
        <v>2022</v>
      </c>
      <c r="B898" t="s">
        <v>132</v>
      </c>
      <c r="C898" t="s">
        <v>63</v>
      </c>
      <c r="D898" t="s">
        <v>212</v>
      </c>
      <c r="E898" t="s">
        <v>74</v>
      </c>
      <c r="F898">
        <v>9.802</v>
      </c>
      <c r="G898" t="s">
        <v>211</v>
      </c>
    </row>
    <row r="899" spans="1:5" ht="15">
      <c r="A899">
        <v>2000</v>
      </c>
      <c r="B899" t="s">
        <v>113</v>
      </c>
      <c r="C899" t="s">
        <v>63</v>
      </c>
      <c r="D899" t="s">
        <v>212</v>
      </c>
      <c r="E899" t="s">
        <v>74</v>
      </c>
    </row>
    <row r="900" spans="1:5" ht="15">
      <c r="A900">
        <v>2001</v>
      </c>
      <c r="B900" t="s">
        <v>113</v>
      </c>
      <c r="C900" t="s">
        <v>63</v>
      </c>
      <c r="D900" t="s">
        <v>212</v>
      </c>
      <c r="E900" t="s">
        <v>74</v>
      </c>
    </row>
    <row r="901" spans="1:5" ht="15">
      <c r="A901">
        <v>2002</v>
      </c>
      <c r="B901" t="s">
        <v>113</v>
      </c>
      <c r="C901" t="s">
        <v>63</v>
      </c>
      <c r="D901" t="s">
        <v>212</v>
      </c>
      <c r="E901" t="s">
        <v>74</v>
      </c>
    </row>
    <row r="902" spans="1:5" ht="15">
      <c r="A902">
        <v>2003</v>
      </c>
      <c r="B902" t="s">
        <v>113</v>
      </c>
      <c r="C902" t="s">
        <v>63</v>
      </c>
      <c r="D902" t="s">
        <v>212</v>
      </c>
      <c r="E902" t="s">
        <v>74</v>
      </c>
    </row>
    <row r="903" spans="1:5" ht="15">
      <c r="A903">
        <v>2004</v>
      </c>
      <c r="B903" t="s">
        <v>113</v>
      </c>
      <c r="C903" t="s">
        <v>63</v>
      </c>
      <c r="D903" t="s">
        <v>212</v>
      </c>
      <c r="E903" t="s">
        <v>74</v>
      </c>
    </row>
    <row r="904" spans="1:5" ht="15">
      <c r="A904">
        <v>2005</v>
      </c>
      <c r="B904" t="s">
        <v>113</v>
      </c>
      <c r="C904" t="s">
        <v>63</v>
      </c>
      <c r="D904" t="s">
        <v>212</v>
      </c>
      <c r="E904" t="s">
        <v>74</v>
      </c>
    </row>
    <row r="905" spans="1:5" ht="15">
      <c r="A905">
        <v>2006</v>
      </c>
      <c r="B905" t="s">
        <v>113</v>
      </c>
      <c r="C905" t="s">
        <v>63</v>
      </c>
      <c r="D905" t="s">
        <v>212</v>
      </c>
      <c r="E905" t="s">
        <v>74</v>
      </c>
    </row>
    <row r="906" spans="1:5" ht="15">
      <c r="A906">
        <v>2007</v>
      </c>
      <c r="B906" t="s">
        <v>113</v>
      </c>
      <c r="C906" t="s">
        <v>63</v>
      </c>
      <c r="D906" t="s">
        <v>212</v>
      </c>
      <c r="E906" t="s">
        <v>74</v>
      </c>
    </row>
    <row r="907" spans="1:5" ht="15">
      <c r="A907">
        <v>2008</v>
      </c>
      <c r="B907" t="s">
        <v>113</v>
      </c>
      <c r="C907" t="s">
        <v>63</v>
      </c>
      <c r="D907" t="s">
        <v>212</v>
      </c>
      <c r="E907" t="s">
        <v>74</v>
      </c>
    </row>
    <row r="908" spans="1:5" ht="15">
      <c r="A908">
        <v>2009</v>
      </c>
      <c r="B908" t="s">
        <v>113</v>
      </c>
      <c r="C908" t="s">
        <v>63</v>
      </c>
      <c r="D908" t="s">
        <v>212</v>
      </c>
      <c r="E908" t="s">
        <v>74</v>
      </c>
    </row>
    <row r="909" spans="1:5" ht="15">
      <c r="A909">
        <v>2010</v>
      </c>
      <c r="B909" t="s">
        <v>113</v>
      </c>
      <c r="C909" t="s">
        <v>63</v>
      </c>
      <c r="D909" t="s">
        <v>212</v>
      </c>
      <c r="E909" t="s">
        <v>74</v>
      </c>
    </row>
    <row r="910" spans="1:5" ht="15">
      <c r="A910">
        <v>2011</v>
      </c>
      <c r="B910" t="s">
        <v>113</v>
      </c>
      <c r="C910" t="s">
        <v>63</v>
      </c>
      <c r="D910" t="s">
        <v>212</v>
      </c>
      <c r="E910" t="s">
        <v>74</v>
      </c>
    </row>
    <row r="911" spans="1:5" ht="15">
      <c r="A911">
        <v>2012</v>
      </c>
      <c r="B911" t="s">
        <v>113</v>
      </c>
      <c r="C911" t="s">
        <v>63</v>
      </c>
      <c r="D911" t="s">
        <v>212</v>
      </c>
      <c r="E911" t="s">
        <v>74</v>
      </c>
    </row>
    <row r="912" spans="1:5" ht="15">
      <c r="A912">
        <v>2013</v>
      </c>
      <c r="B912" t="s">
        <v>113</v>
      </c>
      <c r="C912" t="s">
        <v>63</v>
      </c>
      <c r="D912" t="s">
        <v>212</v>
      </c>
      <c r="E912" t="s">
        <v>74</v>
      </c>
    </row>
    <row r="913" spans="1:5" ht="15">
      <c r="A913">
        <v>2014</v>
      </c>
      <c r="B913" t="s">
        <v>113</v>
      </c>
      <c r="C913" t="s">
        <v>63</v>
      </c>
      <c r="D913" t="s">
        <v>212</v>
      </c>
      <c r="E913" t="s">
        <v>74</v>
      </c>
    </row>
    <row r="914" spans="1:6" ht="15">
      <c r="A914">
        <v>2015</v>
      </c>
      <c r="B914" t="s">
        <v>113</v>
      </c>
      <c r="C914" t="s">
        <v>63</v>
      </c>
      <c r="D914" t="s">
        <v>212</v>
      </c>
      <c r="E914" t="s">
        <v>74</v>
      </c>
      <c r="F914">
        <v>2.622</v>
      </c>
    </row>
    <row r="915" spans="1:6" ht="15">
      <c r="A915">
        <v>2016</v>
      </c>
      <c r="B915" t="s">
        <v>113</v>
      </c>
      <c r="C915" t="s">
        <v>63</v>
      </c>
      <c r="D915" t="s">
        <v>212</v>
      </c>
      <c r="E915" t="s">
        <v>74</v>
      </c>
      <c r="F915">
        <v>2.928</v>
      </c>
    </row>
    <row r="916" spans="1:6" ht="15">
      <c r="A916">
        <v>2017</v>
      </c>
      <c r="B916" t="s">
        <v>113</v>
      </c>
      <c r="C916" t="s">
        <v>63</v>
      </c>
      <c r="D916" t="s">
        <v>212</v>
      </c>
      <c r="E916" t="s">
        <v>74</v>
      </c>
      <c r="F916">
        <v>2.994</v>
      </c>
    </row>
    <row r="917" spans="1:6" ht="15">
      <c r="A917">
        <v>2018</v>
      </c>
      <c r="B917" t="s">
        <v>113</v>
      </c>
      <c r="C917" t="s">
        <v>63</v>
      </c>
      <c r="D917" t="s">
        <v>212</v>
      </c>
      <c r="E917" t="s">
        <v>74</v>
      </c>
      <c r="F917">
        <v>3.033</v>
      </c>
    </row>
    <row r="918" spans="1:6" ht="15">
      <c r="A918">
        <v>2019</v>
      </c>
      <c r="B918" t="s">
        <v>113</v>
      </c>
      <c r="C918" t="s">
        <v>63</v>
      </c>
      <c r="D918" t="s">
        <v>212</v>
      </c>
      <c r="E918" t="s">
        <v>74</v>
      </c>
      <c r="F918">
        <v>2.983</v>
      </c>
    </row>
    <row r="919" spans="1:5" ht="15">
      <c r="A919">
        <v>2020</v>
      </c>
      <c r="B919" t="s">
        <v>113</v>
      </c>
      <c r="C919" t="s">
        <v>63</v>
      </c>
      <c r="D919" t="s">
        <v>212</v>
      </c>
      <c r="E919" t="s">
        <v>74</v>
      </c>
    </row>
    <row r="920" spans="1:5" ht="15">
      <c r="A920">
        <v>2021</v>
      </c>
      <c r="B920" t="s">
        <v>113</v>
      </c>
      <c r="C920" t="s">
        <v>63</v>
      </c>
      <c r="D920" t="s">
        <v>212</v>
      </c>
      <c r="E920" t="s">
        <v>74</v>
      </c>
    </row>
    <row r="921" spans="1:5" ht="15">
      <c r="A921">
        <v>2022</v>
      </c>
      <c r="B921" t="s">
        <v>113</v>
      </c>
      <c r="C921" t="s">
        <v>63</v>
      </c>
      <c r="D921" t="s">
        <v>212</v>
      </c>
      <c r="E921" t="s">
        <v>74</v>
      </c>
    </row>
    <row r="922" spans="1:6" ht="15">
      <c r="A922">
        <v>2000</v>
      </c>
      <c r="B922" t="s">
        <v>151</v>
      </c>
      <c r="C922" t="s">
        <v>63</v>
      </c>
      <c r="D922" t="s">
        <v>212</v>
      </c>
      <c r="E922" t="s">
        <v>74</v>
      </c>
      <c r="F922">
        <v>21.469</v>
      </c>
    </row>
    <row r="923" spans="1:6" ht="15">
      <c r="A923">
        <v>2001</v>
      </c>
      <c r="B923" t="s">
        <v>151</v>
      </c>
      <c r="C923" t="s">
        <v>63</v>
      </c>
      <c r="D923" t="s">
        <v>212</v>
      </c>
      <c r="E923" t="s">
        <v>74</v>
      </c>
      <c r="F923">
        <v>21.616</v>
      </c>
    </row>
    <row r="924" spans="1:6" ht="15">
      <c r="A924">
        <v>2002</v>
      </c>
      <c r="B924" t="s">
        <v>151</v>
      </c>
      <c r="C924" t="s">
        <v>63</v>
      </c>
      <c r="D924" t="s">
        <v>212</v>
      </c>
      <c r="E924" t="s">
        <v>74</v>
      </c>
      <c r="F924">
        <v>21.541</v>
      </c>
    </row>
    <row r="925" spans="1:6" ht="15">
      <c r="A925">
        <v>2003</v>
      </c>
      <c r="B925" t="s">
        <v>151</v>
      </c>
      <c r="C925" t="s">
        <v>63</v>
      </c>
      <c r="D925" t="s">
        <v>212</v>
      </c>
      <c r="E925" t="s">
        <v>74</v>
      </c>
      <c r="F925">
        <v>22.356</v>
      </c>
    </row>
    <row r="926" spans="1:6" ht="15">
      <c r="A926">
        <v>2004</v>
      </c>
      <c r="B926" t="s">
        <v>151</v>
      </c>
      <c r="C926" t="s">
        <v>63</v>
      </c>
      <c r="D926" t="s">
        <v>212</v>
      </c>
      <c r="E926" t="s">
        <v>74</v>
      </c>
      <c r="F926">
        <v>23.103</v>
      </c>
    </row>
    <row r="927" spans="1:6" ht="15">
      <c r="A927">
        <v>2005</v>
      </c>
      <c r="B927" t="s">
        <v>151</v>
      </c>
      <c r="C927" t="s">
        <v>63</v>
      </c>
      <c r="D927" t="s">
        <v>212</v>
      </c>
      <c r="E927" t="s">
        <v>74</v>
      </c>
      <c r="F927">
        <v>23.458</v>
      </c>
    </row>
    <row r="928" spans="1:6" ht="15">
      <c r="A928">
        <v>2006</v>
      </c>
      <c r="B928" t="s">
        <v>151</v>
      </c>
      <c r="C928" t="s">
        <v>63</v>
      </c>
      <c r="D928" t="s">
        <v>212</v>
      </c>
      <c r="E928" t="s">
        <v>74</v>
      </c>
      <c r="F928">
        <v>23.999</v>
      </c>
    </row>
    <row r="929" spans="1:6" ht="15">
      <c r="A929">
        <v>2007</v>
      </c>
      <c r="B929" t="s">
        <v>151</v>
      </c>
      <c r="C929" t="s">
        <v>63</v>
      </c>
      <c r="D929" t="s">
        <v>212</v>
      </c>
      <c r="E929" t="s">
        <v>74</v>
      </c>
      <c r="F929">
        <v>24.161</v>
      </c>
    </row>
    <row r="930" spans="1:6" ht="15">
      <c r="A930">
        <v>2008</v>
      </c>
      <c r="B930" t="s">
        <v>151</v>
      </c>
      <c r="C930" t="s">
        <v>63</v>
      </c>
      <c r="D930" t="s">
        <v>212</v>
      </c>
      <c r="E930" t="s">
        <v>74</v>
      </c>
      <c r="F930">
        <v>24.348</v>
      </c>
    </row>
    <row r="931" spans="1:6" ht="15">
      <c r="A931">
        <v>2009</v>
      </c>
      <c r="B931" t="s">
        <v>151</v>
      </c>
      <c r="C931" t="s">
        <v>63</v>
      </c>
      <c r="D931" t="s">
        <v>212</v>
      </c>
      <c r="E931" t="s">
        <v>74</v>
      </c>
      <c r="F931">
        <v>21.329</v>
      </c>
    </row>
    <row r="932" spans="1:6" ht="15">
      <c r="A932">
        <v>2010</v>
      </c>
      <c r="B932" t="s">
        <v>151</v>
      </c>
      <c r="C932" t="s">
        <v>63</v>
      </c>
      <c r="D932" t="s">
        <v>212</v>
      </c>
      <c r="E932" t="s">
        <v>74</v>
      </c>
      <c r="F932">
        <v>22.939</v>
      </c>
    </row>
    <row r="933" spans="1:6" ht="15">
      <c r="A933">
        <v>2011</v>
      </c>
      <c r="B933" t="s">
        <v>151</v>
      </c>
      <c r="C933" t="s">
        <v>63</v>
      </c>
      <c r="D933" t="s">
        <v>212</v>
      </c>
      <c r="E933" t="s">
        <v>74</v>
      </c>
      <c r="F933">
        <v>23.064</v>
      </c>
    </row>
    <row r="934" spans="1:6" ht="15">
      <c r="A934">
        <v>2012</v>
      </c>
      <c r="B934" t="s">
        <v>151</v>
      </c>
      <c r="C934" t="s">
        <v>63</v>
      </c>
      <c r="D934" t="s">
        <v>212</v>
      </c>
      <c r="E934" t="s">
        <v>74</v>
      </c>
      <c r="F934">
        <v>22.268</v>
      </c>
    </row>
    <row r="935" spans="1:6" ht="15">
      <c r="A935">
        <v>2013</v>
      </c>
      <c r="B935" t="s">
        <v>151</v>
      </c>
      <c r="C935" t="s">
        <v>63</v>
      </c>
      <c r="D935" t="s">
        <v>212</v>
      </c>
      <c r="E935" t="s">
        <v>74</v>
      </c>
      <c r="F935">
        <v>21.884</v>
      </c>
    </row>
    <row r="936" spans="1:6" ht="15">
      <c r="A936">
        <v>2014</v>
      </c>
      <c r="B936" t="s">
        <v>151</v>
      </c>
      <c r="C936" t="s">
        <v>63</v>
      </c>
      <c r="D936" t="s">
        <v>212</v>
      </c>
      <c r="E936" t="s">
        <v>74</v>
      </c>
      <c r="F936">
        <v>21.696</v>
      </c>
    </row>
    <row r="937" spans="1:6" ht="15">
      <c r="A937">
        <v>2015</v>
      </c>
      <c r="B937" t="s">
        <v>151</v>
      </c>
      <c r="C937" t="s">
        <v>63</v>
      </c>
      <c r="D937" t="s">
        <v>212</v>
      </c>
      <c r="E937" t="s">
        <v>74</v>
      </c>
      <c r="F937">
        <v>21.321</v>
      </c>
    </row>
    <row r="938" spans="1:6" ht="15">
      <c r="A938">
        <v>2016</v>
      </c>
      <c r="B938" t="s">
        <v>151</v>
      </c>
      <c r="C938" t="s">
        <v>63</v>
      </c>
      <c r="D938" t="s">
        <v>212</v>
      </c>
      <c r="E938" t="s">
        <v>74</v>
      </c>
      <c r="F938">
        <v>21.855</v>
      </c>
    </row>
    <row r="939" spans="1:6" ht="15">
      <c r="A939">
        <v>2017</v>
      </c>
      <c r="B939" t="s">
        <v>151</v>
      </c>
      <c r="C939" t="s">
        <v>63</v>
      </c>
      <c r="D939" t="s">
        <v>212</v>
      </c>
      <c r="E939" t="s">
        <v>74</v>
      </c>
      <c r="F939">
        <v>22.043</v>
      </c>
    </row>
    <row r="940" spans="1:6" ht="15">
      <c r="A940">
        <v>2018</v>
      </c>
      <c r="B940" t="s">
        <v>151</v>
      </c>
      <c r="C940" t="s">
        <v>63</v>
      </c>
      <c r="D940" t="s">
        <v>212</v>
      </c>
      <c r="E940" t="s">
        <v>74</v>
      </c>
      <c r="F940">
        <v>22.392</v>
      </c>
    </row>
    <row r="941" spans="1:6" ht="15">
      <c r="A941">
        <v>2019</v>
      </c>
      <c r="B941" t="s">
        <v>151</v>
      </c>
      <c r="C941" t="s">
        <v>63</v>
      </c>
      <c r="D941" t="s">
        <v>212</v>
      </c>
      <c r="E941" t="s">
        <v>74</v>
      </c>
      <c r="F941">
        <v>21.954</v>
      </c>
    </row>
    <row r="942" spans="1:6" ht="15">
      <c r="A942">
        <v>2020</v>
      </c>
      <c r="B942" t="s">
        <v>151</v>
      </c>
      <c r="C942" t="s">
        <v>63</v>
      </c>
      <c r="D942" t="s">
        <v>212</v>
      </c>
      <c r="E942" t="s">
        <v>74</v>
      </c>
      <c r="F942">
        <v>20.584</v>
      </c>
    </row>
    <row r="943" spans="1:6" ht="15">
      <c r="A943">
        <v>2021</v>
      </c>
      <c r="B943" t="s">
        <v>151</v>
      </c>
      <c r="C943" t="s">
        <v>63</v>
      </c>
      <c r="D943" t="s">
        <v>212</v>
      </c>
      <c r="E943" t="s">
        <v>74</v>
      </c>
      <c r="F943">
        <v>21.156</v>
      </c>
    </row>
    <row r="944" spans="1:6" ht="15">
      <c r="A944">
        <v>2022</v>
      </c>
      <c r="B944" t="s">
        <v>151</v>
      </c>
      <c r="C944" t="s">
        <v>63</v>
      </c>
      <c r="D944" t="s">
        <v>212</v>
      </c>
      <c r="E944" t="s">
        <v>74</v>
      </c>
      <c r="F944">
        <v>23.051</v>
      </c>
    </row>
    <row r="945" spans="1:6" ht="15">
      <c r="A945">
        <v>2000</v>
      </c>
      <c r="B945" t="s">
        <v>150</v>
      </c>
      <c r="C945" t="s">
        <v>63</v>
      </c>
      <c r="D945" t="s">
        <v>212</v>
      </c>
      <c r="E945" t="s">
        <v>74</v>
      </c>
      <c r="F945">
        <v>2.218</v>
      </c>
    </row>
    <row r="946" spans="1:6" ht="15">
      <c r="A946">
        <v>2001</v>
      </c>
      <c r="B946" t="s">
        <v>150</v>
      </c>
      <c r="C946" t="s">
        <v>63</v>
      </c>
      <c r="D946" t="s">
        <v>212</v>
      </c>
      <c r="E946" t="s">
        <v>74</v>
      </c>
      <c r="F946">
        <v>2.348</v>
      </c>
    </row>
    <row r="947" spans="1:6" ht="15">
      <c r="A947">
        <v>2002</v>
      </c>
      <c r="B947" t="s">
        <v>150</v>
      </c>
      <c r="C947" t="s">
        <v>63</v>
      </c>
      <c r="D947" t="s">
        <v>212</v>
      </c>
      <c r="E947" t="s">
        <v>74</v>
      </c>
      <c r="F947">
        <v>2.384</v>
      </c>
    </row>
    <row r="948" spans="1:6" ht="15">
      <c r="A948">
        <v>2003</v>
      </c>
      <c r="B948" t="s">
        <v>150</v>
      </c>
      <c r="C948" t="s">
        <v>63</v>
      </c>
      <c r="D948" t="s">
        <v>212</v>
      </c>
      <c r="E948" t="s">
        <v>74</v>
      </c>
      <c r="F948">
        <v>2.808</v>
      </c>
    </row>
    <row r="949" spans="1:6" ht="15">
      <c r="A949">
        <v>2004</v>
      </c>
      <c r="B949" t="s">
        <v>150</v>
      </c>
      <c r="C949" t="s">
        <v>63</v>
      </c>
      <c r="D949" t="s">
        <v>212</v>
      </c>
      <c r="E949" t="s">
        <v>74</v>
      </c>
      <c r="F949">
        <v>3.01</v>
      </c>
    </row>
    <row r="950" spans="1:6" ht="15">
      <c r="A950">
        <v>2005</v>
      </c>
      <c r="B950" t="s">
        <v>150</v>
      </c>
      <c r="C950" t="s">
        <v>63</v>
      </c>
      <c r="D950" t="s">
        <v>212</v>
      </c>
      <c r="E950" t="s">
        <v>74</v>
      </c>
      <c r="F950">
        <v>3.279</v>
      </c>
    </row>
    <row r="951" spans="1:6" ht="15">
      <c r="A951">
        <v>2006</v>
      </c>
      <c r="B951" t="s">
        <v>150</v>
      </c>
      <c r="C951" t="s">
        <v>63</v>
      </c>
      <c r="D951" t="s">
        <v>212</v>
      </c>
      <c r="E951" t="s">
        <v>74</v>
      </c>
      <c r="F951">
        <v>3.724</v>
      </c>
    </row>
    <row r="952" spans="1:6" ht="15">
      <c r="A952">
        <v>2007</v>
      </c>
      <c r="B952" t="s">
        <v>150</v>
      </c>
      <c r="C952" t="s">
        <v>63</v>
      </c>
      <c r="D952" t="s">
        <v>212</v>
      </c>
      <c r="E952" t="s">
        <v>74</v>
      </c>
      <c r="F952">
        <v>3.957</v>
      </c>
    </row>
    <row r="953" spans="1:6" ht="15">
      <c r="A953">
        <v>2008</v>
      </c>
      <c r="B953" t="s">
        <v>150</v>
      </c>
      <c r="C953" t="s">
        <v>63</v>
      </c>
      <c r="D953" t="s">
        <v>212</v>
      </c>
      <c r="E953" t="s">
        <v>74</v>
      </c>
      <c r="F953">
        <v>3.862</v>
      </c>
    </row>
    <row r="954" spans="1:6" ht="15">
      <c r="A954">
        <v>2009</v>
      </c>
      <c r="B954" t="s">
        <v>150</v>
      </c>
      <c r="C954" t="s">
        <v>63</v>
      </c>
      <c r="D954" t="s">
        <v>212</v>
      </c>
      <c r="E954" t="s">
        <v>74</v>
      </c>
      <c r="F954">
        <v>2.975</v>
      </c>
    </row>
    <row r="955" spans="1:6" ht="15">
      <c r="A955">
        <v>2010</v>
      </c>
      <c r="B955" t="s">
        <v>150</v>
      </c>
      <c r="C955" t="s">
        <v>63</v>
      </c>
      <c r="D955" t="s">
        <v>212</v>
      </c>
      <c r="E955" t="s">
        <v>74</v>
      </c>
      <c r="F955">
        <v>3.027</v>
      </c>
    </row>
    <row r="956" spans="1:6" ht="15">
      <c r="A956">
        <v>2011</v>
      </c>
      <c r="B956" t="s">
        <v>150</v>
      </c>
      <c r="C956" t="s">
        <v>63</v>
      </c>
      <c r="D956" t="s">
        <v>212</v>
      </c>
      <c r="E956" t="s">
        <v>74</v>
      </c>
      <c r="F956">
        <v>3.186</v>
      </c>
    </row>
    <row r="957" spans="1:6" ht="15">
      <c r="A957">
        <v>2012</v>
      </c>
      <c r="B957" t="s">
        <v>150</v>
      </c>
      <c r="C957" t="s">
        <v>63</v>
      </c>
      <c r="D957" t="s">
        <v>212</v>
      </c>
      <c r="E957" t="s">
        <v>74</v>
      </c>
      <c r="F957">
        <v>3.158</v>
      </c>
    </row>
    <row r="958" spans="1:6" ht="15">
      <c r="A958">
        <v>2013</v>
      </c>
      <c r="B958" t="s">
        <v>150</v>
      </c>
      <c r="C958" t="s">
        <v>63</v>
      </c>
      <c r="D958" t="s">
        <v>212</v>
      </c>
      <c r="E958" t="s">
        <v>74</v>
      </c>
      <c r="F958">
        <v>3.263</v>
      </c>
    </row>
    <row r="959" spans="1:6" ht="15">
      <c r="A959">
        <v>2014</v>
      </c>
      <c r="B959" t="s">
        <v>150</v>
      </c>
      <c r="C959" t="s">
        <v>63</v>
      </c>
      <c r="D959" t="s">
        <v>212</v>
      </c>
      <c r="E959" t="s">
        <v>74</v>
      </c>
      <c r="F959">
        <v>3.249</v>
      </c>
    </row>
    <row r="960" spans="1:6" ht="15">
      <c r="A960">
        <v>2015</v>
      </c>
      <c r="B960" t="s">
        <v>150</v>
      </c>
      <c r="C960" t="s">
        <v>63</v>
      </c>
      <c r="D960" t="s">
        <v>212</v>
      </c>
      <c r="E960" t="s">
        <v>74</v>
      </c>
      <c r="F960">
        <v>3.51</v>
      </c>
    </row>
    <row r="961" spans="1:6" ht="15">
      <c r="A961">
        <v>2016</v>
      </c>
      <c r="B961" t="s">
        <v>150</v>
      </c>
      <c r="C961" t="s">
        <v>63</v>
      </c>
      <c r="D961" t="s">
        <v>212</v>
      </c>
      <c r="E961" t="s">
        <v>74</v>
      </c>
      <c r="F961">
        <v>3.683</v>
      </c>
    </row>
    <row r="962" spans="1:6" ht="15">
      <c r="A962">
        <v>2017</v>
      </c>
      <c r="B962" t="s">
        <v>150</v>
      </c>
      <c r="C962" t="s">
        <v>63</v>
      </c>
      <c r="D962" t="s">
        <v>212</v>
      </c>
      <c r="E962" t="s">
        <v>74</v>
      </c>
      <c r="F962">
        <v>4.003</v>
      </c>
    </row>
    <row r="963" spans="1:6" ht="15">
      <c r="A963">
        <v>2018</v>
      </c>
      <c r="B963" t="s">
        <v>150</v>
      </c>
      <c r="C963" t="s">
        <v>63</v>
      </c>
      <c r="D963" t="s">
        <v>212</v>
      </c>
      <c r="E963" t="s">
        <v>74</v>
      </c>
      <c r="F963">
        <v>3.823</v>
      </c>
    </row>
    <row r="964" spans="1:6" ht="15">
      <c r="A964">
        <v>2019</v>
      </c>
      <c r="B964" t="s">
        <v>150</v>
      </c>
      <c r="C964" t="s">
        <v>63</v>
      </c>
      <c r="D964" t="s">
        <v>212</v>
      </c>
      <c r="E964" t="s">
        <v>74</v>
      </c>
      <c r="F964">
        <v>4.105</v>
      </c>
    </row>
    <row r="965" spans="1:6" ht="15">
      <c r="A965">
        <v>2020</v>
      </c>
      <c r="B965" t="s">
        <v>150</v>
      </c>
      <c r="C965" t="s">
        <v>63</v>
      </c>
      <c r="D965" t="s">
        <v>212</v>
      </c>
      <c r="E965" t="s">
        <v>74</v>
      </c>
      <c r="F965">
        <v>3.903</v>
      </c>
    </row>
    <row r="966" spans="1:6" ht="15">
      <c r="A966">
        <v>2021</v>
      </c>
      <c r="B966" t="s">
        <v>150</v>
      </c>
      <c r="C966" t="s">
        <v>63</v>
      </c>
      <c r="D966" t="s">
        <v>212</v>
      </c>
      <c r="E966" t="s">
        <v>74</v>
      </c>
      <c r="F966">
        <v>4.156</v>
      </c>
    </row>
    <row r="967" spans="1:7" ht="15">
      <c r="A967">
        <v>2022</v>
      </c>
      <c r="B967" t="s">
        <v>150</v>
      </c>
      <c r="C967" t="s">
        <v>63</v>
      </c>
      <c r="D967" t="s">
        <v>212</v>
      </c>
      <c r="E967" t="s">
        <v>74</v>
      </c>
      <c r="F967">
        <v>5.174</v>
      </c>
      <c r="G967" t="s">
        <v>211</v>
      </c>
    </row>
    <row r="968" spans="1:6" ht="15">
      <c r="A968">
        <v>2000</v>
      </c>
      <c r="B968" t="s">
        <v>121</v>
      </c>
      <c r="C968" t="s">
        <v>63</v>
      </c>
      <c r="D968" t="s">
        <v>212</v>
      </c>
      <c r="E968" t="s">
        <v>74</v>
      </c>
      <c r="F968">
        <v>6.358</v>
      </c>
    </row>
    <row r="969" spans="1:6" ht="15">
      <c r="A969">
        <v>2001</v>
      </c>
      <c r="B969" t="s">
        <v>121</v>
      </c>
      <c r="C969" t="s">
        <v>63</v>
      </c>
      <c r="D969" t="s">
        <v>212</v>
      </c>
      <c r="E969" t="s">
        <v>74</v>
      </c>
      <c r="F969">
        <v>6.431</v>
      </c>
    </row>
    <row r="970" spans="1:7" ht="15">
      <c r="A970">
        <v>2002</v>
      </c>
      <c r="B970" t="s">
        <v>121</v>
      </c>
      <c r="C970" t="s">
        <v>63</v>
      </c>
      <c r="D970" t="s">
        <v>212</v>
      </c>
      <c r="E970" t="s">
        <v>74</v>
      </c>
      <c r="F970">
        <v>6.387</v>
      </c>
      <c r="G970" t="s">
        <v>219</v>
      </c>
    </row>
    <row r="971" spans="1:6" ht="15">
      <c r="A971">
        <v>2003</v>
      </c>
      <c r="B971" t="s">
        <v>121</v>
      </c>
      <c r="C971" t="s">
        <v>63</v>
      </c>
      <c r="D971" t="s">
        <v>212</v>
      </c>
      <c r="E971" t="s">
        <v>74</v>
      </c>
      <c r="F971">
        <v>6.304</v>
      </c>
    </row>
    <row r="972" spans="1:6" ht="15">
      <c r="A972">
        <v>2004</v>
      </c>
      <c r="B972" t="s">
        <v>121</v>
      </c>
      <c r="C972" t="s">
        <v>63</v>
      </c>
      <c r="D972" t="s">
        <v>212</v>
      </c>
      <c r="E972" t="s">
        <v>74</v>
      </c>
      <c r="F972">
        <v>6.469</v>
      </c>
    </row>
    <row r="973" spans="1:6" ht="15">
      <c r="A973">
        <v>2005</v>
      </c>
      <c r="B973" t="s">
        <v>121</v>
      </c>
      <c r="C973" t="s">
        <v>63</v>
      </c>
      <c r="D973" t="s">
        <v>212</v>
      </c>
      <c r="E973" t="s">
        <v>74</v>
      </c>
      <c r="F973">
        <v>6.5</v>
      </c>
    </row>
    <row r="974" spans="1:6" ht="15">
      <c r="A974">
        <v>2006</v>
      </c>
      <c r="B974" t="s">
        <v>121</v>
      </c>
      <c r="C974" t="s">
        <v>63</v>
      </c>
      <c r="D974" t="s">
        <v>212</v>
      </c>
      <c r="E974" t="s">
        <v>74</v>
      </c>
      <c r="F974">
        <v>6.83</v>
      </c>
    </row>
    <row r="975" spans="1:6" ht="15">
      <c r="A975">
        <v>2007</v>
      </c>
      <c r="B975" t="s">
        <v>121</v>
      </c>
      <c r="C975" t="s">
        <v>63</v>
      </c>
      <c r="D975" t="s">
        <v>212</v>
      </c>
      <c r="E975" t="s">
        <v>74</v>
      </c>
      <c r="F975">
        <v>6.759</v>
      </c>
    </row>
    <row r="976" spans="1:6" ht="15">
      <c r="A976">
        <v>2008</v>
      </c>
      <c r="B976" t="s">
        <v>121</v>
      </c>
      <c r="C976" t="s">
        <v>63</v>
      </c>
      <c r="D976" t="s">
        <v>212</v>
      </c>
      <c r="E976" t="s">
        <v>74</v>
      </c>
      <c r="F976">
        <v>6.829</v>
      </c>
    </row>
    <row r="977" spans="1:6" ht="15">
      <c r="A977">
        <v>2009</v>
      </c>
      <c r="B977" t="s">
        <v>121</v>
      </c>
      <c r="C977" t="s">
        <v>63</v>
      </c>
      <c r="D977" t="s">
        <v>212</v>
      </c>
      <c r="E977" t="s">
        <v>74</v>
      </c>
      <c r="F977">
        <v>6.389</v>
      </c>
    </row>
    <row r="978" spans="1:6" ht="15">
      <c r="A978">
        <v>2010</v>
      </c>
      <c r="B978" t="s">
        <v>121</v>
      </c>
      <c r="C978" t="s">
        <v>63</v>
      </c>
      <c r="D978" t="s">
        <v>212</v>
      </c>
      <c r="E978" t="s">
        <v>74</v>
      </c>
      <c r="F978">
        <v>6.645</v>
      </c>
    </row>
    <row r="979" spans="1:6" ht="15">
      <c r="A979">
        <v>2011</v>
      </c>
      <c r="B979" t="s">
        <v>121</v>
      </c>
      <c r="C979" t="s">
        <v>63</v>
      </c>
      <c r="D979" t="s">
        <v>212</v>
      </c>
      <c r="E979" t="s">
        <v>74</v>
      </c>
      <c r="F979">
        <v>6.687</v>
      </c>
    </row>
    <row r="980" spans="1:6" ht="15">
      <c r="A980">
        <v>2012</v>
      </c>
      <c r="B980" t="s">
        <v>121</v>
      </c>
      <c r="C980" t="s">
        <v>63</v>
      </c>
      <c r="D980" t="s">
        <v>212</v>
      </c>
      <c r="E980" t="s">
        <v>74</v>
      </c>
      <c r="F980">
        <v>6.537</v>
      </c>
    </row>
    <row r="981" spans="1:6" ht="15">
      <c r="A981">
        <v>2013</v>
      </c>
      <c r="B981" t="s">
        <v>121</v>
      </c>
      <c r="C981" t="s">
        <v>63</v>
      </c>
      <c r="D981" t="s">
        <v>212</v>
      </c>
      <c r="E981" t="s">
        <v>74</v>
      </c>
      <c r="F981">
        <v>6.689</v>
      </c>
    </row>
    <row r="982" spans="1:6" ht="15">
      <c r="A982">
        <v>2014</v>
      </c>
      <c r="B982" t="s">
        <v>121</v>
      </c>
      <c r="C982" t="s">
        <v>63</v>
      </c>
      <c r="D982" t="s">
        <v>212</v>
      </c>
      <c r="E982" t="s">
        <v>74</v>
      </c>
      <c r="F982">
        <v>6.524</v>
      </c>
    </row>
    <row r="983" spans="1:6" ht="15">
      <c r="A983">
        <v>2015</v>
      </c>
      <c r="B983" t="s">
        <v>121</v>
      </c>
      <c r="C983" t="s">
        <v>63</v>
      </c>
      <c r="D983" t="s">
        <v>212</v>
      </c>
      <c r="E983" t="s">
        <v>74</v>
      </c>
      <c r="F983">
        <v>6.464</v>
      </c>
    </row>
    <row r="984" spans="1:6" ht="15">
      <c r="A984">
        <v>2016</v>
      </c>
      <c r="B984" t="s">
        <v>121</v>
      </c>
      <c r="C984" t="s">
        <v>63</v>
      </c>
      <c r="D984" t="s">
        <v>212</v>
      </c>
      <c r="E984" t="s">
        <v>74</v>
      </c>
      <c r="F984">
        <v>6.441</v>
      </c>
    </row>
    <row r="985" spans="1:6" ht="15">
      <c r="A985">
        <v>2017</v>
      </c>
      <c r="B985" t="s">
        <v>121</v>
      </c>
      <c r="C985" t="s">
        <v>63</v>
      </c>
      <c r="D985" t="s">
        <v>212</v>
      </c>
      <c r="E985" t="s">
        <v>74</v>
      </c>
      <c r="F985">
        <v>6.385</v>
      </c>
    </row>
    <row r="986" spans="1:6" ht="15">
      <c r="A986">
        <v>2018</v>
      </c>
      <c r="B986" t="s">
        <v>121</v>
      </c>
      <c r="C986" t="s">
        <v>63</v>
      </c>
      <c r="D986" t="s">
        <v>212</v>
      </c>
      <c r="E986" t="s">
        <v>74</v>
      </c>
      <c r="F986">
        <v>6.15</v>
      </c>
    </row>
    <row r="987" spans="1:6" ht="15">
      <c r="A987">
        <v>2019</v>
      </c>
      <c r="B987" t="s">
        <v>121</v>
      </c>
      <c r="C987" t="s">
        <v>63</v>
      </c>
      <c r="D987" t="s">
        <v>212</v>
      </c>
      <c r="E987" t="s">
        <v>74</v>
      </c>
      <c r="F987">
        <v>6.124</v>
      </c>
    </row>
    <row r="988" spans="1:6" ht="15">
      <c r="A988">
        <v>2020</v>
      </c>
      <c r="B988" t="s">
        <v>121</v>
      </c>
      <c r="C988" t="s">
        <v>63</v>
      </c>
      <c r="D988" t="s">
        <v>212</v>
      </c>
      <c r="E988" t="s">
        <v>74</v>
      </c>
      <c r="F988">
        <v>5.638</v>
      </c>
    </row>
    <row r="989" spans="1:6" ht="15">
      <c r="A989">
        <v>2021</v>
      </c>
      <c r="B989" t="s">
        <v>121</v>
      </c>
      <c r="C989" t="s">
        <v>63</v>
      </c>
      <c r="D989" t="s">
        <v>212</v>
      </c>
      <c r="E989" t="s">
        <v>74</v>
      </c>
      <c r="F989">
        <v>5.752</v>
      </c>
    </row>
    <row r="990" spans="1:7" ht="15">
      <c r="A990">
        <v>2022</v>
      </c>
      <c r="B990" t="s">
        <v>121</v>
      </c>
      <c r="C990" t="s">
        <v>63</v>
      </c>
      <c r="D990" t="s">
        <v>212</v>
      </c>
      <c r="E990" t="s">
        <v>74</v>
      </c>
      <c r="F990">
        <v>5.78</v>
      </c>
      <c r="G990" t="s">
        <v>220</v>
      </c>
    </row>
    <row r="991" spans="1:7" ht="15">
      <c r="A991">
        <v>2000</v>
      </c>
      <c r="B991" t="s">
        <v>140</v>
      </c>
      <c r="C991" t="s">
        <v>63</v>
      </c>
      <c r="D991" t="s">
        <v>212</v>
      </c>
      <c r="E991" t="s">
        <v>74</v>
      </c>
      <c r="F991">
        <v>5.804</v>
      </c>
      <c r="G991" t="s">
        <v>211</v>
      </c>
    </row>
    <row r="992" spans="1:7" ht="15">
      <c r="A992">
        <v>2001</v>
      </c>
      <c r="B992" t="s">
        <v>140</v>
      </c>
      <c r="C992" t="s">
        <v>63</v>
      </c>
      <c r="D992" t="s">
        <v>212</v>
      </c>
      <c r="E992" t="s">
        <v>74</v>
      </c>
      <c r="F992">
        <v>6.035</v>
      </c>
      <c r="G992" t="s">
        <v>211</v>
      </c>
    </row>
    <row r="993" spans="1:7" ht="15">
      <c r="A993">
        <v>2002</v>
      </c>
      <c r="B993" t="s">
        <v>140</v>
      </c>
      <c r="C993" t="s">
        <v>63</v>
      </c>
      <c r="D993" t="s">
        <v>212</v>
      </c>
      <c r="E993" t="s">
        <v>74</v>
      </c>
      <c r="F993">
        <v>5.868</v>
      </c>
      <c r="G993" t="s">
        <v>211</v>
      </c>
    </row>
    <row r="994" spans="1:7" ht="15">
      <c r="A994">
        <v>2003</v>
      </c>
      <c r="B994" t="s">
        <v>140</v>
      </c>
      <c r="C994" t="s">
        <v>63</v>
      </c>
      <c r="D994" t="s">
        <v>212</v>
      </c>
      <c r="E994" t="s">
        <v>74</v>
      </c>
      <c r="F994">
        <v>4.822</v>
      </c>
      <c r="G994" t="s">
        <v>211</v>
      </c>
    </row>
    <row r="995" spans="1:7" ht="15">
      <c r="A995">
        <v>2004</v>
      </c>
      <c r="B995" t="s">
        <v>140</v>
      </c>
      <c r="C995" t="s">
        <v>63</v>
      </c>
      <c r="D995" t="s">
        <v>212</v>
      </c>
      <c r="E995" t="s">
        <v>74</v>
      </c>
      <c r="F995">
        <v>6.337</v>
      </c>
      <c r="G995" t="s">
        <v>211</v>
      </c>
    </row>
    <row r="996" spans="1:7" ht="15">
      <c r="A996">
        <v>2005</v>
      </c>
      <c r="B996" t="s">
        <v>140</v>
      </c>
      <c r="C996" t="s">
        <v>63</v>
      </c>
      <c r="D996" t="s">
        <v>212</v>
      </c>
      <c r="E996" t="s">
        <v>74</v>
      </c>
      <c r="F996">
        <v>7.319</v>
      </c>
      <c r="G996" t="s">
        <v>211</v>
      </c>
    </row>
    <row r="997" spans="1:7" ht="15">
      <c r="A997">
        <v>2006</v>
      </c>
      <c r="B997" t="s">
        <v>140</v>
      </c>
      <c r="C997" t="s">
        <v>63</v>
      </c>
      <c r="D997" t="s">
        <v>212</v>
      </c>
      <c r="E997" t="s">
        <v>74</v>
      </c>
      <c r="F997">
        <v>7.058</v>
      </c>
      <c r="G997" t="s">
        <v>211</v>
      </c>
    </row>
    <row r="998" spans="1:7" ht="15">
      <c r="A998">
        <v>2007</v>
      </c>
      <c r="B998" t="s">
        <v>140</v>
      </c>
      <c r="C998" t="s">
        <v>63</v>
      </c>
      <c r="D998" t="s">
        <v>212</v>
      </c>
      <c r="E998" t="s">
        <v>74</v>
      </c>
      <c r="F998">
        <v>7.452</v>
      </c>
      <c r="G998" t="s">
        <v>211</v>
      </c>
    </row>
    <row r="999" spans="1:6" ht="15">
      <c r="A999">
        <v>2008</v>
      </c>
      <c r="B999" t="s">
        <v>140</v>
      </c>
      <c r="C999" t="s">
        <v>63</v>
      </c>
      <c r="D999" t="s">
        <v>212</v>
      </c>
      <c r="E999" t="s">
        <v>74</v>
      </c>
      <c r="F999">
        <v>15.034</v>
      </c>
    </row>
    <row r="1000" spans="1:6" ht="15">
      <c r="A1000">
        <v>2009</v>
      </c>
      <c r="B1000" t="s">
        <v>140</v>
      </c>
      <c r="C1000" t="s">
        <v>63</v>
      </c>
      <c r="D1000" t="s">
        <v>212</v>
      </c>
      <c r="E1000" t="s">
        <v>74</v>
      </c>
      <c r="F1000">
        <v>11.065</v>
      </c>
    </row>
    <row r="1001" spans="1:6" ht="15">
      <c r="A1001">
        <v>2010</v>
      </c>
      <c r="B1001" t="s">
        <v>140</v>
      </c>
      <c r="C1001" t="s">
        <v>63</v>
      </c>
      <c r="D1001" t="s">
        <v>212</v>
      </c>
      <c r="E1001" t="s">
        <v>74</v>
      </c>
      <c r="F1001">
        <v>7.217</v>
      </c>
    </row>
    <row r="1002" spans="1:6" ht="15">
      <c r="A1002">
        <v>2011</v>
      </c>
      <c r="B1002" t="s">
        <v>140</v>
      </c>
      <c r="C1002" t="s">
        <v>63</v>
      </c>
      <c r="D1002" t="s">
        <v>212</v>
      </c>
      <c r="E1002" t="s">
        <v>74</v>
      </c>
      <c r="F1002">
        <v>6.349</v>
      </c>
    </row>
    <row r="1003" spans="1:6" ht="15">
      <c r="A1003">
        <v>2012</v>
      </c>
      <c r="B1003" t="s">
        <v>140</v>
      </c>
      <c r="C1003" t="s">
        <v>63</v>
      </c>
      <c r="D1003" t="s">
        <v>212</v>
      </c>
      <c r="E1003" t="s">
        <v>74</v>
      </c>
      <c r="F1003">
        <v>5.564</v>
      </c>
    </row>
    <row r="1004" spans="1:6" ht="15">
      <c r="A1004">
        <v>2013</v>
      </c>
      <c r="B1004" t="s">
        <v>140</v>
      </c>
      <c r="C1004" t="s">
        <v>63</v>
      </c>
      <c r="D1004" t="s">
        <v>212</v>
      </c>
      <c r="E1004" t="s">
        <v>74</v>
      </c>
      <c r="F1004">
        <v>4.874</v>
      </c>
    </row>
    <row r="1005" spans="1:6" ht="15">
      <c r="A1005">
        <v>2014</v>
      </c>
      <c r="B1005" t="s">
        <v>140</v>
      </c>
      <c r="C1005" t="s">
        <v>63</v>
      </c>
      <c r="D1005" t="s">
        <v>212</v>
      </c>
      <c r="E1005" t="s">
        <v>74</v>
      </c>
      <c r="F1005">
        <v>5.205</v>
      </c>
    </row>
    <row r="1006" spans="1:6" ht="15">
      <c r="A1006">
        <v>2015</v>
      </c>
      <c r="B1006" t="s">
        <v>140</v>
      </c>
      <c r="C1006" t="s">
        <v>63</v>
      </c>
      <c r="D1006" t="s">
        <v>212</v>
      </c>
      <c r="E1006" t="s">
        <v>74</v>
      </c>
      <c r="F1006">
        <v>5.877</v>
      </c>
    </row>
    <row r="1007" spans="1:6" ht="15">
      <c r="A1007">
        <v>2016</v>
      </c>
      <c r="B1007" t="s">
        <v>140</v>
      </c>
      <c r="C1007" t="s">
        <v>63</v>
      </c>
      <c r="D1007" t="s">
        <v>212</v>
      </c>
      <c r="E1007" t="s">
        <v>74</v>
      </c>
      <c r="F1007">
        <v>6.722</v>
      </c>
    </row>
    <row r="1008" spans="1:6" ht="15">
      <c r="A1008">
        <v>2017</v>
      </c>
      <c r="B1008" t="s">
        <v>140</v>
      </c>
      <c r="C1008" t="s">
        <v>63</v>
      </c>
      <c r="D1008" t="s">
        <v>212</v>
      </c>
      <c r="E1008" t="s">
        <v>74</v>
      </c>
      <c r="F1008">
        <v>7.585</v>
      </c>
    </row>
    <row r="1009" spans="1:6" ht="15">
      <c r="A1009">
        <v>2018</v>
      </c>
      <c r="B1009" t="s">
        <v>140</v>
      </c>
      <c r="C1009" t="s">
        <v>63</v>
      </c>
      <c r="D1009" t="s">
        <v>212</v>
      </c>
      <c r="E1009" t="s">
        <v>74</v>
      </c>
      <c r="F1009">
        <v>7.815</v>
      </c>
    </row>
    <row r="1010" spans="1:6" ht="15">
      <c r="A1010">
        <v>2019</v>
      </c>
      <c r="B1010" t="s">
        <v>140</v>
      </c>
      <c r="C1010" t="s">
        <v>63</v>
      </c>
      <c r="D1010" t="s">
        <v>212</v>
      </c>
      <c r="E1010" t="s">
        <v>74</v>
      </c>
      <c r="F1010">
        <v>7.137</v>
      </c>
    </row>
    <row r="1011" spans="1:6" ht="15">
      <c r="A1011">
        <v>2020</v>
      </c>
      <c r="B1011" t="s">
        <v>140</v>
      </c>
      <c r="C1011" t="s">
        <v>63</v>
      </c>
      <c r="D1011" t="s">
        <v>212</v>
      </c>
      <c r="E1011" t="s">
        <v>74</v>
      </c>
      <c r="F1011">
        <v>7.168</v>
      </c>
    </row>
    <row r="1012" spans="1:6" ht="15">
      <c r="A1012">
        <v>2021</v>
      </c>
      <c r="B1012" t="s">
        <v>140</v>
      </c>
      <c r="C1012" t="s">
        <v>63</v>
      </c>
      <c r="D1012" t="s">
        <v>212</v>
      </c>
      <c r="E1012" t="s">
        <v>74</v>
      </c>
      <c r="F1012">
        <v>7.46</v>
      </c>
    </row>
    <row r="1013" spans="1:7" ht="15">
      <c r="A1013">
        <v>2022</v>
      </c>
      <c r="B1013" t="s">
        <v>140</v>
      </c>
      <c r="C1013" t="s">
        <v>63</v>
      </c>
      <c r="D1013" t="s">
        <v>212</v>
      </c>
      <c r="E1013" t="s">
        <v>74</v>
      </c>
      <c r="F1013">
        <v>7.193</v>
      </c>
      <c r="G1013" t="s">
        <v>211</v>
      </c>
    </row>
    <row r="1014" spans="1:6" ht="15">
      <c r="A1014">
        <v>2000</v>
      </c>
      <c r="B1014" t="s">
        <v>149</v>
      </c>
      <c r="C1014" t="s">
        <v>63</v>
      </c>
      <c r="D1014" t="s">
        <v>212</v>
      </c>
      <c r="E1014" t="s">
        <v>74</v>
      </c>
      <c r="F1014">
        <v>4.345</v>
      </c>
    </row>
    <row r="1015" spans="1:6" ht="15">
      <c r="A1015">
        <v>2001</v>
      </c>
      <c r="B1015" t="s">
        <v>149</v>
      </c>
      <c r="C1015" t="s">
        <v>63</v>
      </c>
      <c r="D1015" t="s">
        <v>212</v>
      </c>
      <c r="E1015" t="s">
        <v>74</v>
      </c>
      <c r="F1015">
        <v>4.597</v>
      </c>
    </row>
    <row r="1016" spans="1:6" ht="15">
      <c r="A1016">
        <v>2002</v>
      </c>
      <c r="B1016" t="s">
        <v>149</v>
      </c>
      <c r="C1016" t="s">
        <v>63</v>
      </c>
      <c r="D1016" t="s">
        <v>212</v>
      </c>
      <c r="E1016" t="s">
        <v>74</v>
      </c>
      <c r="F1016">
        <v>4.688</v>
      </c>
    </row>
    <row r="1017" spans="1:6" ht="15">
      <c r="A1017">
        <v>2003</v>
      </c>
      <c r="B1017" t="s">
        <v>149</v>
      </c>
      <c r="C1017" t="s">
        <v>63</v>
      </c>
      <c r="D1017" t="s">
        <v>212</v>
      </c>
      <c r="E1017" t="s">
        <v>74</v>
      </c>
      <c r="F1017">
        <v>5.019</v>
      </c>
    </row>
    <row r="1018" spans="1:6" ht="15">
      <c r="A1018">
        <v>2004</v>
      </c>
      <c r="B1018" t="s">
        <v>149</v>
      </c>
      <c r="C1018" t="s">
        <v>63</v>
      </c>
      <c r="D1018" t="s">
        <v>212</v>
      </c>
      <c r="E1018" t="s">
        <v>74</v>
      </c>
      <c r="F1018">
        <v>6.045</v>
      </c>
    </row>
    <row r="1019" spans="1:6" ht="15">
      <c r="A1019">
        <v>2005</v>
      </c>
      <c r="B1019" t="s">
        <v>149</v>
      </c>
      <c r="C1019" t="s">
        <v>63</v>
      </c>
      <c r="D1019" t="s">
        <v>212</v>
      </c>
      <c r="E1019" t="s">
        <v>74</v>
      </c>
      <c r="F1019">
        <v>5.67</v>
      </c>
    </row>
    <row r="1020" spans="1:6" ht="15">
      <c r="A1020">
        <v>2006</v>
      </c>
      <c r="B1020" t="s">
        <v>149</v>
      </c>
      <c r="C1020" t="s">
        <v>63</v>
      </c>
      <c r="D1020" t="s">
        <v>212</v>
      </c>
      <c r="E1020" t="s">
        <v>74</v>
      </c>
      <c r="F1020">
        <v>6.211</v>
      </c>
    </row>
    <row r="1021" spans="1:6" ht="15">
      <c r="A1021">
        <v>2007</v>
      </c>
      <c r="B1021" t="s">
        <v>149</v>
      </c>
      <c r="C1021" t="s">
        <v>63</v>
      </c>
      <c r="D1021" t="s">
        <v>212</v>
      </c>
      <c r="E1021" t="s">
        <v>74</v>
      </c>
      <c r="F1021">
        <v>6.204</v>
      </c>
    </row>
    <row r="1022" spans="1:6" ht="15">
      <c r="A1022">
        <v>2008</v>
      </c>
      <c r="B1022" t="s">
        <v>149</v>
      </c>
      <c r="C1022" t="s">
        <v>63</v>
      </c>
      <c r="D1022" t="s">
        <v>212</v>
      </c>
      <c r="E1022" t="s">
        <v>74</v>
      </c>
      <c r="F1022">
        <v>6.466</v>
      </c>
    </row>
    <row r="1023" spans="1:6" ht="15">
      <c r="A1023">
        <v>2009</v>
      </c>
      <c r="B1023" t="s">
        <v>149</v>
      </c>
      <c r="C1023" t="s">
        <v>63</v>
      </c>
      <c r="D1023" t="s">
        <v>212</v>
      </c>
      <c r="E1023" t="s">
        <v>74</v>
      </c>
      <c r="F1023">
        <v>5.605</v>
      </c>
    </row>
    <row r="1024" spans="1:6" ht="15">
      <c r="A1024">
        <v>2010</v>
      </c>
      <c r="B1024" t="s">
        <v>149</v>
      </c>
      <c r="C1024" t="s">
        <v>63</v>
      </c>
      <c r="D1024" t="s">
        <v>212</v>
      </c>
      <c r="E1024" t="s">
        <v>74</v>
      </c>
      <c r="F1024">
        <v>6.44</v>
      </c>
    </row>
    <row r="1025" spans="1:6" ht="15">
      <c r="A1025">
        <v>2011</v>
      </c>
      <c r="B1025" t="s">
        <v>149</v>
      </c>
      <c r="C1025" t="s">
        <v>63</v>
      </c>
      <c r="D1025" t="s">
        <v>212</v>
      </c>
      <c r="E1025" t="s">
        <v>74</v>
      </c>
      <c r="F1025">
        <v>6.729</v>
      </c>
    </row>
    <row r="1026" spans="1:6" ht="15">
      <c r="A1026">
        <v>2012</v>
      </c>
      <c r="B1026" t="s">
        <v>149</v>
      </c>
      <c r="C1026" t="s">
        <v>63</v>
      </c>
      <c r="D1026" t="s">
        <v>212</v>
      </c>
      <c r="E1026" t="s">
        <v>74</v>
      </c>
      <c r="F1026">
        <v>6.363</v>
      </c>
    </row>
    <row r="1027" spans="1:6" ht="15">
      <c r="A1027">
        <v>2013</v>
      </c>
      <c r="B1027" t="s">
        <v>149</v>
      </c>
      <c r="C1027" t="s">
        <v>63</v>
      </c>
      <c r="D1027" t="s">
        <v>212</v>
      </c>
      <c r="E1027" t="s">
        <v>74</v>
      </c>
      <c r="F1027">
        <v>6.74</v>
      </c>
    </row>
    <row r="1028" spans="1:6" ht="15">
      <c r="A1028">
        <v>2014</v>
      </c>
      <c r="B1028" t="s">
        <v>149</v>
      </c>
      <c r="C1028" t="s">
        <v>63</v>
      </c>
      <c r="D1028" t="s">
        <v>212</v>
      </c>
      <c r="E1028" t="s">
        <v>74</v>
      </c>
      <c r="F1028">
        <v>6.971</v>
      </c>
    </row>
    <row r="1029" spans="1:6" ht="15">
      <c r="A1029">
        <v>2015</v>
      </c>
      <c r="B1029" t="s">
        <v>149</v>
      </c>
      <c r="C1029" t="s">
        <v>63</v>
      </c>
      <c r="D1029" t="s">
        <v>212</v>
      </c>
      <c r="E1029" t="s">
        <v>74</v>
      </c>
      <c r="F1029">
        <v>7.465</v>
      </c>
    </row>
    <row r="1030" spans="1:6" ht="15">
      <c r="A1030">
        <v>2016</v>
      </c>
      <c r="B1030" t="s">
        <v>149</v>
      </c>
      <c r="C1030" t="s">
        <v>63</v>
      </c>
      <c r="D1030" t="s">
        <v>212</v>
      </c>
      <c r="E1030" t="s">
        <v>74</v>
      </c>
      <c r="F1030">
        <v>7.225</v>
      </c>
    </row>
    <row r="1031" spans="1:6" ht="15">
      <c r="A1031">
        <v>2017</v>
      </c>
      <c r="B1031" t="s">
        <v>149</v>
      </c>
      <c r="C1031" t="s">
        <v>63</v>
      </c>
      <c r="D1031" t="s">
        <v>212</v>
      </c>
      <c r="E1031" t="s">
        <v>74</v>
      </c>
      <c r="F1031">
        <v>7.408</v>
      </c>
    </row>
    <row r="1032" spans="1:6" ht="15">
      <c r="A1032">
        <v>2018</v>
      </c>
      <c r="B1032" t="s">
        <v>149</v>
      </c>
      <c r="C1032" t="s">
        <v>63</v>
      </c>
      <c r="D1032" t="s">
        <v>212</v>
      </c>
      <c r="E1032" t="s">
        <v>74</v>
      </c>
      <c r="F1032">
        <v>7.556</v>
      </c>
    </row>
    <row r="1033" spans="1:6" ht="15">
      <c r="A1033">
        <v>2019</v>
      </c>
      <c r="B1033" t="s">
        <v>149</v>
      </c>
      <c r="C1033" t="s">
        <v>63</v>
      </c>
      <c r="D1033" t="s">
        <v>212</v>
      </c>
      <c r="E1033" t="s">
        <v>74</v>
      </c>
      <c r="F1033">
        <v>7.601</v>
      </c>
    </row>
    <row r="1034" spans="1:6" ht="15">
      <c r="A1034">
        <v>2020</v>
      </c>
      <c r="B1034" t="s">
        <v>149</v>
      </c>
      <c r="C1034" t="s">
        <v>63</v>
      </c>
      <c r="D1034" t="s">
        <v>212</v>
      </c>
      <c r="E1034" t="s">
        <v>74</v>
      </c>
      <c r="F1034">
        <v>6.833</v>
      </c>
    </row>
    <row r="1035" spans="1:6" ht="15">
      <c r="A1035">
        <v>2021</v>
      </c>
      <c r="B1035" t="s">
        <v>149</v>
      </c>
      <c r="C1035" t="s">
        <v>63</v>
      </c>
      <c r="D1035" t="s">
        <v>212</v>
      </c>
      <c r="E1035" t="s">
        <v>74</v>
      </c>
      <c r="F1035">
        <v>7.742</v>
      </c>
    </row>
    <row r="1036" spans="1:7" ht="15">
      <c r="A1036">
        <v>2022</v>
      </c>
      <c r="B1036" t="s">
        <v>149</v>
      </c>
      <c r="C1036" t="s">
        <v>63</v>
      </c>
      <c r="D1036" t="s">
        <v>212</v>
      </c>
      <c r="E1036" t="s">
        <v>74</v>
      </c>
      <c r="F1036">
        <v>7.786</v>
      </c>
      <c r="G1036" t="s">
        <v>211</v>
      </c>
    </row>
    <row r="1037" spans="1:6" ht="15">
      <c r="A1037">
        <v>2000</v>
      </c>
      <c r="B1037" t="s">
        <v>65</v>
      </c>
      <c r="C1037" t="s">
        <v>63</v>
      </c>
      <c r="D1037" t="s">
        <v>212</v>
      </c>
      <c r="E1037" t="s">
        <v>74</v>
      </c>
      <c r="F1037">
        <v>6.445</v>
      </c>
    </row>
    <row r="1038" spans="1:6" ht="15">
      <c r="A1038">
        <v>2001</v>
      </c>
      <c r="B1038" t="s">
        <v>65</v>
      </c>
      <c r="C1038" t="s">
        <v>63</v>
      </c>
      <c r="D1038" t="s">
        <v>212</v>
      </c>
      <c r="E1038" t="s">
        <v>74</v>
      </c>
      <c r="F1038">
        <v>6.294</v>
      </c>
    </row>
    <row r="1039" spans="1:6" ht="15">
      <c r="A1039">
        <v>2002</v>
      </c>
      <c r="B1039" t="s">
        <v>65</v>
      </c>
      <c r="C1039" t="s">
        <v>63</v>
      </c>
      <c r="D1039" t="s">
        <v>212</v>
      </c>
      <c r="E1039" t="s">
        <v>74</v>
      </c>
      <c r="F1039">
        <v>6.369</v>
      </c>
    </row>
    <row r="1040" spans="1:6" ht="15">
      <c r="A1040">
        <v>2003</v>
      </c>
      <c r="B1040" t="s">
        <v>65</v>
      </c>
      <c r="C1040" t="s">
        <v>63</v>
      </c>
      <c r="D1040" t="s">
        <v>212</v>
      </c>
      <c r="E1040" t="s">
        <v>74</v>
      </c>
      <c r="F1040">
        <v>6.731</v>
      </c>
    </row>
    <row r="1041" spans="1:6" ht="15">
      <c r="A1041">
        <v>2004</v>
      </c>
      <c r="B1041" t="s">
        <v>65</v>
      </c>
      <c r="C1041" t="s">
        <v>63</v>
      </c>
      <c r="D1041" t="s">
        <v>212</v>
      </c>
      <c r="E1041" t="s">
        <v>74</v>
      </c>
      <c r="F1041">
        <v>7.02</v>
      </c>
    </row>
    <row r="1042" spans="1:6" ht="15">
      <c r="A1042">
        <v>2005</v>
      </c>
      <c r="B1042" t="s">
        <v>65</v>
      </c>
      <c r="C1042" t="s">
        <v>63</v>
      </c>
      <c r="D1042" t="s">
        <v>212</v>
      </c>
      <c r="E1042" t="s">
        <v>74</v>
      </c>
      <c r="F1042">
        <v>7.016</v>
      </c>
    </row>
    <row r="1043" spans="1:6" ht="15">
      <c r="A1043">
        <v>2006</v>
      </c>
      <c r="B1043" t="s">
        <v>65</v>
      </c>
      <c r="C1043" t="s">
        <v>63</v>
      </c>
      <c r="D1043" t="s">
        <v>212</v>
      </c>
      <c r="E1043" t="s">
        <v>74</v>
      </c>
      <c r="F1043">
        <v>7.481</v>
      </c>
    </row>
    <row r="1044" spans="1:6" ht="15">
      <c r="A1044">
        <v>2007</v>
      </c>
      <c r="B1044" t="s">
        <v>65</v>
      </c>
      <c r="C1044" t="s">
        <v>63</v>
      </c>
      <c r="D1044" t="s">
        <v>212</v>
      </c>
      <c r="E1044" t="s">
        <v>74</v>
      </c>
      <c r="F1044">
        <v>7.6</v>
      </c>
    </row>
    <row r="1045" spans="1:6" ht="15">
      <c r="A1045">
        <v>2008</v>
      </c>
      <c r="B1045" t="s">
        <v>65</v>
      </c>
      <c r="C1045" t="s">
        <v>63</v>
      </c>
      <c r="D1045" t="s">
        <v>212</v>
      </c>
      <c r="E1045" t="s">
        <v>74</v>
      </c>
      <c r="F1045">
        <v>7.619</v>
      </c>
    </row>
    <row r="1046" spans="1:6" ht="15">
      <c r="A1046">
        <v>2009</v>
      </c>
      <c r="B1046" t="s">
        <v>65</v>
      </c>
      <c r="C1046" t="s">
        <v>63</v>
      </c>
      <c r="D1046" t="s">
        <v>212</v>
      </c>
      <c r="E1046" t="s">
        <v>74</v>
      </c>
      <c r="F1046">
        <v>6.792</v>
      </c>
    </row>
    <row r="1047" spans="1:6" ht="15">
      <c r="A1047">
        <v>2010</v>
      </c>
      <c r="B1047" t="s">
        <v>65</v>
      </c>
      <c r="C1047" t="s">
        <v>63</v>
      </c>
      <c r="D1047" t="s">
        <v>212</v>
      </c>
      <c r="E1047" t="s">
        <v>74</v>
      </c>
      <c r="F1047">
        <v>7.456</v>
      </c>
    </row>
    <row r="1048" spans="1:6" ht="15">
      <c r="A1048">
        <v>2011</v>
      </c>
      <c r="B1048" t="s">
        <v>65</v>
      </c>
      <c r="C1048" t="s">
        <v>63</v>
      </c>
      <c r="D1048" t="s">
        <v>212</v>
      </c>
      <c r="E1048" t="s">
        <v>74</v>
      </c>
      <c r="F1048">
        <v>7.873</v>
      </c>
    </row>
    <row r="1049" spans="1:6" ht="15">
      <c r="A1049">
        <v>2012</v>
      </c>
      <c r="B1049" t="s">
        <v>65</v>
      </c>
      <c r="C1049" t="s">
        <v>63</v>
      </c>
      <c r="D1049" t="s">
        <v>212</v>
      </c>
      <c r="E1049" t="s">
        <v>74</v>
      </c>
      <c r="F1049">
        <v>7.527</v>
      </c>
    </row>
    <row r="1050" spans="1:6" ht="15">
      <c r="A1050">
        <v>2013</v>
      </c>
      <c r="B1050" t="s">
        <v>65</v>
      </c>
      <c r="C1050" t="s">
        <v>63</v>
      </c>
      <c r="D1050" t="s">
        <v>212</v>
      </c>
      <c r="E1050" t="s">
        <v>74</v>
      </c>
      <c r="F1050">
        <v>7.747</v>
      </c>
    </row>
    <row r="1051" spans="1:6" ht="15">
      <c r="A1051">
        <v>2014</v>
      </c>
      <c r="B1051" t="s">
        <v>65</v>
      </c>
      <c r="C1051" t="s">
        <v>63</v>
      </c>
      <c r="D1051" t="s">
        <v>212</v>
      </c>
      <c r="E1051" t="s">
        <v>74</v>
      </c>
      <c r="F1051">
        <v>7.886</v>
      </c>
    </row>
    <row r="1052" spans="1:6" ht="15">
      <c r="A1052">
        <v>2015</v>
      </c>
      <c r="B1052" t="s">
        <v>65</v>
      </c>
      <c r="C1052" t="s">
        <v>63</v>
      </c>
      <c r="D1052" t="s">
        <v>212</v>
      </c>
      <c r="E1052" t="s">
        <v>74</v>
      </c>
      <c r="F1052">
        <v>8.115</v>
      </c>
    </row>
    <row r="1053" spans="1:6" ht="15">
      <c r="A1053">
        <v>2016</v>
      </c>
      <c r="B1053" t="s">
        <v>65</v>
      </c>
      <c r="C1053" t="s">
        <v>63</v>
      </c>
      <c r="D1053" t="s">
        <v>212</v>
      </c>
      <c r="E1053" t="s">
        <v>74</v>
      </c>
      <c r="F1053">
        <v>8.118</v>
      </c>
    </row>
    <row r="1054" spans="1:6" ht="15">
      <c r="A1054">
        <v>2017</v>
      </c>
      <c r="B1054" t="s">
        <v>65</v>
      </c>
      <c r="C1054" t="s">
        <v>63</v>
      </c>
      <c r="D1054" t="s">
        <v>212</v>
      </c>
      <c r="E1054" t="s">
        <v>74</v>
      </c>
      <c r="F1054">
        <v>8.052</v>
      </c>
    </row>
    <row r="1055" spans="1:6" ht="15">
      <c r="A1055">
        <v>2018</v>
      </c>
      <c r="B1055" t="s">
        <v>65</v>
      </c>
      <c r="C1055" t="s">
        <v>63</v>
      </c>
      <c r="D1055" t="s">
        <v>212</v>
      </c>
      <c r="E1055" t="s">
        <v>74</v>
      </c>
      <c r="F1055">
        <v>8.038</v>
      </c>
    </row>
    <row r="1056" spans="1:6" ht="15">
      <c r="A1056">
        <v>2019</v>
      </c>
      <c r="B1056" t="s">
        <v>65</v>
      </c>
      <c r="C1056" t="s">
        <v>63</v>
      </c>
      <c r="D1056" t="s">
        <v>212</v>
      </c>
      <c r="E1056" t="s">
        <v>74</v>
      </c>
      <c r="F1056">
        <v>8.156</v>
      </c>
    </row>
    <row r="1057" spans="1:6" ht="15">
      <c r="A1057">
        <v>2020</v>
      </c>
      <c r="B1057" t="s">
        <v>65</v>
      </c>
      <c r="C1057" t="s">
        <v>63</v>
      </c>
      <c r="D1057" t="s">
        <v>212</v>
      </c>
      <c r="E1057" t="s">
        <v>74</v>
      </c>
      <c r="F1057">
        <v>7.527</v>
      </c>
    </row>
    <row r="1058" spans="1:6" ht="15">
      <c r="A1058">
        <v>2021</v>
      </c>
      <c r="B1058" t="s">
        <v>65</v>
      </c>
      <c r="C1058" t="s">
        <v>63</v>
      </c>
      <c r="D1058" t="s">
        <v>212</v>
      </c>
      <c r="E1058" t="s">
        <v>74</v>
      </c>
      <c r="F1058">
        <v>7.781</v>
      </c>
    </row>
    <row r="1059" spans="1:7" ht="15">
      <c r="A1059">
        <v>2022</v>
      </c>
      <c r="B1059" t="s">
        <v>65</v>
      </c>
      <c r="C1059" t="s">
        <v>63</v>
      </c>
      <c r="D1059" t="s">
        <v>212</v>
      </c>
      <c r="E1059" t="s">
        <v>74</v>
      </c>
      <c r="F1059">
        <v>6.649</v>
      </c>
      <c r="G1059" t="s">
        <v>211</v>
      </c>
    </row>
    <row r="1060" spans="1:6" ht="15">
      <c r="A1060">
        <v>2000</v>
      </c>
      <c r="B1060" t="s">
        <v>148</v>
      </c>
      <c r="C1060" t="s">
        <v>63</v>
      </c>
      <c r="D1060" t="s">
        <v>212</v>
      </c>
      <c r="E1060" t="s">
        <v>74</v>
      </c>
      <c r="F1060">
        <v>9.968</v>
      </c>
    </row>
    <row r="1061" spans="1:6" ht="15">
      <c r="A1061">
        <v>2001</v>
      </c>
      <c r="B1061" t="s">
        <v>148</v>
      </c>
      <c r="C1061" t="s">
        <v>63</v>
      </c>
      <c r="D1061" t="s">
        <v>212</v>
      </c>
      <c r="E1061" t="s">
        <v>74</v>
      </c>
      <c r="F1061">
        <v>9.997</v>
      </c>
    </row>
    <row r="1062" spans="1:6" ht="15">
      <c r="A1062">
        <v>2002</v>
      </c>
      <c r="B1062" t="s">
        <v>148</v>
      </c>
      <c r="C1062" t="s">
        <v>63</v>
      </c>
      <c r="D1062" t="s">
        <v>212</v>
      </c>
      <c r="E1062" t="s">
        <v>74</v>
      </c>
      <c r="F1062">
        <v>9.59</v>
      </c>
    </row>
    <row r="1063" spans="1:6" ht="15">
      <c r="A1063">
        <v>2003</v>
      </c>
      <c r="B1063" t="s">
        <v>148</v>
      </c>
      <c r="C1063" t="s">
        <v>63</v>
      </c>
      <c r="D1063" t="s">
        <v>212</v>
      </c>
      <c r="E1063" t="s">
        <v>74</v>
      </c>
      <c r="F1063">
        <v>11.028</v>
      </c>
    </row>
    <row r="1064" spans="1:6" ht="15">
      <c r="A1064">
        <v>2004</v>
      </c>
      <c r="B1064" t="s">
        <v>148</v>
      </c>
      <c r="C1064" t="s">
        <v>63</v>
      </c>
      <c r="D1064" t="s">
        <v>212</v>
      </c>
      <c r="E1064" t="s">
        <v>74</v>
      </c>
      <c r="F1064">
        <v>10.986</v>
      </c>
    </row>
    <row r="1065" spans="1:6" ht="15">
      <c r="A1065">
        <v>2005</v>
      </c>
      <c r="B1065" t="s">
        <v>148</v>
      </c>
      <c r="C1065" t="s">
        <v>63</v>
      </c>
      <c r="D1065" t="s">
        <v>212</v>
      </c>
      <c r="E1065" t="s">
        <v>74</v>
      </c>
      <c r="F1065">
        <v>11.259</v>
      </c>
    </row>
    <row r="1066" spans="1:6" ht="15">
      <c r="A1066">
        <v>2006</v>
      </c>
      <c r="B1066" t="s">
        <v>148</v>
      </c>
      <c r="C1066" t="s">
        <v>63</v>
      </c>
      <c r="D1066" t="s">
        <v>212</v>
      </c>
      <c r="E1066" t="s">
        <v>74</v>
      </c>
      <c r="F1066">
        <v>12.8</v>
      </c>
    </row>
    <row r="1067" spans="1:6" ht="15">
      <c r="A1067">
        <v>2007</v>
      </c>
      <c r="B1067" t="s">
        <v>148</v>
      </c>
      <c r="C1067" t="s">
        <v>63</v>
      </c>
      <c r="D1067" t="s">
        <v>212</v>
      </c>
      <c r="E1067" t="s">
        <v>74</v>
      </c>
      <c r="F1067">
        <v>12.395</v>
      </c>
    </row>
    <row r="1068" spans="1:6" ht="15">
      <c r="A1068">
        <v>2008</v>
      </c>
      <c r="B1068" t="s">
        <v>148</v>
      </c>
      <c r="C1068" t="s">
        <v>63</v>
      </c>
      <c r="D1068" t="s">
        <v>212</v>
      </c>
      <c r="E1068" t="s">
        <v>74</v>
      </c>
      <c r="F1068">
        <v>12.758</v>
      </c>
    </row>
    <row r="1069" spans="1:6" ht="15">
      <c r="A1069">
        <v>2009</v>
      </c>
      <c r="B1069" t="s">
        <v>148</v>
      </c>
      <c r="C1069" t="s">
        <v>63</v>
      </c>
      <c r="D1069" t="s">
        <v>212</v>
      </c>
      <c r="E1069" t="s">
        <v>74</v>
      </c>
      <c r="F1069">
        <v>10.79</v>
      </c>
    </row>
    <row r="1070" spans="1:6" ht="15">
      <c r="A1070">
        <v>2010</v>
      </c>
      <c r="B1070" t="s">
        <v>148</v>
      </c>
      <c r="C1070" t="s">
        <v>63</v>
      </c>
      <c r="D1070" t="s">
        <v>212</v>
      </c>
      <c r="E1070" t="s">
        <v>74</v>
      </c>
      <c r="F1070">
        <v>10.149</v>
      </c>
    </row>
    <row r="1071" spans="1:6" ht="15">
      <c r="A1071">
        <v>2011</v>
      </c>
      <c r="B1071" t="s">
        <v>148</v>
      </c>
      <c r="C1071" t="s">
        <v>63</v>
      </c>
      <c r="D1071" t="s">
        <v>212</v>
      </c>
      <c r="E1071" t="s">
        <v>74</v>
      </c>
      <c r="F1071">
        <v>11.37</v>
      </c>
    </row>
    <row r="1072" spans="1:6" ht="15">
      <c r="A1072">
        <v>2012</v>
      </c>
      <c r="B1072" t="s">
        <v>148</v>
      </c>
      <c r="C1072" t="s">
        <v>63</v>
      </c>
      <c r="D1072" t="s">
        <v>212</v>
      </c>
      <c r="E1072" t="s">
        <v>74</v>
      </c>
      <c r="F1072">
        <v>10.825</v>
      </c>
    </row>
    <row r="1073" spans="1:6" ht="15">
      <c r="A1073">
        <v>2013</v>
      </c>
      <c r="B1073" t="s">
        <v>148</v>
      </c>
      <c r="C1073" t="s">
        <v>63</v>
      </c>
      <c r="D1073" t="s">
        <v>212</v>
      </c>
      <c r="E1073" t="s">
        <v>74</v>
      </c>
      <c r="F1073">
        <v>11.496</v>
      </c>
    </row>
    <row r="1074" spans="1:6" ht="15">
      <c r="A1074">
        <v>2014</v>
      </c>
      <c r="B1074" t="s">
        <v>148</v>
      </c>
      <c r="C1074" t="s">
        <v>63</v>
      </c>
      <c r="D1074" t="s">
        <v>212</v>
      </c>
      <c r="E1074" t="s">
        <v>74</v>
      </c>
      <c r="F1074">
        <v>10.951</v>
      </c>
    </row>
    <row r="1075" spans="1:6" ht="15">
      <c r="A1075">
        <v>2015</v>
      </c>
      <c r="B1075" t="s">
        <v>148</v>
      </c>
      <c r="C1075" t="s">
        <v>63</v>
      </c>
      <c r="D1075" t="s">
        <v>212</v>
      </c>
      <c r="E1075" t="s">
        <v>74</v>
      </c>
      <c r="F1075">
        <v>10.811</v>
      </c>
    </row>
    <row r="1076" spans="1:6" ht="15">
      <c r="A1076">
        <v>2016</v>
      </c>
      <c r="B1076" t="s">
        <v>148</v>
      </c>
      <c r="C1076" t="s">
        <v>63</v>
      </c>
      <c r="D1076" t="s">
        <v>212</v>
      </c>
      <c r="E1076" t="s">
        <v>74</v>
      </c>
      <c r="F1076">
        <v>10.854</v>
      </c>
    </row>
    <row r="1077" spans="1:6" ht="15">
      <c r="A1077">
        <v>2017</v>
      </c>
      <c r="B1077" t="s">
        <v>148</v>
      </c>
      <c r="C1077" t="s">
        <v>63</v>
      </c>
      <c r="D1077" t="s">
        <v>212</v>
      </c>
      <c r="E1077" t="s">
        <v>74</v>
      </c>
      <c r="F1077">
        <v>11.366</v>
      </c>
    </row>
    <row r="1078" spans="1:6" ht="15">
      <c r="A1078">
        <v>2018</v>
      </c>
      <c r="B1078" t="s">
        <v>148</v>
      </c>
      <c r="C1078" t="s">
        <v>63</v>
      </c>
      <c r="D1078" t="s">
        <v>212</v>
      </c>
      <c r="E1078" t="s">
        <v>74</v>
      </c>
      <c r="F1078">
        <v>11.839</v>
      </c>
    </row>
    <row r="1079" spans="1:6" ht="15">
      <c r="A1079">
        <v>2019</v>
      </c>
      <c r="B1079" t="s">
        <v>148</v>
      </c>
      <c r="C1079" t="s">
        <v>63</v>
      </c>
      <c r="D1079" t="s">
        <v>212</v>
      </c>
      <c r="E1079" t="s">
        <v>74</v>
      </c>
      <c r="F1079">
        <v>11.712</v>
      </c>
    </row>
    <row r="1080" spans="1:6" ht="15">
      <c r="A1080">
        <v>2020</v>
      </c>
      <c r="B1080" t="s">
        <v>148</v>
      </c>
      <c r="C1080" t="s">
        <v>63</v>
      </c>
      <c r="D1080" t="s">
        <v>212</v>
      </c>
      <c r="E1080" t="s">
        <v>74</v>
      </c>
      <c r="F1080">
        <v>11.27</v>
      </c>
    </row>
    <row r="1081" spans="1:6" ht="15">
      <c r="A1081">
        <v>2021</v>
      </c>
      <c r="B1081" t="s">
        <v>148</v>
      </c>
      <c r="C1081" t="s">
        <v>63</v>
      </c>
      <c r="D1081" t="s">
        <v>212</v>
      </c>
      <c r="E1081" t="s">
        <v>74</v>
      </c>
      <c r="F1081">
        <v>11.917</v>
      </c>
    </row>
    <row r="1082" spans="1:7" ht="15">
      <c r="A1082">
        <v>2022</v>
      </c>
      <c r="B1082" t="s">
        <v>148</v>
      </c>
      <c r="C1082" t="s">
        <v>63</v>
      </c>
      <c r="D1082" t="s">
        <v>212</v>
      </c>
      <c r="E1082" t="s">
        <v>74</v>
      </c>
      <c r="F1082">
        <v>11.872</v>
      </c>
      <c r="G1082" t="s">
        <v>211</v>
      </c>
    </row>
    <row r="1083" spans="1:6" ht="15">
      <c r="A1083">
        <v>2000</v>
      </c>
      <c r="B1083" t="s">
        <v>147</v>
      </c>
      <c r="C1083" t="s">
        <v>63</v>
      </c>
      <c r="D1083" t="s">
        <v>212</v>
      </c>
      <c r="E1083" t="s">
        <v>74</v>
      </c>
      <c r="F1083">
        <v>4.002</v>
      </c>
    </row>
    <row r="1084" spans="1:6" ht="15">
      <c r="A1084">
        <v>2001</v>
      </c>
      <c r="B1084" t="s">
        <v>147</v>
      </c>
      <c r="C1084" t="s">
        <v>63</v>
      </c>
      <c r="D1084" t="s">
        <v>212</v>
      </c>
      <c r="E1084" t="s">
        <v>74</v>
      </c>
      <c r="F1084">
        <v>4.079</v>
      </c>
    </row>
    <row r="1085" spans="1:6" ht="15">
      <c r="A1085">
        <v>2002</v>
      </c>
      <c r="B1085" t="s">
        <v>147</v>
      </c>
      <c r="C1085" t="s">
        <v>63</v>
      </c>
      <c r="D1085" t="s">
        <v>212</v>
      </c>
      <c r="E1085" t="s">
        <v>74</v>
      </c>
      <c r="F1085">
        <v>4.418</v>
      </c>
    </row>
    <row r="1086" spans="1:6" ht="15">
      <c r="A1086">
        <v>2003</v>
      </c>
      <c r="B1086" t="s">
        <v>147</v>
      </c>
      <c r="C1086" t="s">
        <v>63</v>
      </c>
      <c r="D1086" t="s">
        <v>212</v>
      </c>
      <c r="E1086" t="s">
        <v>74</v>
      </c>
      <c r="F1086">
        <v>5.512</v>
      </c>
    </row>
    <row r="1087" spans="1:6" ht="15">
      <c r="A1087">
        <v>2004</v>
      </c>
      <c r="B1087" t="s">
        <v>147</v>
      </c>
      <c r="C1087" t="s">
        <v>63</v>
      </c>
      <c r="D1087" t="s">
        <v>212</v>
      </c>
      <c r="E1087" t="s">
        <v>74</v>
      </c>
      <c r="F1087">
        <v>7.148</v>
      </c>
    </row>
    <row r="1088" spans="1:6" ht="15">
      <c r="A1088">
        <v>2005</v>
      </c>
      <c r="B1088" t="s">
        <v>147</v>
      </c>
      <c r="C1088" t="s">
        <v>63</v>
      </c>
      <c r="D1088" t="s">
        <v>212</v>
      </c>
      <c r="E1088" t="s">
        <v>74</v>
      </c>
      <c r="F1088">
        <v>6.953</v>
      </c>
    </row>
    <row r="1089" spans="1:6" ht="15">
      <c r="A1089">
        <v>2006</v>
      </c>
      <c r="B1089" t="s">
        <v>147</v>
      </c>
      <c r="C1089" t="s">
        <v>63</v>
      </c>
      <c r="D1089" t="s">
        <v>212</v>
      </c>
      <c r="E1089" t="s">
        <v>74</v>
      </c>
      <c r="F1089">
        <v>8.907</v>
      </c>
    </row>
    <row r="1090" spans="1:6" ht="15">
      <c r="A1090">
        <v>2007</v>
      </c>
      <c r="B1090" t="s">
        <v>147</v>
      </c>
      <c r="C1090" t="s">
        <v>63</v>
      </c>
      <c r="D1090" t="s">
        <v>212</v>
      </c>
      <c r="E1090" t="s">
        <v>74</v>
      </c>
      <c r="F1090">
        <v>9.057</v>
      </c>
    </row>
    <row r="1091" spans="1:6" ht="15">
      <c r="A1091">
        <v>2008</v>
      </c>
      <c r="B1091" t="s">
        <v>147</v>
      </c>
      <c r="C1091" t="s">
        <v>63</v>
      </c>
      <c r="D1091" t="s">
        <v>212</v>
      </c>
      <c r="E1091" t="s">
        <v>74</v>
      </c>
      <c r="F1091">
        <v>7.36</v>
      </c>
    </row>
    <row r="1092" spans="1:6" ht="15">
      <c r="A1092">
        <v>2009</v>
      </c>
      <c r="B1092" t="s">
        <v>147</v>
      </c>
      <c r="C1092" t="s">
        <v>63</v>
      </c>
      <c r="D1092" t="s">
        <v>212</v>
      </c>
      <c r="E1092" t="s">
        <v>74</v>
      </c>
      <c r="F1092">
        <v>6.731</v>
      </c>
    </row>
    <row r="1093" spans="1:6" ht="15">
      <c r="A1093">
        <v>2010</v>
      </c>
      <c r="B1093" t="s">
        <v>147</v>
      </c>
      <c r="C1093" t="s">
        <v>63</v>
      </c>
      <c r="D1093" t="s">
        <v>212</v>
      </c>
      <c r="E1093" t="s">
        <v>74</v>
      </c>
      <c r="F1093">
        <v>7.204</v>
      </c>
    </row>
    <row r="1094" spans="1:6" ht="15">
      <c r="A1094">
        <v>2011</v>
      </c>
      <c r="B1094" t="s">
        <v>147</v>
      </c>
      <c r="C1094" t="s">
        <v>63</v>
      </c>
      <c r="D1094" t="s">
        <v>212</v>
      </c>
      <c r="E1094" t="s">
        <v>74</v>
      </c>
      <c r="F1094">
        <v>8.114</v>
      </c>
    </row>
    <row r="1095" spans="1:6" ht="15">
      <c r="A1095">
        <v>2012</v>
      </c>
      <c r="B1095" t="s">
        <v>147</v>
      </c>
      <c r="C1095" t="s">
        <v>63</v>
      </c>
      <c r="D1095" t="s">
        <v>212</v>
      </c>
      <c r="E1095" t="s">
        <v>74</v>
      </c>
      <c r="F1095">
        <v>7.725</v>
      </c>
    </row>
    <row r="1096" spans="1:6" ht="15">
      <c r="A1096">
        <v>2013</v>
      </c>
      <c r="B1096" t="s">
        <v>147</v>
      </c>
      <c r="C1096" t="s">
        <v>63</v>
      </c>
      <c r="D1096" t="s">
        <v>212</v>
      </c>
      <c r="E1096" t="s">
        <v>74</v>
      </c>
      <c r="F1096">
        <v>7.513</v>
      </c>
    </row>
    <row r="1097" spans="1:6" ht="15">
      <c r="A1097">
        <v>2014</v>
      </c>
      <c r="B1097" t="s">
        <v>147</v>
      </c>
      <c r="C1097" t="s">
        <v>63</v>
      </c>
      <c r="D1097" t="s">
        <v>212</v>
      </c>
      <c r="E1097" t="s">
        <v>74</v>
      </c>
      <c r="F1097">
        <v>7.602</v>
      </c>
    </row>
    <row r="1098" spans="1:6" ht="15">
      <c r="A1098">
        <v>2015</v>
      </c>
      <c r="B1098" t="s">
        <v>147</v>
      </c>
      <c r="C1098" t="s">
        <v>63</v>
      </c>
      <c r="D1098" t="s">
        <v>212</v>
      </c>
      <c r="E1098" t="s">
        <v>74</v>
      </c>
      <c r="F1098">
        <v>6.79</v>
      </c>
    </row>
    <row r="1099" spans="1:6" ht="15">
      <c r="A1099">
        <v>2016</v>
      </c>
      <c r="B1099" t="s">
        <v>147</v>
      </c>
      <c r="C1099" t="s">
        <v>63</v>
      </c>
      <c r="D1099" t="s">
        <v>212</v>
      </c>
      <c r="E1099" t="s">
        <v>74</v>
      </c>
      <c r="F1099">
        <v>8.119</v>
      </c>
    </row>
    <row r="1100" spans="1:6" ht="15">
      <c r="A1100">
        <v>2017</v>
      </c>
      <c r="B1100" t="s">
        <v>147</v>
      </c>
      <c r="C1100" t="s">
        <v>63</v>
      </c>
      <c r="D1100" t="s">
        <v>212</v>
      </c>
      <c r="E1100" t="s">
        <v>74</v>
      </c>
      <c r="F1100">
        <v>8.95</v>
      </c>
    </row>
    <row r="1101" spans="1:6" ht="15">
      <c r="A1101">
        <v>2018</v>
      </c>
      <c r="B1101" t="s">
        <v>147</v>
      </c>
      <c r="C1101" t="s">
        <v>63</v>
      </c>
      <c r="D1101" t="s">
        <v>212</v>
      </c>
      <c r="E1101" t="s">
        <v>74</v>
      </c>
      <c r="F1101">
        <v>10.679</v>
      </c>
    </row>
    <row r="1102" spans="1:6" ht="15">
      <c r="A1102">
        <v>2019</v>
      </c>
      <c r="B1102" t="s">
        <v>147</v>
      </c>
      <c r="C1102" t="s">
        <v>63</v>
      </c>
      <c r="D1102" t="s">
        <v>212</v>
      </c>
      <c r="E1102" t="s">
        <v>74</v>
      </c>
      <c r="F1102">
        <v>10.082</v>
      </c>
    </row>
    <row r="1103" spans="1:6" ht="15">
      <c r="A1103">
        <v>2020</v>
      </c>
      <c r="B1103" t="s">
        <v>147</v>
      </c>
      <c r="C1103" t="s">
        <v>63</v>
      </c>
      <c r="D1103" t="s">
        <v>212</v>
      </c>
      <c r="E1103" t="s">
        <v>74</v>
      </c>
      <c r="F1103">
        <v>10.702</v>
      </c>
    </row>
    <row r="1104" spans="1:6" ht="15">
      <c r="A1104">
        <v>2021</v>
      </c>
      <c r="B1104" t="s">
        <v>147</v>
      </c>
      <c r="C1104" t="s">
        <v>63</v>
      </c>
      <c r="D1104" t="s">
        <v>212</v>
      </c>
      <c r="E1104" t="s">
        <v>74</v>
      </c>
      <c r="F1104">
        <v>12.548</v>
      </c>
    </row>
    <row r="1105" spans="1:7" ht="15">
      <c r="A1105">
        <v>2022</v>
      </c>
      <c r="B1105" t="s">
        <v>147</v>
      </c>
      <c r="C1105" t="s">
        <v>63</v>
      </c>
      <c r="D1105" t="s">
        <v>212</v>
      </c>
      <c r="E1105" t="s">
        <v>74</v>
      </c>
      <c r="F1105">
        <v>9.967</v>
      </c>
      <c r="G1105" t="s">
        <v>211</v>
      </c>
    </row>
    <row r="1106" spans="1:7" ht="15">
      <c r="A1106">
        <v>2000</v>
      </c>
      <c r="B1106" t="s">
        <v>145</v>
      </c>
      <c r="C1106" t="s">
        <v>63</v>
      </c>
      <c r="D1106" t="s">
        <v>212</v>
      </c>
      <c r="E1106" t="s">
        <v>74</v>
      </c>
      <c r="F1106">
        <v>4.075</v>
      </c>
      <c r="G1106" t="s">
        <v>211</v>
      </c>
    </row>
    <row r="1107" spans="1:7" ht="15">
      <c r="A1107">
        <v>2001</v>
      </c>
      <c r="B1107" t="s">
        <v>145</v>
      </c>
      <c r="C1107" t="s">
        <v>63</v>
      </c>
      <c r="D1107" t="s">
        <v>212</v>
      </c>
      <c r="E1107" t="s">
        <v>74</v>
      </c>
      <c r="F1107">
        <v>4.516</v>
      </c>
      <c r="G1107" t="s">
        <v>211</v>
      </c>
    </row>
    <row r="1108" spans="1:7" ht="15">
      <c r="A1108">
        <v>2002</v>
      </c>
      <c r="B1108" t="s">
        <v>145</v>
      </c>
      <c r="C1108" t="s">
        <v>63</v>
      </c>
      <c r="D1108" t="s">
        <v>212</v>
      </c>
      <c r="E1108" t="s">
        <v>74</v>
      </c>
      <c r="F1108">
        <v>4.05</v>
      </c>
      <c r="G1108" t="s">
        <v>211</v>
      </c>
    </row>
    <row r="1109" spans="1:7" ht="15">
      <c r="A1109">
        <v>2003</v>
      </c>
      <c r="B1109" t="s">
        <v>145</v>
      </c>
      <c r="C1109" t="s">
        <v>63</v>
      </c>
      <c r="D1109" t="s">
        <v>212</v>
      </c>
      <c r="E1109" t="s">
        <v>74</v>
      </c>
      <c r="F1109">
        <v>4.57</v>
      </c>
      <c r="G1109" t="s">
        <v>211</v>
      </c>
    </row>
    <row r="1110" spans="1:7" ht="15">
      <c r="A1110">
        <v>2004</v>
      </c>
      <c r="B1110" t="s">
        <v>145</v>
      </c>
      <c r="C1110" t="s">
        <v>63</v>
      </c>
      <c r="D1110" t="s">
        <v>212</v>
      </c>
      <c r="E1110" t="s">
        <v>74</v>
      </c>
      <c r="F1110">
        <v>4.428</v>
      </c>
      <c r="G1110" t="s">
        <v>211</v>
      </c>
    </row>
    <row r="1111" spans="1:7" ht="15">
      <c r="A1111">
        <v>2005</v>
      </c>
      <c r="B1111" t="s">
        <v>145</v>
      </c>
      <c r="C1111" t="s">
        <v>63</v>
      </c>
      <c r="D1111" t="s">
        <v>212</v>
      </c>
      <c r="E1111" t="s">
        <v>74</v>
      </c>
      <c r="F1111">
        <v>4.48</v>
      </c>
      <c r="G1111" t="s">
        <v>211</v>
      </c>
    </row>
    <row r="1112" spans="1:7" ht="15">
      <c r="A1112">
        <v>2006</v>
      </c>
      <c r="B1112" t="s">
        <v>145</v>
      </c>
      <c r="C1112" t="s">
        <v>63</v>
      </c>
      <c r="D1112" t="s">
        <v>212</v>
      </c>
      <c r="E1112" t="s">
        <v>74</v>
      </c>
      <c r="F1112">
        <v>4.637</v>
      </c>
      <c r="G1112" t="s">
        <v>211</v>
      </c>
    </row>
    <row r="1113" spans="1:7" ht="15">
      <c r="A1113">
        <v>2007</v>
      </c>
      <c r="B1113" t="s">
        <v>145</v>
      </c>
      <c r="C1113" t="s">
        <v>63</v>
      </c>
      <c r="D1113" t="s">
        <v>212</v>
      </c>
      <c r="E1113" t="s">
        <v>74</v>
      </c>
      <c r="F1113">
        <v>4.934</v>
      </c>
      <c r="G1113" t="s">
        <v>211</v>
      </c>
    </row>
    <row r="1114" spans="1:6" ht="15">
      <c r="A1114">
        <v>2008</v>
      </c>
      <c r="B1114" t="s">
        <v>145</v>
      </c>
      <c r="C1114" t="s">
        <v>63</v>
      </c>
      <c r="D1114" t="s">
        <v>212</v>
      </c>
      <c r="E1114" t="s">
        <v>74</v>
      </c>
      <c r="F1114">
        <v>4.867</v>
      </c>
    </row>
    <row r="1115" spans="1:6" ht="15">
      <c r="A1115">
        <v>2009</v>
      </c>
      <c r="B1115" t="s">
        <v>145</v>
      </c>
      <c r="C1115" t="s">
        <v>63</v>
      </c>
      <c r="D1115" t="s">
        <v>212</v>
      </c>
      <c r="E1115" t="s">
        <v>74</v>
      </c>
      <c r="F1115">
        <v>4.334</v>
      </c>
    </row>
    <row r="1116" spans="1:6" ht="15">
      <c r="A1116">
        <v>2010</v>
      </c>
      <c r="B1116" t="s">
        <v>145</v>
      </c>
      <c r="C1116" t="s">
        <v>63</v>
      </c>
      <c r="D1116" t="s">
        <v>212</v>
      </c>
      <c r="E1116" t="s">
        <v>74</v>
      </c>
      <c r="F1116">
        <v>4.24</v>
      </c>
    </row>
    <row r="1117" spans="1:6" ht="15">
      <c r="A1117">
        <v>2011</v>
      </c>
      <c r="B1117" t="s">
        <v>145</v>
      </c>
      <c r="C1117" t="s">
        <v>63</v>
      </c>
      <c r="D1117" t="s">
        <v>212</v>
      </c>
      <c r="E1117" t="s">
        <v>74</v>
      </c>
      <c r="F1117">
        <v>4.094</v>
      </c>
    </row>
    <row r="1118" spans="1:6" ht="15">
      <c r="A1118">
        <v>2012</v>
      </c>
      <c r="B1118" t="s">
        <v>145</v>
      </c>
      <c r="C1118" t="s">
        <v>63</v>
      </c>
      <c r="D1118" t="s">
        <v>212</v>
      </c>
      <c r="E1118" t="s">
        <v>74</v>
      </c>
      <c r="F1118">
        <v>4.09</v>
      </c>
    </row>
    <row r="1119" spans="1:6" ht="15">
      <c r="A1119">
        <v>2013</v>
      </c>
      <c r="B1119" t="s">
        <v>145</v>
      </c>
      <c r="C1119" t="s">
        <v>63</v>
      </c>
      <c r="D1119" t="s">
        <v>212</v>
      </c>
      <c r="E1119" t="s">
        <v>74</v>
      </c>
      <c r="F1119">
        <v>4.191</v>
      </c>
    </row>
    <row r="1120" spans="1:6" ht="15">
      <c r="A1120">
        <v>2014</v>
      </c>
      <c r="B1120" t="s">
        <v>145</v>
      </c>
      <c r="C1120" t="s">
        <v>63</v>
      </c>
      <c r="D1120" t="s">
        <v>212</v>
      </c>
      <c r="E1120" t="s">
        <v>74</v>
      </c>
      <c r="F1120">
        <v>4.58</v>
      </c>
    </row>
    <row r="1121" spans="1:6" ht="15">
      <c r="A1121">
        <v>2015</v>
      </c>
      <c r="B1121" t="s">
        <v>145</v>
      </c>
      <c r="C1121" t="s">
        <v>63</v>
      </c>
      <c r="D1121" t="s">
        <v>212</v>
      </c>
      <c r="E1121" t="s">
        <v>74</v>
      </c>
      <c r="F1121">
        <v>5.054</v>
      </c>
    </row>
    <row r="1122" spans="1:6" ht="15">
      <c r="A1122">
        <v>2016</v>
      </c>
      <c r="B1122" t="s">
        <v>145</v>
      </c>
      <c r="C1122" t="s">
        <v>63</v>
      </c>
      <c r="D1122" t="s">
        <v>212</v>
      </c>
      <c r="E1122" t="s">
        <v>74</v>
      </c>
      <c r="F1122">
        <v>5.446</v>
      </c>
    </row>
    <row r="1123" spans="1:6" ht="15">
      <c r="A1123">
        <v>2017</v>
      </c>
      <c r="B1123" t="s">
        <v>145</v>
      </c>
      <c r="C1123" t="s">
        <v>63</v>
      </c>
      <c r="D1123" t="s">
        <v>212</v>
      </c>
      <c r="E1123" t="s">
        <v>74</v>
      </c>
      <c r="F1123">
        <v>5.682</v>
      </c>
    </row>
    <row r="1124" spans="1:6" ht="15">
      <c r="A1124">
        <v>2018</v>
      </c>
      <c r="B1124" t="s">
        <v>145</v>
      </c>
      <c r="C1124" t="s">
        <v>63</v>
      </c>
      <c r="D1124" t="s">
        <v>212</v>
      </c>
      <c r="E1124" t="s">
        <v>74</v>
      </c>
      <c r="F1124">
        <v>6.049</v>
      </c>
    </row>
    <row r="1125" spans="1:6" ht="15">
      <c r="A1125">
        <v>2019</v>
      </c>
      <c r="B1125" t="s">
        <v>145</v>
      </c>
      <c r="C1125" t="s">
        <v>63</v>
      </c>
      <c r="D1125" t="s">
        <v>212</v>
      </c>
      <c r="E1125" t="s">
        <v>74</v>
      </c>
      <c r="F1125">
        <v>5.949</v>
      </c>
    </row>
    <row r="1126" spans="1:6" ht="15">
      <c r="A1126">
        <v>2020</v>
      </c>
      <c r="B1126" t="s">
        <v>145</v>
      </c>
      <c r="C1126" t="s">
        <v>63</v>
      </c>
      <c r="D1126" t="s">
        <v>212</v>
      </c>
      <c r="E1126" t="s">
        <v>74</v>
      </c>
      <c r="F1126">
        <v>5.787</v>
      </c>
    </row>
    <row r="1127" spans="1:6" ht="15">
      <c r="A1127">
        <v>2021</v>
      </c>
      <c r="B1127" t="s">
        <v>145</v>
      </c>
      <c r="C1127" t="s">
        <v>63</v>
      </c>
      <c r="D1127" t="s">
        <v>212</v>
      </c>
      <c r="E1127" t="s">
        <v>74</v>
      </c>
      <c r="F1127">
        <v>6.284</v>
      </c>
    </row>
    <row r="1128" spans="1:7" ht="15">
      <c r="A1128">
        <v>2022</v>
      </c>
      <c r="B1128" t="s">
        <v>145</v>
      </c>
      <c r="C1128" t="s">
        <v>63</v>
      </c>
      <c r="D1128" t="s">
        <v>212</v>
      </c>
      <c r="E1128" t="s">
        <v>74</v>
      </c>
      <c r="F1128">
        <v>6.463</v>
      </c>
      <c r="G1128" t="s">
        <v>211</v>
      </c>
    </row>
    <row r="1129" spans="1:7" ht="15">
      <c r="A1129">
        <v>2000</v>
      </c>
      <c r="B1129" t="s">
        <v>144</v>
      </c>
      <c r="C1129" t="s">
        <v>63</v>
      </c>
      <c r="D1129" t="s">
        <v>212</v>
      </c>
      <c r="E1129" t="s">
        <v>74</v>
      </c>
      <c r="F1129">
        <v>5.471</v>
      </c>
      <c r="G1129" t="s">
        <v>211</v>
      </c>
    </row>
    <row r="1130" spans="1:7" ht="15">
      <c r="A1130">
        <v>2001</v>
      </c>
      <c r="B1130" t="s">
        <v>144</v>
      </c>
      <c r="C1130" t="s">
        <v>63</v>
      </c>
      <c r="D1130" t="s">
        <v>212</v>
      </c>
      <c r="E1130" t="s">
        <v>74</v>
      </c>
      <c r="F1130">
        <v>5.484</v>
      </c>
      <c r="G1130" t="s">
        <v>211</v>
      </c>
    </row>
    <row r="1131" spans="1:7" ht="15">
      <c r="A1131">
        <v>2002</v>
      </c>
      <c r="B1131" t="s">
        <v>144</v>
      </c>
      <c r="C1131" t="s">
        <v>63</v>
      </c>
      <c r="D1131" t="s">
        <v>212</v>
      </c>
      <c r="E1131" t="s">
        <v>74</v>
      </c>
      <c r="F1131">
        <v>5.815</v>
      </c>
      <c r="G1131" t="s">
        <v>211</v>
      </c>
    </row>
    <row r="1132" spans="1:7" ht="15">
      <c r="A1132">
        <v>2003</v>
      </c>
      <c r="B1132" t="s">
        <v>144</v>
      </c>
      <c r="C1132" t="s">
        <v>63</v>
      </c>
      <c r="D1132" t="s">
        <v>212</v>
      </c>
      <c r="E1132" t="s">
        <v>74</v>
      </c>
      <c r="F1132">
        <v>5.756</v>
      </c>
      <c r="G1132" t="s">
        <v>211</v>
      </c>
    </row>
    <row r="1133" spans="1:7" ht="15">
      <c r="A1133">
        <v>2004</v>
      </c>
      <c r="B1133" t="s">
        <v>144</v>
      </c>
      <c r="C1133" t="s">
        <v>63</v>
      </c>
      <c r="D1133" t="s">
        <v>212</v>
      </c>
      <c r="E1133" t="s">
        <v>74</v>
      </c>
      <c r="F1133">
        <v>6.002</v>
      </c>
      <c r="G1133" t="s">
        <v>211</v>
      </c>
    </row>
    <row r="1134" spans="1:7" ht="15">
      <c r="A1134">
        <v>2005</v>
      </c>
      <c r="B1134" t="s">
        <v>144</v>
      </c>
      <c r="C1134" t="s">
        <v>63</v>
      </c>
      <c r="D1134" t="s">
        <v>212</v>
      </c>
      <c r="E1134" t="s">
        <v>74</v>
      </c>
      <c r="F1134">
        <v>6.288</v>
      </c>
      <c r="G1134" t="s">
        <v>211</v>
      </c>
    </row>
    <row r="1135" spans="1:7" ht="15">
      <c r="A1135">
        <v>2006</v>
      </c>
      <c r="B1135" t="s">
        <v>144</v>
      </c>
      <c r="C1135" t="s">
        <v>63</v>
      </c>
      <c r="D1135" t="s">
        <v>212</v>
      </c>
      <c r="E1135" t="s">
        <v>74</v>
      </c>
      <c r="F1135">
        <v>6.237</v>
      </c>
      <c r="G1135" t="s">
        <v>211</v>
      </c>
    </row>
    <row r="1136" spans="1:7" ht="15">
      <c r="A1136">
        <v>2007</v>
      </c>
      <c r="B1136" t="s">
        <v>144</v>
      </c>
      <c r="C1136" t="s">
        <v>63</v>
      </c>
      <c r="D1136" t="s">
        <v>212</v>
      </c>
      <c r="E1136" t="s">
        <v>74</v>
      </c>
      <c r="F1136">
        <v>6.305</v>
      </c>
      <c r="G1136" t="s">
        <v>211</v>
      </c>
    </row>
    <row r="1137" spans="1:7" ht="15">
      <c r="A1137">
        <v>2008</v>
      </c>
      <c r="B1137" t="s">
        <v>144</v>
      </c>
      <c r="C1137" t="s">
        <v>63</v>
      </c>
      <c r="D1137" t="s">
        <v>212</v>
      </c>
      <c r="E1137" t="s">
        <v>74</v>
      </c>
      <c r="F1137">
        <v>6.005</v>
      </c>
      <c r="G1137" t="s">
        <v>219</v>
      </c>
    </row>
    <row r="1138" spans="1:6" ht="15">
      <c r="A1138">
        <v>2009</v>
      </c>
      <c r="B1138" t="s">
        <v>144</v>
      </c>
      <c r="C1138" t="s">
        <v>63</v>
      </c>
      <c r="D1138" t="s">
        <v>212</v>
      </c>
      <c r="E1138" t="s">
        <v>74</v>
      </c>
      <c r="F1138">
        <v>4.993</v>
      </c>
    </row>
    <row r="1139" spans="1:6" ht="15">
      <c r="A1139">
        <v>2010</v>
      </c>
      <c r="B1139" t="s">
        <v>144</v>
      </c>
      <c r="C1139" t="s">
        <v>63</v>
      </c>
      <c r="D1139" t="s">
        <v>212</v>
      </c>
      <c r="E1139" t="s">
        <v>74</v>
      </c>
      <c r="F1139">
        <v>5.009</v>
      </c>
    </row>
    <row r="1140" spans="1:6" ht="15">
      <c r="A1140">
        <v>2011</v>
      </c>
      <c r="B1140" t="s">
        <v>144</v>
      </c>
      <c r="C1140" t="s">
        <v>63</v>
      </c>
      <c r="D1140" t="s">
        <v>212</v>
      </c>
      <c r="E1140" t="s">
        <v>74</v>
      </c>
      <c r="F1140">
        <v>4.971</v>
      </c>
    </row>
    <row r="1141" spans="1:6" ht="15">
      <c r="A1141">
        <v>2012</v>
      </c>
      <c r="B1141" t="s">
        <v>144</v>
      </c>
      <c r="C1141" t="s">
        <v>63</v>
      </c>
      <c r="D1141" t="s">
        <v>212</v>
      </c>
      <c r="E1141" t="s">
        <v>74</v>
      </c>
      <c r="F1141">
        <v>4.995</v>
      </c>
    </row>
    <row r="1142" spans="1:6" ht="15">
      <c r="A1142">
        <v>2013</v>
      </c>
      <c r="B1142" t="s">
        <v>144</v>
      </c>
      <c r="C1142" t="s">
        <v>63</v>
      </c>
      <c r="D1142" t="s">
        <v>212</v>
      </c>
      <c r="E1142" t="s">
        <v>74</v>
      </c>
      <c r="F1142">
        <v>4.837</v>
      </c>
    </row>
    <row r="1143" spans="1:6" ht="15">
      <c r="A1143">
        <v>2014</v>
      </c>
      <c r="B1143" t="s">
        <v>144</v>
      </c>
      <c r="C1143" t="s">
        <v>63</v>
      </c>
      <c r="D1143" t="s">
        <v>212</v>
      </c>
      <c r="E1143" t="s">
        <v>74</v>
      </c>
      <c r="F1143">
        <v>5.172</v>
      </c>
    </row>
    <row r="1144" spans="1:6" ht="15">
      <c r="A1144">
        <v>2015</v>
      </c>
      <c r="B1144" t="s">
        <v>144</v>
      </c>
      <c r="C1144" t="s">
        <v>63</v>
      </c>
      <c r="D1144" t="s">
        <v>212</v>
      </c>
      <c r="E1144" t="s">
        <v>74</v>
      </c>
      <c r="F1144">
        <v>5.479</v>
      </c>
    </row>
    <row r="1145" spans="1:6" ht="15">
      <c r="A1145">
        <v>2016</v>
      </c>
      <c r="B1145" t="s">
        <v>144</v>
      </c>
      <c r="C1145" t="s">
        <v>63</v>
      </c>
      <c r="D1145" t="s">
        <v>212</v>
      </c>
      <c r="E1145" t="s">
        <v>74</v>
      </c>
      <c r="F1145">
        <v>5.324</v>
      </c>
    </row>
    <row r="1146" spans="1:6" ht="15">
      <c r="A1146">
        <v>2017</v>
      </c>
      <c r="B1146" t="s">
        <v>144</v>
      </c>
      <c r="C1146" t="s">
        <v>63</v>
      </c>
      <c r="D1146" t="s">
        <v>212</v>
      </c>
      <c r="E1146" t="s">
        <v>74</v>
      </c>
      <c r="F1146">
        <v>5.984</v>
      </c>
    </row>
    <row r="1147" spans="1:6" ht="15">
      <c r="A1147">
        <v>2018</v>
      </c>
      <c r="B1147" t="s">
        <v>144</v>
      </c>
      <c r="C1147" t="s">
        <v>63</v>
      </c>
      <c r="D1147" t="s">
        <v>212</v>
      </c>
      <c r="E1147" t="s">
        <v>74</v>
      </c>
      <c r="F1147">
        <v>5.963</v>
      </c>
    </row>
    <row r="1148" spans="1:6" ht="15">
      <c r="A1148">
        <v>2019</v>
      </c>
      <c r="B1148" t="s">
        <v>144</v>
      </c>
      <c r="C1148" t="s">
        <v>63</v>
      </c>
      <c r="D1148" t="s">
        <v>212</v>
      </c>
      <c r="E1148" t="s">
        <v>74</v>
      </c>
      <c r="F1148">
        <v>5.502</v>
      </c>
    </row>
    <row r="1149" spans="1:6" ht="15">
      <c r="A1149">
        <v>2020</v>
      </c>
      <c r="B1149" t="s">
        <v>144</v>
      </c>
      <c r="C1149" t="s">
        <v>63</v>
      </c>
      <c r="D1149" t="s">
        <v>212</v>
      </c>
      <c r="E1149" t="s">
        <v>74</v>
      </c>
      <c r="F1149">
        <v>4.762</v>
      </c>
    </row>
    <row r="1150" spans="1:6" ht="15">
      <c r="A1150">
        <v>2021</v>
      </c>
      <c r="B1150" t="s">
        <v>144</v>
      </c>
      <c r="C1150" t="s">
        <v>63</v>
      </c>
      <c r="D1150" t="s">
        <v>212</v>
      </c>
      <c r="E1150" t="s">
        <v>74</v>
      </c>
      <c r="F1150">
        <v>5.174</v>
      </c>
    </row>
    <row r="1151" spans="1:7" ht="15">
      <c r="A1151">
        <v>2022</v>
      </c>
      <c r="B1151" t="s">
        <v>144</v>
      </c>
      <c r="C1151" t="s">
        <v>63</v>
      </c>
      <c r="D1151" t="s">
        <v>212</v>
      </c>
      <c r="E1151" t="s">
        <v>74</v>
      </c>
      <c r="F1151">
        <v>5.461</v>
      </c>
      <c r="G1151" t="s">
        <v>211</v>
      </c>
    </row>
    <row r="1152" spans="1:6" ht="15">
      <c r="A1152">
        <v>2000</v>
      </c>
      <c r="B1152" t="s">
        <v>209</v>
      </c>
      <c r="C1152" t="s">
        <v>63</v>
      </c>
      <c r="D1152" t="s">
        <v>212</v>
      </c>
      <c r="E1152" t="s">
        <v>74</v>
      </c>
      <c r="F1152">
        <v>3.46</v>
      </c>
    </row>
    <row r="1153" spans="1:6" ht="15">
      <c r="A1153">
        <v>2001</v>
      </c>
      <c r="B1153" t="s">
        <v>209</v>
      </c>
      <c r="C1153" t="s">
        <v>63</v>
      </c>
      <c r="D1153" t="s">
        <v>212</v>
      </c>
      <c r="E1153" t="s">
        <v>74</v>
      </c>
      <c r="F1153">
        <v>3.405</v>
      </c>
    </row>
    <row r="1154" spans="1:6" ht="15">
      <c r="A1154">
        <v>2002</v>
      </c>
      <c r="B1154" t="s">
        <v>209</v>
      </c>
      <c r="C1154" t="s">
        <v>63</v>
      </c>
      <c r="D1154" t="s">
        <v>212</v>
      </c>
      <c r="E1154" t="s">
        <v>74</v>
      </c>
      <c r="F1154">
        <v>3.557</v>
      </c>
    </row>
    <row r="1155" spans="1:6" ht="15">
      <c r="A1155">
        <v>2003</v>
      </c>
      <c r="B1155" t="s">
        <v>209</v>
      </c>
      <c r="C1155" t="s">
        <v>63</v>
      </c>
      <c r="D1155" t="s">
        <v>212</v>
      </c>
      <c r="E1155" t="s">
        <v>74</v>
      </c>
      <c r="F1155">
        <v>3.74</v>
      </c>
    </row>
    <row r="1156" spans="1:6" ht="15">
      <c r="A1156">
        <v>2004</v>
      </c>
      <c r="B1156" t="s">
        <v>209</v>
      </c>
      <c r="C1156" t="s">
        <v>63</v>
      </c>
      <c r="D1156" t="s">
        <v>212</v>
      </c>
      <c r="E1156" t="s">
        <v>74</v>
      </c>
      <c r="F1156">
        <v>3.85</v>
      </c>
    </row>
    <row r="1157" spans="1:6" ht="15">
      <c r="A1157">
        <v>2005</v>
      </c>
      <c r="B1157" t="s">
        <v>209</v>
      </c>
      <c r="C1157" t="s">
        <v>63</v>
      </c>
      <c r="D1157" t="s">
        <v>212</v>
      </c>
      <c r="E1157" t="s">
        <v>74</v>
      </c>
      <c r="F1157">
        <v>3.895</v>
      </c>
    </row>
    <row r="1158" spans="1:6" ht="15">
      <c r="A1158">
        <v>2006</v>
      </c>
      <c r="B1158" t="s">
        <v>209</v>
      </c>
      <c r="C1158" t="s">
        <v>63</v>
      </c>
      <c r="D1158" t="s">
        <v>212</v>
      </c>
      <c r="E1158" t="s">
        <v>74</v>
      </c>
      <c r="F1158">
        <v>3.984</v>
      </c>
    </row>
    <row r="1159" spans="1:6" ht="15">
      <c r="A1159">
        <v>2007</v>
      </c>
      <c r="B1159" t="s">
        <v>209</v>
      </c>
      <c r="C1159" t="s">
        <v>63</v>
      </c>
      <c r="D1159" t="s">
        <v>212</v>
      </c>
      <c r="E1159" t="s">
        <v>74</v>
      </c>
      <c r="F1159">
        <v>4.04</v>
      </c>
    </row>
    <row r="1160" spans="1:6" ht="15">
      <c r="A1160">
        <v>2008</v>
      </c>
      <c r="B1160" t="s">
        <v>209</v>
      </c>
      <c r="C1160" t="s">
        <v>63</v>
      </c>
      <c r="D1160" t="s">
        <v>212</v>
      </c>
      <c r="E1160" t="s">
        <v>74</v>
      </c>
      <c r="F1160">
        <v>3.984</v>
      </c>
    </row>
    <row r="1161" spans="1:6" ht="15">
      <c r="A1161">
        <v>2009</v>
      </c>
      <c r="B1161" t="s">
        <v>209</v>
      </c>
      <c r="C1161" t="s">
        <v>63</v>
      </c>
      <c r="D1161" t="s">
        <v>212</v>
      </c>
      <c r="E1161" t="s">
        <v>74</v>
      </c>
      <c r="F1161">
        <v>3.36</v>
      </c>
    </row>
    <row r="1162" spans="1:6" ht="15">
      <c r="A1162">
        <v>2010</v>
      </c>
      <c r="B1162" t="s">
        <v>209</v>
      </c>
      <c r="C1162" t="s">
        <v>63</v>
      </c>
      <c r="D1162" t="s">
        <v>212</v>
      </c>
      <c r="E1162" t="s">
        <v>74</v>
      </c>
      <c r="F1162">
        <v>3.603</v>
      </c>
    </row>
    <row r="1163" spans="1:6" ht="15">
      <c r="A1163">
        <v>2011</v>
      </c>
      <c r="B1163" t="s">
        <v>209</v>
      </c>
      <c r="C1163" t="s">
        <v>63</v>
      </c>
      <c r="D1163" t="s">
        <v>212</v>
      </c>
      <c r="E1163" t="s">
        <v>74</v>
      </c>
      <c r="F1163">
        <v>3.669</v>
      </c>
    </row>
    <row r="1164" spans="1:6" ht="15">
      <c r="A1164">
        <v>2012</v>
      </c>
      <c r="B1164" t="s">
        <v>209</v>
      </c>
      <c r="C1164" t="s">
        <v>63</v>
      </c>
      <c r="D1164" t="s">
        <v>212</v>
      </c>
      <c r="E1164" t="s">
        <v>74</v>
      </c>
      <c r="F1164">
        <v>3.549</v>
      </c>
    </row>
    <row r="1165" spans="1:6" ht="15">
      <c r="A1165">
        <v>2013</v>
      </c>
      <c r="B1165" t="s">
        <v>209</v>
      </c>
      <c r="C1165" t="s">
        <v>63</v>
      </c>
      <c r="D1165" t="s">
        <v>212</v>
      </c>
      <c r="E1165" t="s">
        <v>74</v>
      </c>
      <c r="F1165">
        <v>3.509</v>
      </c>
    </row>
    <row r="1166" spans="1:6" ht="15">
      <c r="A1166">
        <v>2014</v>
      </c>
      <c r="B1166" t="s">
        <v>209</v>
      </c>
      <c r="C1166" t="s">
        <v>63</v>
      </c>
      <c r="D1166" t="s">
        <v>212</v>
      </c>
      <c r="E1166" t="s">
        <v>74</v>
      </c>
      <c r="F1166">
        <v>3.542</v>
      </c>
    </row>
    <row r="1167" spans="1:6" ht="15">
      <c r="A1167">
        <v>2015</v>
      </c>
      <c r="B1167" t="s">
        <v>209</v>
      </c>
      <c r="C1167" t="s">
        <v>63</v>
      </c>
      <c r="D1167" t="s">
        <v>212</v>
      </c>
      <c r="E1167" t="s">
        <v>74</v>
      </c>
      <c r="F1167">
        <v>3.683</v>
      </c>
    </row>
    <row r="1168" spans="1:6" ht="15">
      <c r="A1168">
        <v>2016</v>
      </c>
      <c r="B1168" t="s">
        <v>209</v>
      </c>
      <c r="C1168" t="s">
        <v>63</v>
      </c>
      <c r="D1168" t="s">
        <v>212</v>
      </c>
      <c r="E1168" t="s">
        <v>74</v>
      </c>
      <c r="F1168">
        <v>3.717</v>
      </c>
    </row>
    <row r="1169" spans="1:6" ht="15">
      <c r="A1169">
        <v>2017</v>
      </c>
      <c r="B1169" t="s">
        <v>209</v>
      </c>
      <c r="C1169" t="s">
        <v>63</v>
      </c>
      <c r="D1169" t="s">
        <v>212</v>
      </c>
      <c r="E1169" t="s">
        <v>74</v>
      </c>
      <c r="F1169">
        <v>3.806</v>
      </c>
    </row>
    <row r="1170" spans="1:6" ht="15">
      <c r="A1170">
        <v>2018</v>
      </c>
      <c r="B1170" t="s">
        <v>209</v>
      </c>
      <c r="C1170" t="s">
        <v>63</v>
      </c>
      <c r="D1170" t="s">
        <v>212</v>
      </c>
      <c r="E1170" t="s">
        <v>74</v>
      </c>
      <c r="F1170">
        <v>3.879</v>
      </c>
    </row>
    <row r="1171" spans="1:6" ht="15">
      <c r="A1171">
        <v>2019</v>
      </c>
      <c r="B1171" t="s">
        <v>209</v>
      </c>
      <c r="C1171" t="s">
        <v>63</v>
      </c>
      <c r="D1171" t="s">
        <v>212</v>
      </c>
      <c r="E1171" t="s">
        <v>74</v>
      </c>
      <c r="F1171">
        <v>3.801</v>
      </c>
    </row>
    <row r="1172" spans="1:6" ht="15">
      <c r="A1172">
        <v>2020</v>
      </c>
      <c r="B1172" t="s">
        <v>209</v>
      </c>
      <c r="C1172" t="s">
        <v>63</v>
      </c>
      <c r="D1172" t="s">
        <v>212</v>
      </c>
      <c r="E1172" t="s">
        <v>74</v>
      </c>
      <c r="F1172">
        <v>3.41</v>
      </c>
    </row>
    <row r="1173" spans="1:6" ht="15">
      <c r="A1173">
        <v>2021</v>
      </c>
      <c r="B1173" t="s">
        <v>209</v>
      </c>
      <c r="C1173" t="s">
        <v>63</v>
      </c>
      <c r="D1173" t="s">
        <v>212</v>
      </c>
      <c r="E1173" t="s">
        <v>74</v>
      </c>
      <c r="F1173">
        <v>3.623</v>
      </c>
    </row>
    <row r="1174" spans="1:6" ht="15">
      <c r="A1174">
        <v>2022</v>
      </c>
      <c r="B1174" t="s">
        <v>209</v>
      </c>
      <c r="C1174" t="s">
        <v>63</v>
      </c>
      <c r="D1174" t="s">
        <v>212</v>
      </c>
      <c r="E1174" t="s">
        <v>74</v>
      </c>
      <c r="F1174">
        <v>3.581</v>
      </c>
    </row>
    <row r="1175" spans="1:6" ht="15">
      <c r="A1175">
        <v>2000</v>
      </c>
      <c r="B1175" t="s">
        <v>126</v>
      </c>
      <c r="C1175" t="s">
        <v>63</v>
      </c>
      <c r="D1175" t="s">
        <v>212</v>
      </c>
      <c r="E1175" t="s">
        <v>74</v>
      </c>
      <c r="F1175">
        <v>11.087</v>
      </c>
    </row>
    <row r="1176" spans="1:6" ht="15">
      <c r="A1176">
        <v>2001</v>
      </c>
      <c r="B1176" t="s">
        <v>126</v>
      </c>
      <c r="C1176" t="s">
        <v>63</v>
      </c>
      <c r="D1176" t="s">
        <v>212</v>
      </c>
      <c r="E1176" t="s">
        <v>74</v>
      </c>
      <c r="F1176">
        <v>11.522</v>
      </c>
    </row>
    <row r="1177" spans="1:6" ht="15">
      <c r="A1177">
        <v>2002</v>
      </c>
      <c r="B1177" t="s">
        <v>126</v>
      </c>
      <c r="C1177" t="s">
        <v>63</v>
      </c>
      <c r="D1177" t="s">
        <v>212</v>
      </c>
      <c r="E1177" t="s">
        <v>74</v>
      </c>
      <c r="F1177">
        <v>11.679</v>
      </c>
    </row>
    <row r="1178" spans="1:6" ht="15">
      <c r="A1178">
        <v>2003</v>
      </c>
      <c r="B1178" t="s">
        <v>126</v>
      </c>
      <c r="C1178" t="s">
        <v>63</v>
      </c>
      <c r="D1178" t="s">
        <v>212</v>
      </c>
      <c r="E1178" t="s">
        <v>74</v>
      </c>
      <c r="F1178">
        <v>13.048</v>
      </c>
    </row>
    <row r="1179" spans="1:6" ht="15">
      <c r="A1179">
        <v>2004</v>
      </c>
      <c r="B1179" t="s">
        <v>126</v>
      </c>
      <c r="C1179" t="s">
        <v>63</v>
      </c>
      <c r="D1179" t="s">
        <v>212</v>
      </c>
      <c r="E1179" t="s">
        <v>74</v>
      </c>
      <c r="F1179">
        <v>12.807</v>
      </c>
    </row>
    <row r="1180" spans="1:6" ht="15">
      <c r="A1180">
        <v>2005</v>
      </c>
      <c r="B1180" t="s">
        <v>126</v>
      </c>
      <c r="C1180" t="s">
        <v>63</v>
      </c>
      <c r="D1180" t="s">
        <v>212</v>
      </c>
      <c r="E1180" t="s">
        <v>74</v>
      </c>
      <c r="F1180">
        <v>12.272</v>
      </c>
    </row>
    <row r="1181" spans="1:6" ht="15">
      <c r="A1181">
        <v>2006</v>
      </c>
      <c r="B1181" t="s">
        <v>126</v>
      </c>
      <c r="C1181" t="s">
        <v>63</v>
      </c>
      <c r="D1181" t="s">
        <v>212</v>
      </c>
      <c r="E1181" t="s">
        <v>74</v>
      </c>
      <c r="F1181">
        <v>13.017</v>
      </c>
    </row>
    <row r="1182" spans="1:6" ht="15">
      <c r="A1182">
        <v>2007</v>
      </c>
      <c r="B1182" t="s">
        <v>126</v>
      </c>
      <c r="C1182" t="s">
        <v>63</v>
      </c>
      <c r="D1182" t="s">
        <v>212</v>
      </c>
      <c r="E1182" t="s">
        <v>74</v>
      </c>
      <c r="F1182">
        <v>12.915</v>
      </c>
    </row>
    <row r="1183" spans="1:6" ht="15">
      <c r="A1183">
        <v>2008</v>
      </c>
      <c r="B1183" t="s">
        <v>126</v>
      </c>
      <c r="C1183" t="s">
        <v>63</v>
      </c>
      <c r="D1183" t="s">
        <v>212</v>
      </c>
      <c r="E1183" t="s">
        <v>74</v>
      </c>
      <c r="F1183">
        <v>13.048</v>
      </c>
    </row>
    <row r="1184" spans="1:6" ht="15">
      <c r="A1184">
        <v>2009</v>
      </c>
      <c r="B1184" t="s">
        <v>126</v>
      </c>
      <c r="C1184" t="s">
        <v>63</v>
      </c>
      <c r="D1184" t="s">
        <v>212</v>
      </c>
      <c r="E1184" t="s">
        <v>74</v>
      </c>
      <c r="F1184">
        <v>9.893</v>
      </c>
    </row>
    <row r="1185" spans="1:6" ht="15">
      <c r="A1185">
        <v>2010</v>
      </c>
      <c r="B1185" t="s">
        <v>126</v>
      </c>
      <c r="C1185" t="s">
        <v>63</v>
      </c>
      <c r="D1185" t="s">
        <v>212</v>
      </c>
      <c r="E1185" t="s">
        <v>74</v>
      </c>
      <c r="F1185">
        <v>11.57</v>
      </c>
    </row>
    <row r="1186" spans="1:6" ht="15">
      <c r="A1186">
        <v>2011</v>
      </c>
      <c r="B1186" t="s">
        <v>126</v>
      </c>
      <c r="C1186" t="s">
        <v>63</v>
      </c>
      <c r="D1186" t="s">
        <v>212</v>
      </c>
      <c r="E1186" t="s">
        <v>74</v>
      </c>
      <c r="F1186">
        <v>11.823</v>
      </c>
    </row>
    <row r="1187" spans="1:6" ht="15">
      <c r="A1187">
        <v>2012</v>
      </c>
      <c r="B1187" t="s">
        <v>126</v>
      </c>
      <c r="C1187" t="s">
        <v>63</v>
      </c>
      <c r="D1187" t="s">
        <v>212</v>
      </c>
      <c r="E1187" t="s">
        <v>74</v>
      </c>
      <c r="F1187">
        <v>10.535</v>
      </c>
    </row>
    <row r="1188" spans="1:6" ht="15">
      <c r="A1188">
        <v>2013</v>
      </c>
      <c r="B1188" t="s">
        <v>126</v>
      </c>
      <c r="C1188" t="s">
        <v>63</v>
      </c>
      <c r="D1188" t="s">
        <v>212</v>
      </c>
      <c r="E1188" t="s">
        <v>74</v>
      </c>
      <c r="F1188">
        <v>10.985</v>
      </c>
    </row>
    <row r="1189" spans="1:6" ht="15">
      <c r="A1189">
        <v>2014</v>
      </c>
      <c r="B1189" t="s">
        <v>126</v>
      </c>
      <c r="C1189" t="s">
        <v>63</v>
      </c>
      <c r="D1189" t="s">
        <v>212</v>
      </c>
      <c r="E1189" t="s">
        <v>74</v>
      </c>
      <c r="F1189">
        <v>10.768</v>
      </c>
    </row>
    <row r="1190" spans="1:6" ht="15">
      <c r="A1190">
        <v>2015</v>
      </c>
      <c r="B1190" t="s">
        <v>126</v>
      </c>
      <c r="C1190" t="s">
        <v>63</v>
      </c>
      <c r="D1190" t="s">
        <v>212</v>
      </c>
      <c r="E1190" t="s">
        <v>74</v>
      </c>
      <c r="F1190">
        <v>10.018</v>
      </c>
    </row>
    <row r="1191" spans="1:6" ht="15">
      <c r="A1191">
        <v>2016</v>
      </c>
      <c r="B1191" t="s">
        <v>126</v>
      </c>
      <c r="C1191" t="s">
        <v>63</v>
      </c>
      <c r="D1191" t="s">
        <v>212</v>
      </c>
      <c r="E1191" t="s">
        <v>74</v>
      </c>
      <c r="F1191">
        <v>10.561</v>
      </c>
    </row>
    <row r="1192" spans="1:6" ht="15">
      <c r="A1192">
        <v>2017</v>
      </c>
      <c r="B1192" t="s">
        <v>126</v>
      </c>
      <c r="C1192" t="s">
        <v>63</v>
      </c>
      <c r="D1192" t="s">
        <v>212</v>
      </c>
      <c r="E1192" t="s">
        <v>74</v>
      </c>
      <c r="F1192">
        <v>10.528</v>
      </c>
    </row>
    <row r="1193" spans="1:6" ht="15">
      <c r="A1193">
        <v>2018</v>
      </c>
      <c r="B1193" t="s">
        <v>126</v>
      </c>
      <c r="C1193" t="s">
        <v>63</v>
      </c>
      <c r="D1193" t="s">
        <v>212</v>
      </c>
      <c r="E1193" t="s">
        <v>74</v>
      </c>
      <c r="F1193">
        <v>11.104</v>
      </c>
    </row>
    <row r="1194" spans="1:6" ht="15">
      <c r="A1194">
        <v>2019</v>
      </c>
      <c r="B1194" t="s">
        <v>126</v>
      </c>
      <c r="C1194" t="s">
        <v>63</v>
      </c>
      <c r="D1194" t="s">
        <v>212</v>
      </c>
      <c r="E1194" t="s">
        <v>74</v>
      </c>
      <c r="F1194">
        <v>10.534</v>
      </c>
    </row>
    <row r="1195" spans="1:6" ht="15">
      <c r="A1195">
        <v>2020</v>
      </c>
      <c r="B1195" t="s">
        <v>126</v>
      </c>
      <c r="C1195" t="s">
        <v>63</v>
      </c>
      <c r="D1195" t="s">
        <v>212</v>
      </c>
      <c r="E1195" t="s">
        <v>74</v>
      </c>
      <c r="F1195">
        <v>10.048</v>
      </c>
    </row>
    <row r="1196" spans="1:6" ht="15">
      <c r="A1196">
        <v>2021</v>
      </c>
      <c r="B1196" t="s">
        <v>126</v>
      </c>
      <c r="C1196" t="s">
        <v>63</v>
      </c>
      <c r="D1196" t="s">
        <v>212</v>
      </c>
      <c r="E1196" t="s">
        <v>74</v>
      </c>
      <c r="F1196">
        <v>9.547</v>
      </c>
    </row>
    <row r="1197" spans="1:7" ht="15">
      <c r="A1197">
        <v>2022</v>
      </c>
      <c r="B1197" t="s">
        <v>126</v>
      </c>
      <c r="C1197" t="s">
        <v>63</v>
      </c>
      <c r="D1197" t="s">
        <v>212</v>
      </c>
      <c r="E1197" t="s">
        <v>74</v>
      </c>
      <c r="F1197">
        <v>9.456</v>
      </c>
      <c r="G1197" t="s">
        <v>211</v>
      </c>
    </row>
    <row r="1198" spans="1:6" ht="15">
      <c r="A1198">
        <v>2000</v>
      </c>
      <c r="B1198" t="s">
        <v>143</v>
      </c>
      <c r="C1198" t="s">
        <v>63</v>
      </c>
      <c r="D1198" t="s">
        <v>212</v>
      </c>
      <c r="E1198" t="s">
        <v>74</v>
      </c>
      <c r="F1198">
        <v>5.714</v>
      </c>
    </row>
    <row r="1199" spans="1:6" ht="15">
      <c r="A1199">
        <v>2001</v>
      </c>
      <c r="B1199" t="s">
        <v>143</v>
      </c>
      <c r="C1199" t="s">
        <v>63</v>
      </c>
      <c r="D1199" t="s">
        <v>212</v>
      </c>
      <c r="E1199" t="s">
        <v>74</v>
      </c>
      <c r="F1199">
        <v>5.476</v>
      </c>
    </row>
    <row r="1200" spans="1:6" ht="15">
      <c r="A1200">
        <v>2002</v>
      </c>
      <c r="B1200" t="s">
        <v>143</v>
      </c>
      <c r="C1200" t="s">
        <v>63</v>
      </c>
      <c r="D1200" t="s">
        <v>212</v>
      </c>
      <c r="E1200" t="s">
        <v>74</v>
      </c>
      <c r="F1200">
        <v>5.476</v>
      </c>
    </row>
    <row r="1201" spans="1:6" ht="15">
      <c r="A1201">
        <v>2003</v>
      </c>
      <c r="B1201" t="s">
        <v>143</v>
      </c>
      <c r="C1201" t="s">
        <v>63</v>
      </c>
      <c r="D1201" t="s">
        <v>212</v>
      </c>
      <c r="E1201" t="s">
        <v>74</v>
      </c>
      <c r="F1201">
        <v>5.47</v>
      </c>
    </row>
    <row r="1202" spans="1:6" ht="15">
      <c r="A1202">
        <v>2004</v>
      </c>
      <c r="B1202" t="s">
        <v>143</v>
      </c>
      <c r="C1202" t="s">
        <v>63</v>
      </c>
      <c r="D1202" t="s">
        <v>212</v>
      </c>
      <c r="E1202" t="s">
        <v>74</v>
      </c>
      <c r="F1202">
        <v>5.834</v>
      </c>
    </row>
    <row r="1203" spans="1:6" ht="15">
      <c r="A1203">
        <v>2005</v>
      </c>
      <c r="B1203" t="s">
        <v>143</v>
      </c>
      <c r="C1203" t="s">
        <v>63</v>
      </c>
      <c r="D1203" t="s">
        <v>212</v>
      </c>
      <c r="E1203" t="s">
        <v>74</v>
      </c>
      <c r="F1203">
        <v>5.816</v>
      </c>
    </row>
    <row r="1204" spans="1:6" ht="15">
      <c r="A1204">
        <v>2006</v>
      </c>
      <c r="B1204" t="s">
        <v>143</v>
      </c>
      <c r="C1204" t="s">
        <v>63</v>
      </c>
      <c r="D1204" t="s">
        <v>212</v>
      </c>
      <c r="E1204" t="s">
        <v>74</v>
      </c>
      <c r="F1204">
        <v>5.797</v>
      </c>
    </row>
    <row r="1205" spans="1:6" ht="15">
      <c r="A1205">
        <v>2007</v>
      </c>
      <c r="B1205" t="s">
        <v>143</v>
      </c>
      <c r="C1205" t="s">
        <v>63</v>
      </c>
      <c r="D1205" t="s">
        <v>212</v>
      </c>
      <c r="E1205" t="s">
        <v>74</v>
      </c>
      <c r="F1205">
        <v>5.737</v>
      </c>
    </row>
    <row r="1206" spans="1:6" ht="15">
      <c r="A1206">
        <v>2008</v>
      </c>
      <c r="B1206" t="s">
        <v>143</v>
      </c>
      <c r="C1206" t="s">
        <v>63</v>
      </c>
      <c r="D1206" t="s">
        <v>212</v>
      </c>
      <c r="E1206" t="s">
        <v>74</v>
      </c>
      <c r="F1206">
        <v>5.767</v>
      </c>
    </row>
    <row r="1207" spans="1:6" ht="15">
      <c r="A1207">
        <v>2009</v>
      </c>
      <c r="B1207" t="s">
        <v>143</v>
      </c>
      <c r="C1207" t="s">
        <v>63</v>
      </c>
      <c r="D1207" t="s">
        <v>212</v>
      </c>
      <c r="E1207" t="s">
        <v>74</v>
      </c>
      <c r="F1207">
        <v>4.687</v>
      </c>
    </row>
    <row r="1208" spans="1:6" ht="15">
      <c r="A1208">
        <v>2010</v>
      </c>
      <c r="B1208" t="s">
        <v>143</v>
      </c>
      <c r="C1208" t="s">
        <v>63</v>
      </c>
      <c r="D1208" t="s">
        <v>212</v>
      </c>
      <c r="E1208" t="s">
        <v>74</v>
      </c>
      <c r="F1208">
        <v>5.121</v>
      </c>
    </row>
    <row r="1209" spans="1:7" ht="15">
      <c r="A1209">
        <v>2011</v>
      </c>
      <c r="B1209" t="s">
        <v>143</v>
      </c>
      <c r="C1209" t="s">
        <v>63</v>
      </c>
      <c r="D1209" t="s">
        <v>212</v>
      </c>
      <c r="E1209" t="s">
        <v>74</v>
      </c>
      <c r="F1209">
        <v>5.871</v>
      </c>
      <c r="G1209" t="s">
        <v>219</v>
      </c>
    </row>
    <row r="1210" spans="1:6" ht="15">
      <c r="A1210">
        <v>2012</v>
      </c>
      <c r="B1210" t="s">
        <v>143</v>
      </c>
      <c r="C1210" t="s">
        <v>63</v>
      </c>
      <c r="D1210" t="s">
        <v>212</v>
      </c>
      <c r="E1210" t="s">
        <v>74</v>
      </c>
      <c r="F1210">
        <v>5.702</v>
      </c>
    </row>
    <row r="1211" spans="1:6" ht="15">
      <c r="A1211">
        <v>2013</v>
      </c>
      <c r="B1211" t="s">
        <v>143</v>
      </c>
      <c r="C1211" t="s">
        <v>63</v>
      </c>
      <c r="D1211" t="s">
        <v>212</v>
      </c>
      <c r="E1211" t="s">
        <v>74</v>
      </c>
      <c r="F1211">
        <v>5.673</v>
      </c>
    </row>
    <row r="1212" spans="1:6" ht="15">
      <c r="A1212">
        <v>2014</v>
      </c>
      <c r="B1212" t="s">
        <v>143</v>
      </c>
      <c r="C1212" t="s">
        <v>63</v>
      </c>
      <c r="D1212" t="s">
        <v>212</v>
      </c>
      <c r="E1212" t="s">
        <v>74</v>
      </c>
      <c r="F1212">
        <v>5.524</v>
      </c>
    </row>
    <row r="1213" spans="1:6" ht="15">
      <c r="A1213">
        <v>2015</v>
      </c>
      <c r="B1213" t="s">
        <v>143</v>
      </c>
      <c r="C1213" t="s">
        <v>63</v>
      </c>
      <c r="D1213" t="s">
        <v>212</v>
      </c>
      <c r="E1213" t="s">
        <v>74</v>
      </c>
      <c r="F1213">
        <v>5.571</v>
      </c>
    </row>
    <row r="1214" spans="1:6" ht="15">
      <c r="A1214">
        <v>2016</v>
      </c>
      <c r="B1214" t="s">
        <v>143</v>
      </c>
      <c r="C1214" t="s">
        <v>63</v>
      </c>
      <c r="D1214" t="s">
        <v>212</v>
      </c>
      <c r="E1214" t="s">
        <v>74</v>
      </c>
      <c r="F1214">
        <v>5.554</v>
      </c>
    </row>
    <row r="1215" spans="1:6" ht="15">
      <c r="A1215">
        <v>2017</v>
      </c>
      <c r="B1215" t="s">
        <v>143</v>
      </c>
      <c r="C1215" t="s">
        <v>63</v>
      </c>
      <c r="D1215" t="s">
        <v>212</v>
      </c>
      <c r="E1215" t="s">
        <v>74</v>
      </c>
      <c r="F1215">
        <v>5.677</v>
      </c>
    </row>
    <row r="1216" spans="1:6" ht="15">
      <c r="A1216">
        <v>2018</v>
      </c>
      <c r="B1216" t="s">
        <v>143</v>
      </c>
      <c r="C1216" t="s">
        <v>63</v>
      </c>
      <c r="D1216" t="s">
        <v>212</v>
      </c>
      <c r="E1216" t="s">
        <v>74</v>
      </c>
      <c r="F1216">
        <v>5.673</v>
      </c>
    </row>
    <row r="1217" spans="1:6" ht="15">
      <c r="A1217">
        <v>2019</v>
      </c>
      <c r="B1217" t="s">
        <v>143</v>
      </c>
      <c r="C1217" t="s">
        <v>63</v>
      </c>
      <c r="D1217" t="s">
        <v>212</v>
      </c>
      <c r="E1217" t="s">
        <v>74</v>
      </c>
      <c r="F1217">
        <v>5.627</v>
      </c>
    </row>
    <row r="1218" spans="1:6" ht="15">
      <c r="A1218">
        <v>2020</v>
      </c>
      <c r="B1218" t="s">
        <v>143</v>
      </c>
      <c r="C1218" t="s">
        <v>63</v>
      </c>
      <c r="D1218" t="s">
        <v>212</v>
      </c>
      <c r="E1218" t="s">
        <v>74</v>
      </c>
      <c r="F1218">
        <v>4.957</v>
      </c>
    </row>
    <row r="1219" spans="1:6" ht="15">
      <c r="A1219">
        <v>2021</v>
      </c>
      <c r="B1219" t="s">
        <v>143</v>
      </c>
      <c r="C1219" t="s">
        <v>63</v>
      </c>
      <c r="D1219" t="s">
        <v>212</v>
      </c>
      <c r="E1219" t="s">
        <v>74</v>
      </c>
      <c r="F1219">
        <v>5.244</v>
      </c>
    </row>
    <row r="1220" spans="1:7" ht="15">
      <c r="A1220">
        <v>2022</v>
      </c>
      <c r="B1220" t="s">
        <v>143</v>
      </c>
      <c r="C1220" t="s">
        <v>63</v>
      </c>
      <c r="D1220" t="s">
        <v>212</v>
      </c>
      <c r="E1220" t="s">
        <v>74</v>
      </c>
      <c r="F1220">
        <v>5.203</v>
      </c>
      <c r="G1220" t="s">
        <v>211</v>
      </c>
    </row>
    <row r="1221" spans="1:7" ht="15">
      <c r="A1221">
        <v>2000</v>
      </c>
      <c r="B1221" t="s">
        <v>142</v>
      </c>
      <c r="C1221" t="s">
        <v>63</v>
      </c>
      <c r="D1221" t="s">
        <v>212</v>
      </c>
      <c r="E1221" t="s">
        <v>74</v>
      </c>
      <c r="F1221">
        <v>2.382</v>
      </c>
      <c r="G1221" t="s">
        <v>211</v>
      </c>
    </row>
    <row r="1222" spans="1:6" ht="15">
      <c r="A1222">
        <v>2001</v>
      </c>
      <c r="B1222" t="s">
        <v>142</v>
      </c>
      <c r="C1222" t="s">
        <v>63</v>
      </c>
      <c r="D1222" t="s">
        <v>212</v>
      </c>
      <c r="E1222" t="s">
        <v>74</v>
      </c>
      <c r="F1222">
        <v>3.082</v>
      </c>
    </row>
    <row r="1223" spans="1:6" ht="15">
      <c r="A1223">
        <v>2002</v>
      </c>
      <c r="B1223" t="s">
        <v>142</v>
      </c>
      <c r="C1223" t="s">
        <v>63</v>
      </c>
      <c r="D1223" t="s">
        <v>212</v>
      </c>
      <c r="E1223" t="s">
        <v>74</v>
      </c>
      <c r="F1223">
        <v>3.387</v>
      </c>
    </row>
    <row r="1224" spans="1:6" ht="15">
      <c r="A1224">
        <v>2003</v>
      </c>
      <c r="B1224" t="s">
        <v>142</v>
      </c>
      <c r="C1224" t="s">
        <v>63</v>
      </c>
      <c r="D1224" t="s">
        <v>212</v>
      </c>
      <c r="E1224" t="s">
        <v>74</v>
      </c>
      <c r="F1224">
        <v>3.926</v>
      </c>
    </row>
    <row r="1225" spans="1:6" ht="15">
      <c r="A1225">
        <v>2004</v>
      </c>
      <c r="B1225" t="s">
        <v>142</v>
      </c>
      <c r="C1225" t="s">
        <v>63</v>
      </c>
      <c r="D1225" t="s">
        <v>212</v>
      </c>
      <c r="E1225" t="s">
        <v>74</v>
      </c>
      <c r="F1225">
        <v>4.518</v>
      </c>
    </row>
    <row r="1226" spans="1:6" ht="15">
      <c r="A1226">
        <v>2005</v>
      </c>
      <c r="B1226" t="s">
        <v>142</v>
      </c>
      <c r="C1226" t="s">
        <v>63</v>
      </c>
      <c r="D1226" t="s">
        <v>212</v>
      </c>
      <c r="E1226" t="s">
        <v>74</v>
      </c>
      <c r="F1226">
        <v>5.046</v>
      </c>
    </row>
    <row r="1227" spans="1:6" ht="15">
      <c r="A1227">
        <v>2006</v>
      </c>
      <c r="B1227" t="s">
        <v>142</v>
      </c>
      <c r="C1227" t="s">
        <v>63</v>
      </c>
      <c r="D1227" t="s">
        <v>212</v>
      </c>
      <c r="E1227" t="s">
        <v>74</v>
      </c>
      <c r="F1227">
        <v>5.13</v>
      </c>
    </row>
    <row r="1228" spans="1:6" ht="15">
      <c r="A1228">
        <v>2007</v>
      </c>
      <c r="B1228" t="s">
        <v>142</v>
      </c>
      <c r="C1228" t="s">
        <v>63</v>
      </c>
      <c r="D1228" t="s">
        <v>212</v>
      </c>
      <c r="E1228" t="s">
        <v>74</v>
      </c>
      <c r="F1228">
        <v>5.343</v>
      </c>
    </row>
    <row r="1229" spans="1:6" ht="15">
      <c r="A1229">
        <v>2008</v>
      </c>
      <c r="B1229" t="s">
        <v>142</v>
      </c>
      <c r="C1229" t="s">
        <v>63</v>
      </c>
      <c r="D1229" t="s">
        <v>212</v>
      </c>
      <c r="E1229" t="s">
        <v>74</v>
      </c>
      <c r="F1229">
        <v>5.287</v>
      </c>
    </row>
    <row r="1230" spans="1:6" ht="15">
      <c r="A1230">
        <v>2009</v>
      </c>
      <c r="B1230" t="s">
        <v>142</v>
      </c>
      <c r="C1230" t="s">
        <v>63</v>
      </c>
      <c r="D1230" t="s">
        <v>212</v>
      </c>
      <c r="E1230" t="s">
        <v>74</v>
      </c>
      <c r="F1230">
        <v>3.893</v>
      </c>
    </row>
    <row r="1231" spans="1:6" ht="15">
      <c r="A1231">
        <v>2010</v>
      </c>
      <c r="B1231" t="s">
        <v>142</v>
      </c>
      <c r="C1231" t="s">
        <v>63</v>
      </c>
      <c r="D1231" t="s">
        <v>212</v>
      </c>
      <c r="E1231" t="s">
        <v>74</v>
      </c>
      <c r="F1231">
        <v>3.738</v>
      </c>
    </row>
    <row r="1232" spans="1:6" ht="15">
      <c r="A1232">
        <v>2011</v>
      </c>
      <c r="B1232" t="s">
        <v>142</v>
      </c>
      <c r="C1232" t="s">
        <v>63</v>
      </c>
      <c r="D1232" t="s">
        <v>212</v>
      </c>
      <c r="E1232" t="s">
        <v>74</v>
      </c>
      <c r="F1232">
        <v>3.752</v>
      </c>
    </row>
    <row r="1233" spans="1:6" ht="15">
      <c r="A1233">
        <v>2012</v>
      </c>
      <c r="B1233" t="s">
        <v>142</v>
      </c>
      <c r="C1233" t="s">
        <v>63</v>
      </c>
      <c r="D1233" t="s">
        <v>212</v>
      </c>
      <c r="E1233" t="s">
        <v>74</v>
      </c>
      <c r="F1233">
        <v>3.615</v>
      </c>
    </row>
    <row r="1234" spans="1:6" ht="15">
      <c r="A1234">
        <v>2013</v>
      </c>
      <c r="B1234" t="s">
        <v>142</v>
      </c>
      <c r="C1234" t="s">
        <v>63</v>
      </c>
      <c r="D1234" t="s">
        <v>212</v>
      </c>
      <c r="E1234" t="s">
        <v>74</v>
      </c>
      <c r="F1234">
        <v>3.703</v>
      </c>
    </row>
    <row r="1235" spans="1:6" ht="15">
      <c r="A1235">
        <v>2014</v>
      </c>
      <c r="B1235" t="s">
        <v>142</v>
      </c>
      <c r="C1235" t="s">
        <v>63</v>
      </c>
      <c r="D1235" t="s">
        <v>212</v>
      </c>
      <c r="E1235" t="s">
        <v>74</v>
      </c>
      <c r="F1235">
        <v>3.608</v>
      </c>
    </row>
    <row r="1236" spans="1:6" ht="15">
      <c r="A1236">
        <v>2015</v>
      </c>
      <c r="B1236" t="s">
        <v>142</v>
      </c>
      <c r="C1236" t="s">
        <v>63</v>
      </c>
      <c r="D1236" t="s">
        <v>212</v>
      </c>
      <c r="E1236" t="s">
        <v>74</v>
      </c>
      <c r="F1236">
        <v>4.015</v>
      </c>
    </row>
    <row r="1237" spans="1:6" ht="15">
      <c r="A1237">
        <v>2016</v>
      </c>
      <c r="B1237" t="s">
        <v>142</v>
      </c>
      <c r="C1237" t="s">
        <v>63</v>
      </c>
      <c r="D1237" t="s">
        <v>212</v>
      </c>
      <c r="E1237" t="s">
        <v>74</v>
      </c>
      <c r="F1237">
        <v>4.385</v>
      </c>
    </row>
    <row r="1238" spans="1:6" ht="15">
      <c r="A1238">
        <v>2017</v>
      </c>
      <c r="B1238" t="s">
        <v>142</v>
      </c>
      <c r="C1238" t="s">
        <v>63</v>
      </c>
      <c r="D1238" t="s">
        <v>212</v>
      </c>
      <c r="E1238" t="s">
        <v>74</v>
      </c>
      <c r="F1238">
        <v>4.574</v>
      </c>
    </row>
    <row r="1239" spans="1:6" ht="15">
      <c r="A1239">
        <v>2018</v>
      </c>
      <c r="B1239" t="s">
        <v>142</v>
      </c>
      <c r="C1239" t="s">
        <v>63</v>
      </c>
      <c r="D1239" t="s">
        <v>212</v>
      </c>
      <c r="E1239" t="s">
        <v>74</v>
      </c>
      <c r="F1239">
        <v>4.618</v>
      </c>
    </row>
    <row r="1240" spans="1:6" ht="15">
      <c r="A1240">
        <v>2019</v>
      </c>
      <c r="B1240" t="s">
        <v>142</v>
      </c>
      <c r="C1240" t="s">
        <v>63</v>
      </c>
      <c r="D1240" t="s">
        <v>212</v>
      </c>
      <c r="E1240" t="s">
        <v>74</v>
      </c>
      <c r="F1240">
        <v>4.952</v>
      </c>
    </row>
    <row r="1241" spans="1:6" ht="15">
      <c r="A1241">
        <v>2020</v>
      </c>
      <c r="B1241" t="s">
        <v>142</v>
      </c>
      <c r="C1241" t="s">
        <v>63</v>
      </c>
      <c r="D1241" t="s">
        <v>212</v>
      </c>
      <c r="E1241" t="s">
        <v>74</v>
      </c>
      <c r="F1241">
        <v>5.362</v>
      </c>
    </row>
    <row r="1242" spans="1:6" ht="15">
      <c r="A1242">
        <v>2021</v>
      </c>
      <c r="B1242" t="s">
        <v>142</v>
      </c>
      <c r="C1242" t="s">
        <v>63</v>
      </c>
      <c r="D1242" t="s">
        <v>212</v>
      </c>
      <c r="E1242" t="s">
        <v>74</v>
      </c>
      <c r="F1242">
        <v>5.932</v>
      </c>
    </row>
    <row r="1243" spans="1:7" ht="15">
      <c r="A1243">
        <v>2022</v>
      </c>
      <c r="B1243" t="s">
        <v>142</v>
      </c>
      <c r="C1243" t="s">
        <v>63</v>
      </c>
      <c r="D1243" t="s">
        <v>212</v>
      </c>
      <c r="E1243" t="s">
        <v>74</v>
      </c>
      <c r="F1243">
        <v>6.246</v>
      </c>
      <c r="G1243" t="s">
        <v>211</v>
      </c>
    </row>
    <row r="1244" spans="1:6" ht="15">
      <c r="A1244">
        <v>2000</v>
      </c>
      <c r="B1244" t="s">
        <v>135</v>
      </c>
      <c r="C1244" t="s">
        <v>63</v>
      </c>
      <c r="D1244" t="s">
        <v>212</v>
      </c>
      <c r="E1244" t="s">
        <v>74</v>
      </c>
      <c r="F1244">
        <v>3.064</v>
      </c>
    </row>
    <row r="1245" spans="1:6" ht="15">
      <c r="A1245">
        <v>2001</v>
      </c>
      <c r="B1245" t="s">
        <v>135</v>
      </c>
      <c r="C1245" t="s">
        <v>63</v>
      </c>
      <c r="D1245" t="s">
        <v>212</v>
      </c>
      <c r="E1245" t="s">
        <v>74</v>
      </c>
      <c r="F1245">
        <v>3.092</v>
      </c>
    </row>
    <row r="1246" spans="1:6" ht="15">
      <c r="A1246">
        <v>2002</v>
      </c>
      <c r="B1246" t="s">
        <v>135</v>
      </c>
      <c r="C1246" t="s">
        <v>63</v>
      </c>
      <c r="D1246" t="s">
        <v>212</v>
      </c>
      <c r="E1246" t="s">
        <v>74</v>
      </c>
      <c r="F1246">
        <v>3.378</v>
      </c>
    </row>
    <row r="1247" spans="1:6" ht="15">
      <c r="A1247">
        <v>2003</v>
      </c>
      <c r="B1247" t="s">
        <v>135</v>
      </c>
      <c r="C1247" t="s">
        <v>63</v>
      </c>
      <c r="D1247" t="s">
        <v>212</v>
      </c>
      <c r="E1247" t="s">
        <v>74</v>
      </c>
      <c r="F1247">
        <v>3.654</v>
      </c>
    </row>
    <row r="1248" spans="1:6" ht="15">
      <c r="A1248">
        <v>2004</v>
      </c>
      <c r="B1248" t="s">
        <v>135</v>
      </c>
      <c r="C1248" t="s">
        <v>63</v>
      </c>
      <c r="D1248" t="s">
        <v>212</v>
      </c>
      <c r="E1248" t="s">
        <v>74</v>
      </c>
      <c r="F1248">
        <v>3.753</v>
      </c>
    </row>
    <row r="1249" spans="1:6" ht="15">
      <c r="A1249">
        <v>2005</v>
      </c>
      <c r="B1249" t="s">
        <v>135</v>
      </c>
      <c r="C1249" t="s">
        <v>63</v>
      </c>
      <c r="D1249" t="s">
        <v>212</v>
      </c>
      <c r="E1249" t="s">
        <v>74</v>
      </c>
      <c r="F1249">
        <v>3.97</v>
      </c>
    </row>
    <row r="1250" spans="1:6" ht="15">
      <c r="A1250">
        <v>2006</v>
      </c>
      <c r="B1250" t="s">
        <v>135</v>
      </c>
      <c r="C1250" t="s">
        <v>63</v>
      </c>
      <c r="D1250" t="s">
        <v>212</v>
      </c>
      <c r="E1250" t="s">
        <v>74</v>
      </c>
      <c r="F1250">
        <v>4.049</v>
      </c>
    </row>
    <row r="1251" spans="1:6" ht="15">
      <c r="A1251">
        <v>2007</v>
      </c>
      <c r="B1251" t="s">
        <v>135</v>
      </c>
      <c r="C1251" t="s">
        <v>63</v>
      </c>
      <c r="D1251" t="s">
        <v>212</v>
      </c>
      <c r="E1251" t="s">
        <v>74</v>
      </c>
      <c r="F1251">
        <v>4.195</v>
      </c>
    </row>
    <row r="1252" spans="1:6" ht="15">
      <c r="A1252">
        <v>2008</v>
      </c>
      <c r="B1252" t="s">
        <v>135</v>
      </c>
      <c r="C1252" t="s">
        <v>63</v>
      </c>
      <c r="D1252" t="s">
        <v>212</v>
      </c>
      <c r="E1252" t="s">
        <v>74</v>
      </c>
      <c r="F1252">
        <v>4.404</v>
      </c>
    </row>
    <row r="1253" spans="1:6" ht="15">
      <c r="A1253">
        <v>2009</v>
      </c>
      <c r="B1253" t="s">
        <v>135</v>
      </c>
      <c r="C1253" t="s">
        <v>63</v>
      </c>
      <c r="D1253" t="s">
        <v>212</v>
      </c>
      <c r="E1253" t="s">
        <v>74</v>
      </c>
      <c r="F1253">
        <v>3.412</v>
      </c>
    </row>
    <row r="1254" spans="1:6" ht="15">
      <c r="A1254">
        <v>2010</v>
      </c>
      <c r="B1254" t="s">
        <v>135</v>
      </c>
      <c r="C1254" t="s">
        <v>63</v>
      </c>
      <c r="D1254" t="s">
        <v>212</v>
      </c>
      <c r="E1254" t="s">
        <v>74</v>
      </c>
      <c r="F1254">
        <v>3.791</v>
      </c>
    </row>
    <row r="1255" spans="1:6" ht="15">
      <c r="A1255">
        <v>2011</v>
      </c>
      <c r="B1255" t="s">
        <v>135</v>
      </c>
      <c r="C1255" t="s">
        <v>63</v>
      </c>
      <c r="D1255" t="s">
        <v>212</v>
      </c>
      <c r="E1255" t="s">
        <v>74</v>
      </c>
      <c r="F1255">
        <v>3.92</v>
      </c>
    </row>
    <row r="1256" spans="1:6" ht="15">
      <c r="A1256">
        <v>2012</v>
      </c>
      <c r="B1256" t="s">
        <v>135</v>
      </c>
      <c r="C1256" t="s">
        <v>63</v>
      </c>
      <c r="D1256" t="s">
        <v>212</v>
      </c>
      <c r="E1256" t="s">
        <v>74</v>
      </c>
      <c r="F1256">
        <v>3.848</v>
      </c>
    </row>
    <row r="1257" spans="1:6" ht="15">
      <c r="A1257">
        <v>2013</v>
      </c>
      <c r="B1257" t="s">
        <v>135</v>
      </c>
      <c r="C1257" t="s">
        <v>63</v>
      </c>
      <c r="D1257" t="s">
        <v>212</v>
      </c>
      <c r="E1257" t="s">
        <v>74</v>
      </c>
      <c r="F1257">
        <v>4.132</v>
      </c>
    </row>
    <row r="1258" spans="1:6" ht="15">
      <c r="A1258">
        <v>2014</v>
      </c>
      <c r="B1258" t="s">
        <v>135</v>
      </c>
      <c r="C1258" t="s">
        <v>63</v>
      </c>
      <c r="D1258" t="s">
        <v>212</v>
      </c>
      <c r="E1258" t="s">
        <v>74</v>
      </c>
      <c r="F1258">
        <v>4.587</v>
      </c>
    </row>
    <row r="1259" spans="1:6" ht="15">
      <c r="A1259">
        <v>2015</v>
      </c>
      <c r="B1259" t="s">
        <v>135</v>
      </c>
      <c r="C1259" t="s">
        <v>63</v>
      </c>
      <c r="D1259" t="s">
        <v>212</v>
      </c>
      <c r="E1259" t="s">
        <v>74</v>
      </c>
      <c r="F1259">
        <v>4.468</v>
      </c>
    </row>
    <row r="1260" spans="1:6" ht="15">
      <c r="A1260">
        <v>2016</v>
      </c>
      <c r="B1260" t="s">
        <v>135</v>
      </c>
      <c r="C1260" t="s">
        <v>63</v>
      </c>
      <c r="D1260" t="s">
        <v>212</v>
      </c>
      <c r="E1260" t="s">
        <v>74</v>
      </c>
      <c r="F1260">
        <v>4.536</v>
      </c>
    </row>
    <row r="1261" spans="1:6" ht="15">
      <c r="A1261">
        <v>2017</v>
      </c>
      <c r="B1261" t="s">
        <v>135</v>
      </c>
      <c r="C1261" t="s">
        <v>63</v>
      </c>
      <c r="D1261" t="s">
        <v>212</v>
      </c>
      <c r="E1261" t="s">
        <v>74</v>
      </c>
      <c r="F1261">
        <v>5.453</v>
      </c>
    </row>
    <row r="1262" spans="1:6" ht="15">
      <c r="A1262">
        <v>2018</v>
      </c>
      <c r="B1262" t="s">
        <v>135</v>
      </c>
      <c r="C1262" t="s">
        <v>63</v>
      </c>
      <c r="D1262" t="s">
        <v>212</v>
      </c>
      <c r="E1262" t="s">
        <v>74</v>
      </c>
      <c r="F1262">
        <v>5.987</v>
      </c>
    </row>
    <row r="1263" spans="1:6" ht="15">
      <c r="A1263">
        <v>2019</v>
      </c>
      <c r="B1263" t="s">
        <v>135</v>
      </c>
      <c r="C1263" t="s">
        <v>63</v>
      </c>
      <c r="D1263" t="s">
        <v>212</v>
      </c>
      <c r="E1263" t="s">
        <v>74</v>
      </c>
      <c r="F1263">
        <v>5.631</v>
      </c>
    </row>
    <row r="1264" spans="1:6" ht="15">
      <c r="A1264">
        <v>2020</v>
      </c>
      <c r="B1264" t="s">
        <v>135</v>
      </c>
      <c r="C1264" t="s">
        <v>63</v>
      </c>
      <c r="D1264" t="s">
        <v>212</v>
      </c>
      <c r="E1264" t="s">
        <v>74</v>
      </c>
      <c r="F1264">
        <v>5.056</v>
      </c>
    </row>
    <row r="1265" spans="1:6" ht="15">
      <c r="A1265">
        <v>2021</v>
      </c>
      <c r="B1265" t="s">
        <v>135</v>
      </c>
      <c r="C1265" t="s">
        <v>63</v>
      </c>
      <c r="D1265" t="s">
        <v>212</v>
      </c>
      <c r="E1265" t="s">
        <v>74</v>
      </c>
      <c r="F1265">
        <v>5.213</v>
      </c>
    </row>
    <row r="1266" spans="1:7" ht="15">
      <c r="A1266">
        <v>2022</v>
      </c>
      <c r="B1266" t="s">
        <v>135</v>
      </c>
      <c r="C1266" t="s">
        <v>63</v>
      </c>
      <c r="D1266" t="s">
        <v>212</v>
      </c>
      <c r="E1266" t="s">
        <v>74</v>
      </c>
      <c r="F1266">
        <v>5.124</v>
      </c>
      <c r="G1266" t="s">
        <v>211</v>
      </c>
    </row>
    <row r="1267" spans="1:6" ht="15">
      <c r="A1267">
        <v>2000</v>
      </c>
      <c r="B1267" t="s">
        <v>146</v>
      </c>
      <c r="C1267" t="s">
        <v>63</v>
      </c>
      <c r="D1267" t="s">
        <v>212</v>
      </c>
      <c r="E1267" t="s">
        <v>74</v>
      </c>
      <c r="F1267">
        <v>8.389</v>
      </c>
    </row>
    <row r="1268" spans="1:6" ht="15">
      <c r="A1268">
        <v>2001</v>
      </c>
      <c r="B1268" t="s">
        <v>146</v>
      </c>
      <c r="C1268" t="s">
        <v>63</v>
      </c>
      <c r="D1268" t="s">
        <v>212</v>
      </c>
      <c r="E1268" t="s">
        <v>74</v>
      </c>
      <c r="F1268">
        <v>8.2</v>
      </c>
    </row>
    <row r="1269" spans="1:6" ht="15">
      <c r="A1269">
        <v>2002</v>
      </c>
      <c r="B1269" t="s">
        <v>146</v>
      </c>
      <c r="C1269" t="s">
        <v>63</v>
      </c>
      <c r="D1269" t="s">
        <v>212</v>
      </c>
      <c r="E1269" t="s">
        <v>74</v>
      </c>
      <c r="F1269">
        <v>8.731</v>
      </c>
    </row>
    <row r="1270" spans="1:6" ht="15">
      <c r="A1270">
        <v>2003</v>
      </c>
      <c r="B1270" t="s">
        <v>146</v>
      </c>
      <c r="C1270" t="s">
        <v>63</v>
      </c>
      <c r="D1270" t="s">
        <v>212</v>
      </c>
      <c r="E1270" t="s">
        <v>74</v>
      </c>
      <c r="F1270">
        <v>8.265</v>
      </c>
    </row>
    <row r="1271" spans="1:6" ht="15">
      <c r="A1271">
        <v>2004</v>
      </c>
      <c r="B1271" t="s">
        <v>146</v>
      </c>
      <c r="C1271" t="s">
        <v>63</v>
      </c>
      <c r="D1271" t="s">
        <v>212</v>
      </c>
      <c r="E1271" t="s">
        <v>74</v>
      </c>
      <c r="F1271">
        <v>9.019</v>
      </c>
    </row>
    <row r="1272" spans="1:6" ht="15">
      <c r="A1272">
        <v>2005</v>
      </c>
      <c r="B1272" t="s">
        <v>146</v>
      </c>
      <c r="C1272" t="s">
        <v>63</v>
      </c>
      <c r="D1272" t="s">
        <v>212</v>
      </c>
      <c r="E1272" t="s">
        <v>74</v>
      </c>
      <c r="F1272">
        <v>9.025</v>
      </c>
    </row>
    <row r="1273" spans="1:6" ht="15">
      <c r="A1273">
        <v>2006</v>
      </c>
      <c r="B1273" t="s">
        <v>146</v>
      </c>
      <c r="C1273" t="s">
        <v>63</v>
      </c>
      <c r="D1273" t="s">
        <v>212</v>
      </c>
      <c r="E1273" t="s">
        <v>74</v>
      </c>
      <c r="F1273">
        <v>9.078</v>
      </c>
    </row>
    <row r="1274" spans="1:6" ht="15">
      <c r="A1274">
        <v>2007</v>
      </c>
      <c r="B1274" t="s">
        <v>146</v>
      </c>
      <c r="C1274" t="s">
        <v>63</v>
      </c>
      <c r="D1274" t="s">
        <v>212</v>
      </c>
      <c r="E1274" t="s">
        <v>74</v>
      </c>
      <c r="F1274">
        <v>9.615</v>
      </c>
    </row>
    <row r="1275" spans="1:6" ht="15">
      <c r="A1275">
        <v>2008</v>
      </c>
      <c r="B1275" t="s">
        <v>146</v>
      </c>
      <c r="C1275" t="s">
        <v>63</v>
      </c>
      <c r="D1275" t="s">
        <v>212</v>
      </c>
      <c r="E1275" t="s">
        <v>74</v>
      </c>
      <c r="F1275">
        <v>8.657</v>
      </c>
    </row>
    <row r="1276" spans="1:6" ht="15">
      <c r="A1276">
        <v>2009</v>
      </c>
      <c r="B1276" t="s">
        <v>146</v>
      </c>
      <c r="C1276" t="s">
        <v>63</v>
      </c>
      <c r="D1276" t="s">
        <v>212</v>
      </c>
      <c r="E1276" t="s">
        <v>74</v>
      </c>
      <c r="F1276">
        <v>7.362</v>
      </c>
    </row>
    <row r="1277" spans="1:6" ht="15">
      <c r="A1277">
        <v>2010</v>
      </c>
      <c r="B1277" t="s">
        <v>146</v>
      </c>
      <c r="C1277" t="s">
        <v>63</v>
      </c>
      <c r="D1277" t="s">
        <v>212</v>
      </c>
      <c r="E1277" t="s">
        <v>74</v>
      </c>
      <c r="F1277">
        <v>7.853</v>
      </c>
    </row>
    <row r="1278" spans="1:6" ht="15">
      <c r="A1278">
        <v>2011</v>
      </c>
      <c r="B1278" t="s">
        <v>146</v>
      </c>
      <c r="C1278" t="s">
        <v>63</v>
      </c>
      <c r="D1278" t="s">
        <v>212</v>
      </c>
      <c r="E1278" t="s">
        <v>74</v>
      </c>
      <c r="F1278">
        <v>7.63</v>
      </c>
    </row>
    <row r="1279" spans="1:6" ht="15">
      <c r="A1279">
        <v>2012</v>
      </c>
      <c r="B1279" t="s">
        <v>146</v>
      </c>
      <c r="C1279" t="s">
        <v>63</v>
      </c>
      <c r="D1279" t="s">
        <v>212</v>
      </c>
      <c r="E1279" t="s">
        <v>74</v>
      </c>
      <c r="F1279">
        <v>7.555</v>
      </c>
    </row>
    <row r="1280" spans="1:6" ht="15">
      <c r="A1280">
        <v>2013</v>
      </c>
      <c r="B1280" t="s">
        <v>146</v>
      </c>
      <c r="C1280" t="s">
        <v>63</v>
      </c>
      <c r="D1280" t="s">
        <v>212</v>
      </c>
      <c r="E1280" t="s">
        <v>74</v>
      </c>
      <c r="F1280">
        <v>7.921</v>
      </c>
    </row>
    <row r="1281" spans="1:6" ht="15">
      <c r="A1281">
        <v>2014</v>
      </c>
      <c r="B1281" t="s">
        <v>146</v>
      </c>
      <c r="C1281" t="s">
        <v>63</v>
      </c>
      <c r="D1281" t="s">
        <v>212</v>
      </c>
      <c r="E1281" t="s">
        <v>74</v>
      </c>
      <c r="F1281">
        <v>7.819</v>
      </c>
    </row>
    <row r="1282" spans="1:6" ht="15">
      <c r="A1282">
        <v>2015</v>
      </c>
      <c r="B1282" t="s">
        <v>146</v>
      </c>
      <c r="C1282" t="s">
        <v>63</v>
      </c>
      <c r="D1282" t="s">
        <v>212</v>
      </c>
      <c r="E1282" t="s">
        <v>74</v>
      </c>
      <c r="F1282">
        <v>8.326</v>
      </c>
    </row>
    <row r="1283" spans="1:6" ht="15">
      <c r="A1283">
        <v>2016</v>
      </c>
      <c r="B1283" t="s">
        <v>146</v>
      </c>
      <c r="C1283" t="s">
        <v>63</v>
      </c>
      <c r="D1283" t="s">
        <v>212</v>
      </c>
      <c r="E1283" t="s">
        <v>74</v>
      </c>
      <c r="F1283">
        <v>8.134</v>
      </c>
    </row>
    <row r="1284" spans="1:6" ht="15">
      <c r="A1284">
        <v>2017</v>
      </c>
      <c r="B1284" t="s">
        <v>146</v>
      </c>
      <c r="C1284" t="s">
        <v>63</v>
      </c>
      <c r="D1284" t="s">
        <v>212</v>
      </c>
      <c r="E1284" t="s">
        <v>74</v>
      </c>
      <c r="F1284">
        <v>8.393</v>
      </c>
    </row>
    <row r="1285" spans="1:6" ht="15">
      <c r="A1285">
        <v>2018</v>
      </c>
      <c r="B1285" t="s">
        <v>146</v>
      </c>
      <c r="C1285" t="s">
        <v>63</v>
      </c>
      <c r="D1285" t="s">
        <v>212</v>
      </c>
      <c r="E1285" t="s">
        <v>74</v>
      </c>
      <c r="F1285">
        <v>9.015</v>
      </c>
    </row>
    <row r="1286" spans="1:6" ht="15">
      <c r="A1286">
        <v>2019</v>
      </c>
      <c r="B1286" t="s">
        <v>146</v>
      </c>
      <c r="C1286" t="s">
        <v>63</v>
      </c>
      <c r="D1286" t="s">
        <v>212</v>
      </c>
      <c r="E1286" t="s">
        <v>74</v>
      </c>
      <c r="F1286">
        <v>8.414</v>
      </c>
    </row>
    <row r="1287" spans="1:6" ht="15">
      <c r="A1287">
        <v>2020</v>
      </c>
      <c r="B1287" t="s">
        <v>146</v>
      </c>
      <c r="C1287" t="s">
        <v>63</v>
      </c>
      <c r="D1287" t="s">
        <v>212</v>
      </c>
      <c r="E1287" t="s">
        <v>74</v>
      </c>
      <c r="F1287">
        <v>8.13</v>
      </c>
    </row>
    <row r="1288" spans="1:6" ht="15">
      <c r="A1288">
        <v>2021</v>
      </c>
      <c r="B1288" t="s">
        <v>146</v>
      </c>
      <c r="C1288" t="s">
        <v>63</v>
      </c>
      <c r="D1288" t="s">
        <v>212</v>
      </c>
      <c r="E1288" t="s">
        <v>74</v>
      </c>
      <c r="F1288">
        <v>8.547</v>
      </c>
    </row>
    <row r="1289" spans="1:7" ht="15">
      <c r="A1289">
        <v>2022</v>
      </c>
      <c r="B1289" t="s">
        <v>146</v>
      </c>
      <c r="C1289" t="s">
        <v>63</v>
      </c>
      <c r="D1289" t="s">
        <v>212</v>
      </c>
      <c r="E1289" t="s">
        <v>74</v>
      </c>
      <c r="F1289">
        <v>8.682</v>
      </c>
      <c r="G1289" t="s">
        <v>211</v>
      </c>
    </row>
    <row r="1290" spans="1:6" ht="15">
      <c r="A1290">
        <v>2000</v>
      </c>
      <c r="B1290" t="s">
        <v>172</v>
      </c>
      <c r="C1290" t="s">
        <v>63</v>
      </c>
      <c r="D1290" t="s">
        <v>212</v>
      </c>
      <c r="E1290" t="s">
        <v>74</v>
      </c>
      <c r="F1290">
        <v>11.126</v>
      </c>
    </row>
    <row r="1291" spans="1:6" ht="15">
      <c r="A1291">
        <v>2001</v>
      </c>
      <c r="B1291" t="s">
        <v>172</v>
      </c>
      <c r="C1291" t="s">
        <v>63</v>
      </c>
      <c r="D1291" t="s">
        <v>212</v>
      </c>
      <c r="E1291" t="s">
        <v>74</v>
      </c>
      <c r="F1291">
        <v>10.622</v>
      </c>
    </row>
    <row r="1292" spans="1:6" ht="15">
      <c r="A1292">
        <v>2002</v>
      </c>
      <c r="B1292" t="s">
        <v>172</v>
      </c>
      <c r="C1292" t="s">
        <v>63</v>
      </c>
      <c r="D1292" t="s">
        <v>212</v>
      </c>
      <c r="E1292" t="s">
        <v>74</v>
      </c>
      <c r="F1292">
        <v>10.783</v>
      </c>
    </row>
    <row r="1293" spans="1:6" ht="15">
      <c r="A1293">
        <v>2003</v>
      </c>
      <c r="B1293" t="s">
        <v>172</v>
      </c>
      <c r="C1293" t="s">
        <v>63</v>
      </c>
      <c r="D1293" t="s">
        <v>212</v>
      </c>
      <c r="E1293" t="s">
        <v>74</v>
      </c>
      <c r="F1293">
        <v>10.785</v>
      </c>
    </row>
    <row r="1294" spans="1:6" ht="15">
      <c r="A1294">
        <v>2004</v>
      </c>
      <c r="B1294" t="s">
        <v>172</v>
      </c>
      <c r="C1294" t="s">
        <v>63</v>
      </c>
      <c r="D1294" t="s">
        <v>212</v>
      </c>
      <c r="E1294" t="s">
        <v>74</v>
      </c>
      <c r="F1294">
        <v>11.924</v>
      </c>
    </row>
    <row r="1295" spans="1:6" ht="15">
      <c r="A1295">
        <v>2005</v>
      </c>
      <c r="B1295" t="s">
        <v>172</v>
      </c>
      <c r="C1295" t="s">
        <v>63</v>
      </c>
      <c r="D1295" t="s">
        <v>212</v>
      </c>
      <c r="E1295" t="s">
        <v>74</v>
      </c>
      <c r="F1295">
        <v>12.534</v>
      </c>
    </row>
    <row r="1296" spans="1:6" ht="15">
      <c r="A1296">
        <v>2006</v>
      </c>
      <c r="B1296" t="s">
        <v>172</v>
      </c>
      <c r="C1296" t="s">
        <v>63</v>
      </c>
      <c r="D1296" t="s">
        <v>212</v>
      </c>
      <c r="E1296" t="s">
        <v>74</v>
      </c>
      <c r="F1296">
        <v>13.725</v>
      </c>
    </row>
    <row r="1297" spans="1:6" ht="15">
      <c r="A1297">
        <v>2007</v>
      </c>
      <c r="B1297" t="s">
        <v>172</v>
      </c>
      <c r="C1297" t="s">
        <v>63</v>
      </c>
      <c r="D1297" t="s">
        <v>212</v>
      </c>
      <c r="E1297" t="s">
        <v>74</v>
      </c>
      <c r="F1297">
        <v>13.779</v>
      </c>
    </row>
    <row r="1298" spans="1:6" ht="15">
      <c r="A1298">
        <v>2008</v>
      </c>
      <c r="B1298" t="s">
        <v>172</v>
      </c>
      <c r="C1298" t="s">
        <v>63</v>
      </c>
      <c r="D1298" t="s">
        <v>212</v>
      </c>
      <c r="E1298" t="s">
        <v>74</v>
      </c>
      <c r="F1298">
        <v>15.351</v>
      </c>
    </row>
    <row r="1299" spans="1:6" ht="15">
      <c r="A1299">
        <v>2009</v>
      </c>
      <c r="B1299" t="s">
        <v>172</v>
      </c>
      <c r="C1299" t="s">
        <v>63</v>
      </c>
      <c r="D1299" t="s">
        <v>212</v>
      </c>
      <c r="E1299" t="s">
        <v>74</v>
      </c>
      <c r="F1299">
        <v>13.167</v>
      </c>
    </row>
    <row r="1300" spans="1:6" ht="15">
      <c r="A1300">
        <v>2010</v>
      </c>
      <c r="B1300" t="s">
        <v>172</v>
      </c>
      <c r="C1300" t="s">
        <v>63</v>
      </c>
      <c r="D1300" t="s">
        <v>212</v>
      </c>
      <c r="E1300" t="s">
        <v>74</v>
      </c>
      <c r="F1300">
        <v>13.206</v>
      </c>
    </row>
    <row r="1301" spans="1:6" ht="15">
      <c r="A1301">
        <v>2011</v>
      </c>
      <c r="B1301" t="s">
        <v>172</v>
      </c>
      <c r="C1301" t="s">
        <v>63</v>
      </c>
      <c r="D1301" t="s">
        <v>212</v>
      </c>
      <c r="E1301" t="s">
        <v>74</v>
      </c>
      <c r="F1301">
        <v>13.264</v>
      </c>
    </row>
    <row r="1302" spans="1:6" ht="15">
      <c r="A1302">
        <v>2012</v>
      </c>
      <c r="B1302" t="s">
        <v>172</v>
      </c>
      <c r="C1302" t="s">
        <v>63</v>
      </c>
      <c r="D1302" t="s">
        <v>212</v>
      </c>
      <c r="E1302" t="s">
        <v>74</v>
      </c>
      <c r="F1302">
        <v>13.601</v>
      </c>
    </row>
    <row r="1303" spans="1:6" ht="15">
      <c r="A1303">
        <v>2013</v>
      </c>
      <c r="B1303" t="s">
        <v>172</v>
      </c>
      <c r="C1303" t="s">
        <v>63</v>
      </c>
      <c r="D1303" t="s">
        <v>212</v>
      </c>
      <c r="E1303" t="s">
        <v>74</v>
      </c>
      <c r="F1303">
        <v>13.7</v>
      </c>
    </row>
    <row r="1304" spans="1:6" ht="15">
      <c r="A1304">
        <v>2014</v>
      </c>
      <c r="B1304" t="s">
        <v>172</v>
      </c>
      <c r="C1304" t="s">
        <v>63</v>
      </c>
      <c r="D1304" t="s">
        <v>212</v>
      </c>
      <c r="E1304" t="s">
        <v>74</v>
      </c>
      <c r="F1304">
        <v>13.756</v>
      </c>
    </row>
    <row r="1305" spans="1:6" ht="15">
      <c r="A1305">
        <v>2015</v>
      </c>
      <c r="B1305" t="s">
        <v>172</v>
      </c>
      <c r="C1305" t="s">
        <v>63</v>
      </c>
      <c r="D1305" t="s">
        <v>212</v>
      </c>
      <c r="E1305" t="s">
        <v>74</v>
      </c>
      <c r="F1305">
        <v>15.218</v>
      </c>
    </row>
    <row r="1306" spans="1:6" ht="15">
      <c r="A1306">
        <v>2016</v>
      </c>
      <c r="B1306" t="s">
        <v>172</v>
      </c>
      <c r="C1306" t="s">
        <v>63</v>
      </c>
      <c r="D1306" t="s">
        <v>212</v>
      </c>
      <c r="E1306" t="s">
        <v>74</v>
      </c>
      <c r="F1306">
        <v>15.813</v>
      </c>
    </row>
    <row r="1307" spans="1:6" ht="15">
      <c r="A1307">
        <v>2017</v>
      </c>
      <c r="B1307" t="s">
        <v>172</v>
      </c>
      <c r="C1307" t="s">
        <v>63</v>
      </c>
      <c r="D1307" t="s">
        <v>212</v>
      </c>
      <c r="E1307" t="s">
        <v>74</v>
      </c>
      <c r="F1307">
        <v>16.843</v>
      </c>
    </row>
    <row r="1308" spans="1:6" ht="15">
      <c r="A1308">
        <v>2018</v>
      </c>
      <c r="B1308" t="s">
        <v>172</v>
      </c>
      <c r="C1308" t="s">
        <v>63</v>
      </c>
      <c r="D1308" t="s">
        <v>212</v>
      </c>
      <c r="E1308" t="s">
        <v>74</v>
      </c>
      <c r="F1308">
        <v>17.126</v>
      </c>
    </row>
    <row r="1309" spans="1:6" ht="15">
      <c r="A1309">
        <v>2019</v>
      </c>
      <c r="B1309" t="s">
        <v>172</v>
      </c>
      <c r="C1309" t="s">
        <v>63</v>
      </c>
      <c r="D1309" t="s">
        <v>212</v>
      </c>
      <c r="E1309" t="s">
        <v>74</v>
      </c>
      <c r="F1309">
        <v>14.833</v>
      </c>
    </row>
    <row r="1310" spans="1:6" ht="15">
      <c r="A1310">
        <v>2020</v>
      </c>
      <c r="B1310" t="s">
        <v>172</v>
      </c>
      <c r="C1310" t="s">
        <v>63</v>
      </c>
      <c r="D1310" t="s">
        <v>212</v>
      </c>
      <c r="E1310" t="s">
        <v>74</v>
      </c>
      <c r="F1310">
        <v>12.631</v>
      </c>
    </row>
    <row r="1311" spans="1:6" ht="15">
      <c r="A1311">
        <v>2021</v>
      </c>
      <c r="B1311" t="s">
        <v>172</v>
      </c>
      <c r="C1311" t="s">
        <v>63</v>
      </c>
      <c r="D1311" t="s">
        <v>212</v>
      </c>
      <c r="E1311" t="s">
        <v>74</v>
      </c>
      <c r="F1311">
        <v>13.663</v>
      </c>
    </row>
    <row r="1312" spans="1:6" ht="15">
      <c r="A1312">
        <v>2022</v>
      </c>
      <c r="B1312" t="s">
        <v>172</v>
      </c>
      <c r="C1312" t="s">
        <v>63</v>
      </c>
      <c r="D1312" t="s">
        <v>212</v>
      </c>
      <c r="E1312" t="s">
        <v>74</v>
      </c>
      <c r="F1312">
        <v>14.93</v>
      </c>
    </row>
    <row r="1313" spans="1:6" ht="15">
      <c r="A1313">
        <v>2000</v>
      </c>
      <c r="B1313" t="s">
        <v>141</v>
      </c>
      <c r="C1313" t="s">
        <v>63</v>
      </c>
      <c r="D1313" t="s">
        <v>212</v>
      </c>
      <c r="E1313" t="s">
        <v>74</v>
      </c>
      <c r="F1313">
        <v>5.852</v>
      </c>
    </row>
    <row r="1314" spans="1:6" ht="15">
      <c r="A1314">
        <v>2001</v>
      </c>
      <c r="B1314" t="s">
        <v>141</v>
      </c>
      <c r="C1314" t="s">
        <v>63</v>
      </c>
      <c r="D1314" t="s">
        <v>212</v>
      </c>
      <c r="E1314" t="s">
        <v>74</v>
      </c>
      <c r="F1314">
        <v>5.863</v>
      </c>
    </row>
    <row r="1315" spans="1:6" ht="15">
      <c r="A1315">
        <v>2002</v>
      </c>
      <c r="B1315" t="s">
        <v>141</v>
      </c>
      <c r="C1315" t="s">
        <v>63</v>
      </c>
      <c r="D1315" t="s">
        <v>212</v>
      </c>
      <c r="E1315" t="s">
        <v>74</v>
      </c>
      <c r="F1315">
        <v>5.942</v>
      </c>
    </row>
    <row r="1316" spans="1:6" ht="15">
      <c r="A1316">
        <v>2003</v>
      </c>
      <c r="B1316" t="s">
        <v>141</v>
      </c>
      <c r="C1316" t="s">
        <v>63</v>
      </c>
      <c r="D1316" t="s">
        <v>212</v>
      </c>
      <c r="E1316" t="s">
        <v>74</v>
      </c>
      <c r="F1316">
        <v>6.077</v>
      </c>
    </row>
    <row r="1317" spans="1:6" ht="15">
      <c r="A1317">
        <v>2004</v>
      </c>
      <c r="B1317" t="s">
        <v>141</v>
      </c>
      <c r="C1317" t="s">
        <v>63</v>
      </c>
      <c r="D1317" t="s">
        <v>212</v>
      </c>
      <c r="E1317" t="s">
        <v>74</v>
      </c>
      <c r="F1317">
        <v>6.322</v>
      </c>
    </row>
    <row r="1318" spans="1:6" ht="15">
      <c r="A1318">
        <v>2005</v>
      </c>
      <c r="B1318" t="s">
        <v>141</v>
      </c>
      <c r="C1318" t="s">
        <v>63</v>
      </c>
      <c r="D1318" t="s">
        <v>212</v>
      </c>
      <c r="E1318" t="s">
        <v>74</v>
      </c>
      <c r="F1318">
        <v>6.314</v>
      </c>
    </row>
    <row r="1319" spans="1:6" ht="15">
      <c r="A1319">
        <v>2006</v>
      </c>
      <c r="B1319" t="s">
        <v>141</v>
      </c>
      <c r="C1319" t="s">
        <v>63</v>
      </c>
      <c r="D1319" t="s">
        <v>212</v>
      </c>
      <c r="E1319" t="s">
        <v>74</v>
      </c>
      <c r="F1319">
        <v>6.552</v>
      </c>
    </row>
    <row r="1320" spans="1:6" ht="15">
      <c r="A1320">
        <v>2007</v>
      </c>
      <c r="B1320" t="s">
        <v>141</v>
      </c>
      <c r="C1320" t="s">
        <v>63</v>
      </c>
      <c r="D1320" t="s">
        <v>212</v>
      </c>
      <c r="E1320" t="s">
        <v>74</v>
      </c>
      <c r="F1320">
        <v>6.563</v>
      </c>
    </row>
    <row r="1321" spans="1:7" ht="15">
      <c r="A1321">
        <v>2008</v>
      </c>
      <c r="B1321" t="s">
        <v>141</v>
      </c>
      <c r="C1321" t="s">
        <v>63</v>
      </c>
      <c r="D1321" t="s">
        <v>212</v>
      </c>
      <c r="E1321" t="s">
        <v>74</v>
      </c>
      <c r="F1321">
        <v>6.301</v>
      </c>
      <c r="G1321" t="s">
        <v>219</v>
      </c>
    </row>
    <row r="1322" spans="1:6" ht="15">
      <c r="A1322">
        <v>2009</v>
      </c>
      <c r="B1322" t="s">
        <v>141</v>
      </c>
      <c r="C1322" t="s">
        <v>63</v>
      </c>
      <c r="D1322" t="s">
        <v>212</v>
      </c>
      <c r="E1322" t="s">
        <v>74</v>
      </c>
      <c r="F1322">
        <v>5.297</v>
      </c>
    </row>
    <row r="1323" spans="1:6" ht="15">
      <c r="A1323">
        <v>2010</v>
      </c>
      <c r="B1323" t="s">
        <v>141</v>
      </c>
      <c r="C1323" t="s">
        <v>63</v>
      </c>
      <c r="D1323" t="s">
        <v>212</v>
      </c>
      <c r="E1323" t="s">
        <v>74</v>
      </c>
      <c r="F1323">
        <v>5.846</v>
      </c>
    </row>
    <row r="1324" spans="1:6" ht="15">
      <c r="A1324">
        <v>2011</v>
      </c>
      <c r="B1324" t="s">
        <v>141</v>
      </c>
      <c r="C1324" t="s">
        <v>63</v>
      </c>
      <c r="D1324" t="s">
        <v>212</v>
      </c>
      <c r="E1324" t="s">
        <v>74</v>
      </c>
      <c r="F1324">
        <v>5.717</v>
      </c>
    </row>
    <row r="1325" spans="1:6" ht="15">
      <c r="A1325">
        <v>2012</v>
      </c>
      <c r="B1325" t="s">
        <v>141</v>
      </c>
      <c r="C1325" t="s">
        <v>63</v>
      </c>
      <c r="D1325" t="s">
        <v>212</v>
      </c>
      <c r="E1325" t="s">
        <v>74</v>
      </c>
      <c r="F1325">
        <v>5.331</v>
      </c>
    </row>
    <row r="1326" spans="1:6" ht="15">
      <c r="A1326">
        <v>2013</v>
      </c>
      <c r="B1326" t="s">
        <v>141</v>
      </c>
      <c r="C1326" t="s">
        <v>63</v>
      </c>
      <c r="D1326" t="s">
        <v>212</v>
      </c>
      <c r="E1326" t="s">
        <v>74</v>
      </c>
      <c r="F1326">
        <v>4.988</v>
      </c>
    </row>
    <row r="1327" spans="1:6" ht="15">
      <c r="A1327">
        <v>2014</v>
      </c>
      <c r="B1327" t="s">
        <v>141</v>
      </c>
      <c r="C1327" t="s">
        <v>63</v>
      </c>
      <c r="D1327" t="s">
        <v>212</v>
      </c>
      <c r="E1327" t="s">
        <v>74</v>
      </c>
      <c r="F1327">
        <v>4.861</v>
      </c>
    </row>
    <row r="1328" spans="1:6" ht="15">
      <c r="A1328">
        <v>2015</v>
      </c>
      <c r="B1328" t="s">
        <v>141</v>
      </c>
      <c r="C1328" t="s">
        <v>63</v>
      </c>
      <c r="D1328" t="s">
        <v>212</v>
      </c>
      <c r="E1328" t="s">
        <v>74</v>
      </c>
      <c r="F1328">
        <v>5.068</v>
      </c>
    </row>
    <row r="1329" spans="1:6" ht="15">
      <c r="A1329">
        <v>2016</v>
      </c>
      <c r="B1329" t="s">
        <v>141</v>
      </c>
      <c r="C1329" t="s">
        <v>63</v>
      </c>
      <c r="D1329" t="s">
        <v>212</v>
      </c>
      <c r="E1329" t="s">
        <v>74</v>
      </c>
      <c r="F1329">
        <v>5.161</v>
      </c>
    </row>
    <row r="1330" spans="1:6" ht="15">
      <c r="A1330">
        <v>2017</v>
      </c>
      <c r="B1330" t="s">
        <v>141</v>
      </c>
      <c r="C1330" t="s">
        <v>63</v>
      </c>
      <c r="D1330" t="s">
        <v>212</v>
      </c>
      <c r="E1330" t="s">
        <v>74</v>
      </c>
      <c r="F1330">
        <v>5.357</v>
      </c>
    </row>
    <row r="1331" spans="1:6" ht="15">
      <c r="A1331">
        <v>2018</v>
      </c>
      <c r="B1331" t="s">
        <v>141</v>
      </c>
      <c r="C1331" t="s">
        <v>63</v>
      </c>
      <c r="D1331" t="s">
        <v>212</v>
      </c>
      <c r="E1331" t="s">
        <v>74</v>
      </c>
      <c r="F1331">
        <v>5.367</v>
      </c>
    </row>
    <row r="1332" spans="1:6" ht="15">
      <c r="A1332">
        <v>2019</v>
      </c>
      <c r="B1332" t="s">
        <v>141</v>
      </c>
      <c r="C1332" t="s">
        <v>63</v>
      </c>
      <c r="D1332" t="s">
        <v>212</v>
      </c>
      <c r="E1332" t="s">
        <v>74</v>
      </c>
      <c r="F1332">
        <v>5.334</v>
      </c>
    </row>
    <row r="1333" spans="1:6" ht="15">
      <c r="A1333">
        <v>2020</v>
      </c>
      <c r="B1333" t="s">
        <v>141</v>
      </c>
      <c r="C1333" t="s">
        <v>63</v>
      </c>
      <c r="D1333" t="s">
        <v>212</v>
      </c>
      <c r="E1333" t="s">
        <v>74</v>
      </c>
      <c r="F1333">
        <v>4.672</v>
      </c>
    </row>
    <row r="1334" spans="1:6" ht="15">
      <c r="A1334">
        <v>2021</v>
      </c>
      <c r="B1334" t="s">
        <v>141</v>
      </c>
      <c r="C1334" t="s">
        <v>63</v>
      </c>
      <c r="D1334" t="s">
        <v>212</v>
      </c>
      <c r="E1334" t="s">
        <v>74</v>
      </c>
      <c r="F1334">
        <v>5.265</v>
      </c>
    </row>
    <row r="1335" spans="1:7" ht="15">
      <c r="A1335">
        <v>2022</v>
      </c>
      <c r="B1335" t="s">
        <v>141</v>
      </c>
      <c r="C1335" t="s">
        <v>63</v>
      </c>
      <c r="D1335" t="s">
        <v>212</v>
      </c>
      <c r="E1335" t="s">
        <v>74</v>
      </c>
      <c r="F1335">
        <v>5.447</v>
      </c>
      <c r="G1335" t="s">
        <v>211</v>
      </c>
    </row>
    <row r="1336" spans="1:6" ht="15">
      <c r="A1336">
        <v>2000</v>
      </c>
      <c r="B1336" t="s">
        <v>138</v>
      </c>
      <c r="C1336" t="s">
        <v>63</v>
      </c>
      <c r="D1336" t="s">
        <v>212</v>
      </c>
      <c r="E1336" t="s">
        <v>74</v>
      </c>
      <c r="F1336">
        <v>3.648</v>
      </c>
    </row>
    <row r="1337" spans="1:6" ht="15">
      <c r="A1337">
        <v>2001</v>
      </c>
      <c r="B1337" t="s">
        <v>138</v>
      </c>
      <c r="C1337" t="s">
        <v>63</v>
      </c>
      <c r="D1337" t="s">
        <v>212</v>
      </c>
      <c r="E1337" t="s">
        <v>74</v>
      </c>
      <c r="F1337">
        <v>4.146</v>
      </c>
    </row>
    <row r="1338" spans="1:6" ht="15">
      <c r="A1338">
        <v>2002</v>
      </c>
      <c r="B1338" t="s">
        <v>138</v>
      </c>
      <c r="C1338" t="s">
        <v>63</v>
      </c>
      <c r="D1338" t="s">
        <v>212</v>
      </c>
      <c r="E1338" t="s">
        <v>74</v>
      </c>
      <c r="F1338">
        <v>4.715</v>
      </c>
    </row>
    <row r="1339" spans="1:6" ht="15">
      <c r="A1339">
        <v>2003</v>
      </c>
      <c r="B1339" t="s">
        <v>138</v>
      </c>
      <c r="C1339" t="s">
        <v>63</v>
      </c>
      <c r="D1339" t="s">
        <v>212</v>
      </c>
      <c r="E1339" t="s">
        <v>74</v>
      </c>
      <c r="F1339">
        <v>5.35</v>
      </c>
    </row>
    <row r="1340" spans="1:6" ht="15">
      <c r="A1340">
        <v>2004</v>
      </c>
      <c r="B1340" t="s">
        <v>138</v>
      </c>
      <c r="C1340" t="s">
        <v>63</v>
      </c>
      <c r="D1340" t="s">
        <v>212</v>
      </c>
      <c r="E1340" t="s">
        <v>74</v>
      </c>
      <c r="F1340">
        <v>6.221</v>
      </c>
    </row>
    <row r="1341" spans="1:6" ht="15">
      <c r="A1341">
        <v>2005</v>
      </c>
      <c r="B1341" t="s">
        <v>138</v>
      </c>
      <c r="C1341" t="s">
        <v>63</v>
      </c>
      <c r="D1341" t="s">
        <v>212</v>
      </c>
      <c r="E1341" t="s">
        <v>74</v>
      </c>
      <c r="F1341">
        <v>7.139</v>
      </c>
    </row>
    <row r="1342" spans="1:6" ht="15">
      <c r="A1342">
        <v>2006</v>
      </c>
      <c r="B1342" t="s">
        <v>138</v>
      </c>
      <c r="C1342" t="s">
        <v>63</v>
      </c>
      <c r="D1342" t="s">
        <v>212</v>
      </c>
      <c r="E1342" t="s">
        <v>74</v>
      </c>
      <c r="F1342">
        <v>7.369</v>
      </c>
    </row>
    <row r="1343" spans="1:6" ht="15">
      <c r="A1343">
        <v>2007</v>
      </c>
      <c r="B1343" t="s">
        <v>138</v>
      </c>
      <c r="C1343" t="s">
        <v>63</v>
      </c>
      <c r="D1343" t="s">
        <v>212</v>
      </c>
      <c r="E1343" t="s">
        <v>74</v>
      </c>
      <c r="F1343">
        <v>7.227</v>
      </c>
    </row>
    <row r="1344" spans="1:6" ht="15">
      <c r="A1344">
        <v>2008</v>
      </c>
      <c r="B1344" t="s">
        <v>138</v>
      </c>
      <c r="C1344" t="s">
        <v>63</v>
      </c>
      <c r="D1344" t="s">
        <v>212</v>
      </c>
      <c r="E1344" t="s">
        <v>74</v>
      </c>
      <c r="F1344">
        <v>8.153</v>
      </c>
    </row>
    <row r="1345" spans="1:6" ht="15">
      <c r="A1345">
        <v>2009</v>
      </c>
      <c r="B1345" t="s">
        <v>138</v>
      </c>
      <c r="C1345" t="s">
        <v>63</v>
      </c>
      <c r="D1345" t="s">
        <v>212</v>
      </c>
      <c r="E1345" t="s">
        <v>74</v>
      </c>
      <c r="F1345">
        <v>6.68</v>
      </c>
    </row>
    <row r="1346" spans="1:6" ht="15">
      <c r="A1346">
        <v>2010</v>
      </c>
      <c r="B1346" t="s">
        <v>138</v>
      </c>
      <c r="C1346" t="s">
        <v>63</v>
      </c>
      <c r="D1346" t="s">
        <v>212</v>
      </c>
      <c r="E1346" t="s">
        <v>74</v>
      </c>
      <c r="F1346">
        <v>7.887</v>
      </c>
    </row>
    <row r="1347" spans="1:6" ht="15">
      <c r="A1347">
        <v>2011</v>
      </c>
      <c r="B1347" t="s">
        <v>138</v>
      </c>
      <c r="C1347" t="s">
        <v>63</v>
      </c>
      <c r="D1347" t="s">
        <v>212</v>
      </c>
      <c r="E1347" t="s">
        <v>74</v>
      </c>
      <c r="F1347">
        <v>8.688</v>
      </c>
    </row>
    <row r="1348" spans="1:6" ht="15">
      <c r="A1348">
        <v>2012</v>
      </c>
      <c r="B1348" t="s">
        <v>138</v>
      </c>
      <c r="C1348" t="s">
        <v>63</v>
      </c>
      <c r="D1348" t="s">
        <v>212</v>
      </c>
      <c r="E1348" t="s">
        <v>74</v>
      </c>
      <c r="F1348">
        <v>8.865</v>
      </c>
    </row>
    <row r="1349" spans="1:6" ht="15">
      <c r="A1349">
        <v>2013</v>
      </c>
      <c r="B1349" t="s">
        <v>138</v>
      </c>
      <c r="C1349" t="s">
        <v>63</v>
      </c>
      <c r="D1349" t="s">
        <v>212</v>
      </c>
      <c r="E1349" t="s">
        <v>74</v>
      </c>
      <c r="F1349">
        <v>9.505</v>
      </c>
    </row>
    <row r="1350" spans="1:6" ht="15">
      <c r="A1350">
        <v>2014</v>
      </c>
      <c r="B1350" t="s">
        <v>138</v>
      </c>
      <c r="C1350" t="s">
        <v>63</v>
      </c>
      <c r="D1350" t="s">
        <v>212</v>
      </c>
      <c r="E1350" t="s">
        <v>74</v>
      </c>
      <c r="F1350">
        <v>9.498</v>
      </c>
    </row>
    <row r="1351" spans="1:6" ht="15">
      <c r="A1351">
        <v>2015</v>
      </c>
      <c r="B1351" t="s">
        <v>138</v>
      </c>
      <c r="C1351" t="s">
        <v>63</v>
      </c>
      <c r="D1351" t="s">
        <v>212</v>
      </c>
      <c r="E1351" t="s">
        <v>74</v>
      </c>
      <c r="F1351">
        <v>10.094</v>
      </c>
    </row>
    <row r="1352" spans="1:6" ht="15">
      <c r="A1352">
        <v>2016</v>
      </c>
      <c r="B1352" t="s">
        <v>138</v>
      </c>
      <c r="C1352" t="s">
        <v>63</v>
      </c>
      <c r="D1352" t="s">
        <v>212</v>
      </c>
      <c r="E1352" t="s">
        <v>74</v>
      </c>
      <c r="F1352">
        <v>10.413</v>
      </c>
    </row>
    <row r="1353" spans="1:6" ht="15">
      <c r="A1353">
        <v>2017</v>
      </c>
      <c r="B1353" t="s">
        <v>138</v>
      </c>
      <c r="C1353" t="s">
        <v>63</v>
      </c>
      <c r="D1353" t="s">
        <v>212</v>
      </c>
      <c r="E1353" t="s">
        <v>74</v>
      </c>
      <c r="F1353">
        <v>11.21</v>
      </c>
    </row>
    <row r="1354" spans="1:6" ht="15">
      <c r="A1354">
        <v>2018</v>
      </c>
      <c r="B1354" t="s">
        <v>138</v>
      </c>
      <c r="C1354" t="s">
        <v>63</v>
      </c>
      <c r="D1354" t="s">
        <v>212</v>
      </c>
      <c r="E1354" t="s">
        <v>74</v>
      </c>
      <c r="F1354">
        <v>11.638</v>
      </c>
    </row>
    <row r="1355" spans="1:6" ht="15">
      <c r="A1355">
        <v>2019</v>
      </c>
      <c r="B1355" t="s">
        <v>138</v>
      </c>
      <c r="C1355" t="s">
        <v>63</v>
      </c>
      <c r="D1355" t="s">
        <v>212</v>
      </c>
      <c r="E1355" t="s">
        <v>74</v>
      </c>
      <c r="F1355">
        <v>12.22</v>
      </c>
    </row>
    <row r="1356" spans="1:6" ht="15">
      <c r="A1356">
        <v>2020</v>
      </c>
      <c r="B1356" t="s">
        <v>138</v>
      </c>
      <c r="C1356" t="s">
        <v>63</v>
      </c>
      <c r="D1356" t="s">
        <v>212</v>
      </c>
      <c r="E1356" t="s">
        <v>74</v>
      </c>
      <c r="F1356">
        <v>11.432</v>
      </c>
    </row>
    <row r="1357" spans="1:6" ht="15">
      <c r="A1357">
        <v>2021</v>
      </c>
      <c r="B1357" t="s">
        <v>138</v>
      </c>
      <c r="C1357" t="s">
        <v>63</v>
      </c>
      <c r="D1357" t="s">
        <v>212</v>
      </c>
      <c r="E1357" t="s">
        <v>74</v>
      </c>
      <c r="F1357">
        <v>12</v>
      </c>
    </row>
    <row r="1358" spans="1:7" ht="15">
      <c r="A1358">
        <v>2022</v>
      </c>
      <c r="B1358" t="s">
        <v>138</v>
      </c>
      <c r="C1358" t="s">
        <v>63</v>
      </c>
      <c r="D1358" t="s">
        <v>212</v>
      </c>
      <c r="E1358" t="s">
        <v>74</v>
      </c>
      <c r="F1358">
        <v>11.057</v>
      </c>
      <c r="G1358" t="s">
        <v>211</v>
      </c>
    </row>
    <row r="1359" spans="1:6" ht="15">
      <c r="A1359">
        <v>2000</v>
      </c>
      <c r="B1359" t="s">
        <v>137</v>
      </c>
      <c r="C1359" t="s">
        <v>63</v>
      </c>
      <c r="D1359" t="s">
        <v>212</v>
      </c>
      <c r="E1359" t="s">
        <v>74</v>
      </c>
      <c r="F1359">
        <v>42.243</v>
      </c>
    </row>
    <row r="1360" spans="1:6" ht="15">
      <c r="A1360">
        <v>2001</v>
      </c>
      <c r="B1360" t="s">
        <v>137</v>
      </c>
      <c r="C1360" t="s">
        <v>63</v>
      </c>
      <c r="D1360" t="s">
        <v>212</v>
      </c>
      <c r="E1360" t="s">
        <v>74</v>
      </c>
      <c r="F1360">
        <v>39.914</v>
      </c>
    </row>
    <row r="1361" spans="1:6" ht="15">
      <c r="A1361">
        <v>2002</v>
      </c>
      <c r="B1361" t="s">
        <v>137</v>
      </c>
      <c r="C1361" t="s">
        <v>63</v>
      </c>
      <c r="D1361" t="s">
        <v>212</v>
      </c>
      <c r="E1361" t="s">
        <v>74</v>
      </c>
      <c r="F1361">
        <v>42.568</v>
      </c>
    </row>
    <row r="1362" spans="1:6" ht="15">
      <c r="A1362">
        <v>2003</v>
      </c>
      <c r="B1362" t="s">
        <v>137</v>
      </c>
      <c r="C1362" t="s">
        <v>63</v>
      </c>
      <c r="D1362" t="s">
        <v>212</v>
      </c>
      <c r="E1362" t="s">
        <v>74</v>
      </c>
      <c r="F1362">
        <v>43.024</v>
      </c>
    </row>
    <row r="1363" spans="1:6" ht="15">
      <c r="A1363">
        <v>2004</v>
      </c>
      <c r="B1363" t="s">
        <v>137</v>
      </c>
      <c r="C1363" t="s">
        <v>63</v>
      </c>
      <c r="D1363" t="s">
        <v>212</v>
      </c>
      <c r="E1363" t="s">
        <v>74</v>
      </c>
      <c r="F1363">
        <v>44.479</v>
      </c>
    </row>
    <row r="1364" spans="1:6" ht="15">
      <c r="A1364">
        <v>2005</v>
      </c>
      <c r="B1364" t="s">
        <v>137</v>
      </c>
      <c r="C1364" t="s">
        <v>63</v>
      </c>
      <c r="D1364" t="s">
        <v>212</v>
      </c>
      <c r="E1364" t="s">
        <v>74</v>
      </c>
      <c r="F1364">
        <v>41.454</v>
      </c>
    </row>
    <row r="1365" spans="1:6" ht="15">
      <c r="A1365">
        <v>2006</v>
      </c>
      <c r="B1365" t="s">
        <v>137</v>
      </c>
      <c r="C1365" t="s">
        <v>63</v>
      </c>
      <c r="D1365" t="s">
        <v>212</v>
      </c>
      <c r="E1365" t="s">
        <v>74</v>
      </c>
      <c r="F1365">
        <v>44.667</v>
      </c>
    </row>
    <row r="1366" spans="1:6" ht="15">
      <c r="A1366">
        <v>2007</v>
      </c>
      <c r="B1366" t="s">
        <v>137</v>
      </c>
      <c r="C1366" t="s">
        <v>63</v>
      </c>
      <c r="D1366" t="s">
        <v>212</v>
      </c>
      <c r="E1366" t="s">
        <v>74</v>
      </c>
      <c r="F1366">
        <v>43.228</v>
      </c>
    </row>
    <row r="1367" spans="1:6" ht="15">
      <c r="A1367">
        <v>2008</v>
      </c>
      <c r="B1367" t="s">
        <v>137</v>
      </c>
      <c r="C1367" t="s">
        <v>63</v>
      </c>
      <c r="D1367" t="s">
        <v>212</v>
      </c>
      <c r="E1367" t="s">
        <v>74</v>
      </c>
      <c r="F1367">
        <v>38.951</v>
      </c>
    </row>
    <row r="1368" spans="1:6" ht="15">
      <c r="A1368">
        <v>2009</v>
      </c>
      <c r="B1368" t="s">
        <v>137</v>
      </c>
      <c r="C1368" t="s">
        <v>63</v>
      </c>
      <c r="D1368" t="s">
        <v>212</v>
      </c>
      <c r="E1368" t="s">
        <v>74</v>
      </c>
      <c r="F1368">
        <v>35.246</v>
      </c>
    </row>
    <row r="1369" spans="1:6" ht="15">
      <c r="A1369">
        <v>2010</v>
      </c>
      <c r="B1369" t="s">
        <v>137</v>
      </c>
      <c r="C1369" t="s">
        <v>63</v>
      </c>
      <c r="D1369" t="s">
        <v>212</v>
      </c>
      <c r="E1369" t="s">
        <v>74</v>
      </c>
      <c r="F1369">
        <v>36.809</v>
      </c>
    </row>
    <row r="1370" spans="1:6" ht="15">
      <c r="A1370">
        <v>2011</v>
      </c>
      <c r="B1370" t="s">
        <v>137</v>
      </c>
      <c r="C1370" t="s">
        <v>63</v>
      </c>
      <c r="D1370" t="s">
        <v>212</v>
      </c>
      <c r="E1370" t="s">
        <v>74</v>
      </c>
      <c r="F1370">
        <v>37.372</v>
      </c>
    </row>
    <row r="1371" spans="1:6" ht="15">
      <c r="A1371">
        <v>2012</v>
      </c>
      <c r="B1371" t="s">
        <v>137</v>
      </c>
      <c r="C1371" t="s">
        <v>63</v>
      </c>
      <c r="D1371" t="s">
        <v>212</v>
      </c>
      <c r="E1371" t="s">
        <v>74</v>
      </c>
      <c r="F1371">
        <v>33.427</v>
      </c>
    </row>
    <row r="1372" spans="1:6" ht="15">
      <c r="A1372">
        <v>2013</v>
      </c>
      <c r="B1372" t="s">
        <v>137</v>
      </c>
      <c r="C1372" t="s">
        <v>63</v>
      </c>
      <c r="D1372" t="s">
        <v>212</v>
      </c>
      <c r="E1372" t="s">
        <v>74</v>
      </c>
      <c r="F1372">
        <v>32.252</v>
      </c>
    </row>
    <row r="1373" spans="1:6" ht="15">
      <c r="A1373">
        <v>2014</v>
      </c>
      <c r="B1373" t="s">
        <v>137</v>
      </c>
      <c r="C1373" t="s">
        <v>63</v>
      </c>
      <c r="D1373" t="s">
        <v>212</v>
      </c>
      <c r="E1373" t="s">
        <v>74</v>
      </c>
      <c r="F1373">
        <v>33.041</v>
      </c>
    </row>
    <row r="1374" spans="1:6" ht="15">
      <c r="A1374">
        <v>2015</v>
      </c>
      <c r="B1374" t="s">
        <v>137</v>
      </c>
      <c r="C1374" t="s">
        <v>63</v>
      </c>
      <c r="D1374" t="s">
        <v>212</v>
      </c>
      <c r="E1374" t="s">
        <v>74</v>
      </c>
      <c r="F1374">
        <v>35.18</v>
      </c>
    </row>
    <row r="1375" spans="1:6" ht="15">
      <c r="A1375">
        <v>2016</v>
      </c>
      <c r="B1375" t="s">
        <v>137</v>
      </c>
      <c r="C1375" t="s">
        <v>63</v>
      </c>
      <c r="D1375" t="s">
        <v>212</v>
      </c>
      <c r="E1375" t="s">
        <v>74</v>
      </c>
      <c r="F1375">
        <v>34.764</v>
      </c>
    </row>
    <row r="1376" spans="1:6" ht="15">
      <c r="A1376">
        <v>2017</v>
      </c>
      <c r="B1376" t="s">
        <v>137</v>
      </c>
      <c r="C1376" t="s">
        <v>63</v>
      </c>
      <c r="D1376" t="s">
        <v>212</v>
      </c>
      <c r="E1376" t="s">
        <v>74</v>
      </c>
      <c r="F1376">
        <v>36.119</v>
      </c>
    </row>
    <row r="1377" spans="1:6" ht="15">
      <c r="A1377">
        <v>2018</v>
      </c>
      <c r="B1377" t="s">
        <v>137</v>
      </c>
      <c r="C1377" t="s">
        <v>63</v>
      </c>
      <c r="D1377" t="s">
        <v>212</v>
      </c>
      <c r="E1377" t="s">
        <v>74</v>
      </c>
      <c r="F1377">
        <v>34.368</v>
      </c>
    </row>
    <row r="1378" spans="1:6" ht="15">
      <c r="A1378">
        <v>2019</v>
      </c>
      <c r="B1378" t="s">
        <v>137</v>
      </c>
      <c r="C1378" t="s">
        <v>63</v>
      </c>
      <c r="D1378" t="s">
        <v>212</v>
      </c>
      <c r="E1378" t="s">
        <v>74</v>
      </c>
      <c r="F1378">
        <v>33.407</v>
      </c>
    </row>
    <row r="1379" spans="1:6" ht="15">
      <c r="A1379">
        <v>2020</v>
      </c>
      <c r="B1379" t="s">
        <v>137</v>
      </c>
      <c r="C1379" t="s">
        <v>63</v>
      </c>
      <c r="D1379" t="s">
        <v>212</v>
      </c>
      <c r="E1379" t="s">
        <v>74</v>
      </c>
      <c r="F1379">
        <v>31.282</v>
      </c>
    </row>
    <row r="1380" spans="1:6" ht="15">
      <c r="A1380">
        <v>2021</v>
      </c>
      <c r="B1380" t="s">
        <v>137</v>
      </c>
      <c r="C1380" t="s">
        <v>63</v>
      </c>
      <c r="D1380" t="s">
        <v>212</v>
      </c>
      <c r="E1380" t="s">
        <v>74</v>
      </c>
      <c r="F1380">
        <v>33.377</v>
      </c>
    </row>
    <row r="1381" spans="1:6" ht="15">
      <c r="A1381">
        <v>2022</v>
      </c>
      <c r="B1381" t="s">
        <v>137</v>
      </c>
      <c r="C1381" t="s">
        <v>63</v>
      </c>
      <c r="D1381" t="s">
        <v>212</v>
      </c>
      <c r="E1381" t="s">
        <v>74</v>
      </c>
      <c r="F1381">
        <v>31.176</v>
      </c>
    </row>
    <row r="1382" spans="1:6" ht="15">
      <c r="A1382">
        <v>2000</v>
      </c>
      <c r="B1382" t="s">
        <v>139</v>
      </c>
      <c r="C1382" t="s">
        <v>63</v>
      </c>
      <c r="D1382" t="s">
        <v>212</v>
      </c>
      <c r="E1382" t="s">
        <v>74</v>
      </c>
      <c r="F1382">
        <v>2.536</v>
      </c>
    </row>
    <row r="1383" spans="1:6" ht="15">
      <c r="A1383">
        <v>2001</v>
      </c>
      <c r="B1383" t="s">
        <v>139</v>
      </c>
      <c r="C1383" t="s">
        <v>63</v>
      </c>
      <c r="D1383" t="s">
        <v>212</v>
      </c>
      <c r="E1383" t="s">
        <v>74</v>
      </c>
      <c r="F1383">
        <v>2.652</v>
      </c>
    </row>
    <row r="1384" spans="1:6" ht="15">
      <c r="A1384">
        <v>2002</v>
      </c>
      <c r="B1384" t="s">
        <v>139</v>
      </c>
      <c r="C1384" t="s">
        <v>63</v>
      </c>
      <c r="D1384" t="s">
        <v>212</v>
      </c>
      <c r="E1384" t="s">
        <v>74</v>
      </c>
      <c r="F1384">
        <v>2.963</v>
      </c>
    </row>
    <row r="1385" spans="1:6" ht="15">
      <c r="A1385">
        <v>2003</v>
      </c>
      <c r="B1385" t="s">
        <v>139</v>
      </c>
      <c r="C1385" t="s">
        <v>63</v>
      </c>
      <c r="D1385" t="s">
        <v>212</v>
      </c>
      <c r="E1385" t="s">
        <v>74</v>
      </c>
      <c r="F1385">
        <v>3.414</v>
      </c>
    </row>
    <row r="1386" spans="1:6" ht="15">
      <c r="A1386">
        <v>2004</v>
      </c>
      <c r="B1386" t="s">
        <v>139</v>
      </c>
      <c r="C1386" t="s">
        <v>63</v>
      </c>
      <c r="D1386" t="s">
        <v>212</v>
      </c>
      <c r="E1386" t="s">
        <v>74</v>
      </c>
      <c r="F1386">
        <v>4.001</v>
      </c>
    </row>
    <row r="1387" spans="1:6" ht="15">
      <c r="A1387">
        <v>2005</v>
      </c>
      <c r="B1387" t="s">
        <v>139</v>
      </c>
      <c r="C1387" t="s">
        <v>63</v>
      </c>
      <c r="D1387" t="s">
        <v>212</v>
      </c>
      <c r="E1387" t="s">
        <v>74</v>
      </c>
      <c r="F1387">
        <v>5.209</v>
      </c>
    </row>
    <row r="1388" spans="1:6" ht="15">
      <c r="A1388">
        <v>2006</v>
      </c>
      <c r="B1388" t="s">
        <v>139</v>
      </c>
      <c r="C1388" t="s">
        <v>63</v>
      </c>
      <c r="D1388" t="s">
        <v>212</v>
      </c>
      <c r="E1388" t="s">
        <v>74</v>
      </c>
      <c r="F1388">
        <v>5.665</v>
      </c>
    </row>
    <row r="1389" spans="1:6" ht="15">
      <c r="A1389">
        <v>2007</v>
      </c>
      <c r="B1389" t="s">
        <v>139</v>
      </c>
      <c r="C1389" t="s">
        <v>63</v>
      </c>
      <c r="D1389" t="s">
        <v>212</v>
      </c>
      <c r="E1389" t="s">
        <v>74</v>
      </c>
      <c r="F1389">
        <v>6.356</v>
      </c>
    </row>
    <row r="1390" spans="1:6" ht="15">
      <c r="A1390">
        <v>2008</v>
      </c>
      <c r="B1390" t="s">
        <v>139</v>
      </c>
      <c r="C1390" t="s">
        <v>63</v>
      </c>
      <c r="D1390" t="s">
        <v>212</v>
      </c>
      <c r="E1390" t="s">
        <v>74</v>
      </c>
      <c r="F1390">
        <v>5.953</v>
      </c>
    </row>
    <row r="1391" spans="1:6" ht="15">
      <c r="A1391">
        <v>2009</v>
      </c>
      <c r="B1391" t="s">
        <v>139</v>
      </c>
      <c r="C1391" t="s">
        <v>63</v>
      </c>
      <c r="D1391" t="s">
        <v>212</v>
      </c>
      <c r="E1391" t="s">
        <v>74</v>
      </c>
      <c r="F1391">
        <v>4.199</v>
      </c>
    </row>
    <row r="1392" spans="1:6" ht="15">
      <c r="A1392">
        <v>2010</v>
      </c>
      <c r="B1392" t="s">
        <v>139</v>
      </c>
      <c r="C1392" t="s">
        <v>63</v>
      </c>
      <c r="D1392" t="s">
        <v>212</v>
      </c>
      <c r="E1392" t="s">
        <v>74</v>
      </c>
      <c r="F1392">
        <v>4.773</v>
      </c>
    </row>
    <row r="1393" spans="1:6" ht="15">
      <c r="A1393">
        <v>2011</v>
      </c>
      <c r="B1393" t="s">
        <v>139</v>
      </c>
      <c r="C1393" t="s">
        <v>63</v>
      </c>
      <c r="D1393" t="s">
        <v>212</v>
      </c>
      <c r="E1393" t="s">
        <v>74</v>
      </c>
      <c r="F1393">
        <v>5.553</v>
      </c>
    </row>
    <row r="1394" spans="1:6" ht="15">
      <c r="A1394">
        <v>2012</v>
      </c>
      <c r="B1394" t="s">
        <v>139</v>
      </c>
      <c r="C1394" t="s">
        <v>63</v>
      </c>
      <c r="D1394" t="s">
        <v>212</v>
      </c>
      <c r="E1394" t="s">
        <v>74</v>
      </c>
      <c r="F1394">
        <v>6.45</v>
      </c>
    </row>
    <row r="1395" spans="1:6" ht="15">
      <c r="A1395">
        <v>2013</v>
      </c>
      <c r="B1395" t="s">
        <v>139</v>
      </c>
      <c r="C1395" t="s">
        <v>63</v>
      </c>
      <c r="D1395" t="s">
        <v>212</v>
      </c>
      <c r="E1395" t="s">
        <v>74</v>
      </c>
      <c r="F1395">
        <v>6.476</v>
      </c>
    </row>
    <row r="1396" spans="1:6" ht="15">
      <c r="A1396">
        <v>2014</v>
      </c>
      <c r="B1396" t="s">
        <v>139</v>
      </c>
      <c r="C1396" t="s">
        <v>63</v>
      </c>
      <c r="D1396" t="s">
        <v>212</v>
      </c>
      <c r="E1396" t="s">
        <v>74</v>
      </c>
      <c r="F1396">
        <v>6.75</v>
      </c>
    </row>
    <row r="1397" spans="1:6" ht="15">
      <c r="A1397">
        <v>2015</v>
      </c>
      <c r="B1397" t="s">
        <v>139</v>
      </c>
      <c r="C1397" t="s">
        <v>63</v>
      </c>
      <c r="D1397" t="s">
        <v>212</v>
      </c>
      <c r="E1397" t="s">
        <v>74</v>
      </c>
      <c r="F1397">
        <v>7.194</v>
      </c>
    </row>
    <row r="1398" spans="1:6" ht="15">
      <c r="A1398">
        <v>2016</v>
      </c>
      <c r="B1398" t="s">
        <v>139</v>
      </c>
      <c r="C1398" t="s">
        <v>63</v>
      </c>
      <c r="D1398" t="s">
        <v>212</v>
      </c>
      <c r="E1398" t="s">
        <v>74</v>
      </c>
      <c r="F1398">
        <v>7.062</v>
      </c>
    </row>
    <row r="1399" spans="1:6" ht="15">
      <c r="A1399">
        <v>2017</v>
      </c>
      <c r="B1399" t="s">
        <v>139</v>
      </c>
      <c r="C1399" t="s">
        <v>63</v>
      </c>
      <c r="D1399" t="s">
        <v>212</v>
      </c>
      <c r="E1399" t="s">
        <v>74</v>
      </c>
      <c r="F1399">
        <v>7.368</v>
      </c>
    </row>
    <row r="1400" spans="1:6" ht="15">
      <c r="A1400">
        <v>2018</v>
      </c>
      <c r="B1400" t="s">
        <v>139</v>
      </c>
      <c r="C1400" t="s">
        <v>63</v>
      </c>
      <c r="D1400" t="s">
        <v>212</v>
      </c>
      <c r="E1400" t="s">
        <v>74</v>
      </c>
      <c r="F1400">
        <v>8.535</v>
      </c>
    </row>
    <row r="1401" spans="1:6" ht="15">
      <c r="A1401">
        <v>2019</v>
      </c>
      <c r="B1401" t="s">
        <v>139</v>
      </c>
      <c r="C1401" t="s">
        <v>63</v>
      </c>
      <c r="D1401" t="s">
        <v>212</v>
      </c>
      <c r="E1401" t="s">
        <v>74</v>
      </c>
      <c r="F1401">
        <v>8.505</v>
      </c>
    </row>
    <row r="1402" spans="1:6" ht="15">
      <c r="A1402">
        <v>2020</v>
      </c>
      <c r="B1402" t="s">
        <v>139</v>
      </c>
      <c r="C1402" t="s">
        <v>63</v>
      </c>
      <c r="D1402" t="s">
        <v>212</v>
      </c>
      <c r="E1402" t="s">
        <v>74</v>
      </c>
      <c r="F1402">
        <v>8.909</v>
      </c>
    </row>
    <row r="1403" spans="1:6" ht="15">
      <c r="A1403">
        <v>2021</v>
      </c>
      <c r="B1403" t="s">
        <v>139</v>
      </c>
      <c r="C1403" t="s">
        <v>63</v>
      </c>
      <c r="D1403" t="s">
        <v>212</v>
      </c>
      <c r="E1403" t="s">
        <v>74</v>
      </c>
      <c r="F1403">
        <v>9.319</v>
      </c>
    </row>
    <row r="1404" spans="1:7" ht="15">
      <c r="A1404">
        <v>2022</v>
      </c>
      <c r="B1404" t="s">
        <v>139</v>
      </c>
      <c r="C1404" t="s">
        <v>63</v>
      </c>
      <c r="D1404" t="s">
        <v>212</v>
      </c>
      <c r="E1404" t="s">
        <v>74</v>
      </c>
      <c r="F1404">
        <v>9.382</v>
      </c>
      <c r="G1404" t="s">
        <v>211</v>
      </c>
    </row>
    <row r="1405" spans="1:5" ht="15">
      <c r="A1405">
        <v>2000</v>
      </c>
      <c r="B1405" t="s">
        <v>119</v>
      </c>
      <c r="C1405" t="s">
        <v>63</v>
      </c>
      <c r="D1405" t="s">
        <v>212</v>
      </c>
      <c r="E1405" t="s">
        <v>74</v>
      </c>
    </row>
    <row r="1406" spans="1:5" ht="15">
      <c r="A1406">
        <v>2001</v>
      </c>
      <c r="B1406" t="s">
        <v>119</v>
      </c>
      <c r="C1406" t="s">
        <v>63</v>
      </c>
      <c r="D1406" t="s">
        <v>212</v>
      </c>
      <c r="E1406" t="s">
        <v>74</v>
      </c>
    </row>
    <row r="1407" spans="1:5" ht="15">
      <c r="A1407">
        <v>2002</v>
      </c>
      <c r="B1407" t="s">
        <v>119</v>
      </c>
      <c r="C1407" t="s">
        <v>63</v>
      </c>
      <c r="D1407" t="s">
        <v>212</v>
      </c>
      <c r="E1407" t="s">
        <v>74</v>
      </c>
    </row>
    <row r="1408" spans="1:5" ht="15">
      <c r="A1408">
        <v>2003</v>
      </c>
      <c r="B1408" t="s">
        <v>119</v>
      </c>
      <c r="C1408" t="s">
        <v>63</v>
      </c>
      <c r="D1408" t="s">
        <v>212</v>
      </c>
      <c r="E1408" t="s">
        <v>74</v>
      </c>
    </row>
    <row r="1409" spans="1:5" ht="15">
      <c r="A1409">
        <v>2004</v>
      </c>
      <c r="B1409" t="s">
        <v>119</v>
      </c>
      <c r="C1409" t="s">
        <v>63</v>
      </c>
      <c r="D1409" t="s">
        <v>212</v>
      </c>
      <c r="E1409" t="s">
        <v>74</v>
      </c>
    </row>
    <row r="1410" spans="1:5" ht="15">
      <c r="A1410">
        <v>2005</v>
      </c>
      <c r="B1410" t="s">
        <v>119</v>
      </c>
      <c r="C1410" t="s">
        <v>63</v>
      </c>
      <c r="D1410" t="s">
        <v>212</v>
      </c>
      <c r="E1410" t="s">
        <v>74</v>
      </c>
    </row>
    <row r="1411" spans="1:5" ht="15">
      <c r="A1411">
        <v>2006</v>
      </c>
      <c r="B1411" t="s">
        <v>119</v>
      </c>
      <c r="C1411" t="s">
        <v>63</v>
      </c>
      <c r="D1411" t="s">
        <v>212</v>
      </c>
      <c r="E1411" t="s">
        <v>74</v>
      </c>
    </row>
    <row r="1412" spans="1:5" ht="15">
      <c r="A1412">
        <v>2007</v>
      </c>
      <c r="B1412" t="s">
        <v>119</v>
      </c>
      <c r="C1412" t="s">
        <v>63</v>
      </c>
      <c r="D1412" t="s">
        <v>212</v>
      </c>
      <c r="E1412" t="s">
        <v>74</v>
      </c>
    </row>
    <row r="1413" spans="1:5" ht="15">
      <c r="A1413">
        <v>2008</v>
      </c>
      <c r="B1413" t="s">
        <v>119</v>
      </c>
      <c r="C1413" t="s">
        <v>63</v>
      </c>
      <c r="D1413" t="s">
        <v>212</v>
      </c>
      <c r="E1413" t="s">
        <v>74</v>
      </c>
    </row>
    <row r="1414" spans="1:5" ht="15">
      <c r="A1414">
        <v>2009</v>
      </c>
      <c r="B1414" t="s">
        <v>119</v>
      </c>
      <c r="C1414" t="s">
        <v>63</v>
      </c>
      <c r="D1414" t="s">
        <v>212</v>
      </c>
      <c r="E1414" t="s">
        <v>74</v>
      </c>
    </row>
    <row r="1415" spans="1:6" ht="15">
      <c r="A1415">
        <v>2010</v>
      </c>
      <c r="B1415" t="s">
        <v>119</v>
      </c>
      <c r="C1415" t="s">
        <v>63</v>
      </c>
      <c r="D1415" t="s">
        <v>212</v>
      </c>
      <c r="E1415" t="s">
        <v>74</v>
      </c>
      <c r="F1415">
        <v>2.797</v>
      </c>
    </row>
    <row r="1416" spans="1:6" ht="15">
      <c r="A1416">
        <v>2011</v>
      </c>
      <c r="B1416" t="s">
        <v>119</v>
      </c>
      <c r="C1416" t="s">
        <v>63</v>
      </c>
      <c r="D1416" t="s">
        <v>212</v>
      </c>
      <c r="E1416" t="s">
        <v>74</v>
      </c>
      <c r="F1416">
        <v>3.059</v>
      </c>
    </row>
    <row r="1417" spans="1:6" ht="15">
      <c r="A1417">
        <v>2012</v>
      </c>
      <c r="B1417" t="s">
        <v>119</v>
      </c>
      <c r="C1417" t="s">
        <v>63</v>
      </c>
      <c r="D1417" t="s">
        <v>212</v>
      </c>
      <c r="E1417" t="s">
        <v>74</v>
      </c>
      <c r="F1417">
        <v>2.966</v>
      </c>
    </row>
    <row r="1418" spans="1:6" ht="15">
      <c r="A1418">
        <v>2013</v>
      </c>
      <c r="B1418" t="s">
        <v>119</v>
      </c>
      <c r="C1418" t="s">
        <v>63</v>
      </c>
      <c r="D1418" t="s">
        <v>212</v>
      </c>
      <c r="E1418" t="s">
        <v>74</v>
      </c>
      <c r="F1418">
        <v>2.67</v>
      </c>
    </row>
    <row r="1419" spans="1:6" ht="15">
      <c r="A1419">
        <v>2014</v>
      </c>
      <c r="B1419" t="s">
        <v>119</v>
      </c>
      <c r="C1419" t="s">
        <v>63</v>
      </c>
      <c r="D1419" t="s">
        <v>212</v>
      </c>
      <c r="E1419" t="s">
        <v>74</v>
      </c>
      <c r="F1419">
        <v>2.886</v>
      </c>
    </row>
    <row r="1420" spans="1:6" ht="15">
      <c r="A1420">
        <v>2015</v>
      </c>
      <c r="B1420" t="s">
        <v>119</v>
      </c>
      <c r="C1420" t="s">
        <v>63</v>
      </c>
      <c r="D1420" t="s">
        <v>212</v>
      </c>
      <c r="E1420" t="s">
        <v>74</v>
      </c>
      <c r="F1420">
        <v>3.001</v>
      </c>
    </row>
    <row r="1421" spans="1:6" ht="15">
      <c r="A1421">
        <v>2016</v>
      </c>
      <c r="B1421" t="s">
        <v>119</v>
      </c>
      <c r="C1421" t="s">
        <v>63</v>
      </c>
      <c r="D1421" t="s">
        <v>212</v>
      </c>
      <c r="E1421" t="s">
        <v>74</v>
      </c>
      <c r="F1421">
        <v>2.961</v>
      </c>
    </row>
    <row r="1422" spans="1:6" ht="15">
      <c r="A1422">
        <v>2017</v>
      </c>
      <c r="B1422" t="s">
        <v>119</v>
      </c>
      <c r="C1422" t="s">
        <v>63</v>
      </c>
      <c r="D1422" t="s">
        <v>212</v>
      </c>
      <c r="E1422" t="s">
        <v>74</v>
      </c>
      <c r="F1422">
        <v>2.761</v>
      </c>
    </row>
    <row r="1423" spans="1:6" ht="15">
      <c r="A1423">
        <v>2018</v>
      </c>
      <c r="B1423" t="s">
        <v>119</v>
      </c>
      <c r="C1423" t="s">
        <v>63</v>
      </c>
      <c r="D1423" t="s">
        <v>212</v>
      </c>
      <c r="E1423" t="s">
        <v>74</v>
      </c>
      <c r="F1423">
        <v>3.064</v>
      </c>
    </row>
    <row r="1424" spans="1:6" ht="15">
      <c r="A1424">
        <v>2019</v>
      </c>
      <c r="B1424" t="s">
        <v>119</v>
      </c>
      <c r="C1424" t="s">
        <v>63</v>
      </c>
      <c r="D1424" t="s">
        <v>212</v>
      </c>
      <c r="E1424" t="s">
        <v>74</v>
      </c>
      <c r="F1424">
        <v>3.391</v>
      </c>
    </row>
    <row r="1425" spans="1:6" ht="15">
      <c r="A1425">
        <v>2020</v>
      </c>
      <c r="B1425" t="s">
        <v>119</v>
      </c>
      <c r="C1425" t="s">
        <v>63</v>
      </c>
      <c r="D1425" t="s">
        <v>212</v>
      </c>
      <c r="E1425" t="s">
        <v>74</v>
      </c>
      <c r="F1425">
        <v>3.321</v>
      </c>
    </row>
    <row r="1426" spans="1:7" ht="15">
      <c r="A1426">
        <v>2021</v>
      </c>
      <c r="B1426" t="s">
        <v>119</v>
      </c>
      <c r="C1426" t="s">
        <v>63</v>
      </c>
      <c r="D1426" t="s">
        <v>212</v>
      </c>
      <c r="E1426" t="s">
        <v>74</v>
      </c>
      <c r="F1426">
        <v>3.795</v>
      </c>
      <c r="G1426" t="s">
        <v>222</v>
      </c>
    </row>
    <row r="1427" spans="1:5" ht="15">
      <c r="A1427">
        <v>2022</v>
      </c>
      <c r="B1427" t="s">
        <v>119</v>
      </c>
      <c r="C1427" t="s">
        <v>63</v>
      </c>
      <c r="D1427" t="s">
        <v>212</v>
      </c>
      <c r="E1427" t="s">
        <v>74</v>
      </c>
    </row>
    <row r="1428" spans="1:6" ht="15">
      <c r="A1428">
        <v>2000</v>
      </c>
      <c r="B1428" t="s">
        <v>134</v>
      </c>
      <c r="C1428" t="s">
        <v>63</v>
      </c>
      <c r="D1428" t="s">
        <v>212</v>
      </c>
      <c r="E1428" t="s">
        <v>74</v>
      </c>
      <c r="F1428">
        <v>4.619</v>
      </c>
    </row>
    <row r="1429" spans="1:6" ht="15">
      <c r="A1429">
        <v>2001</v>
      </c>
      <c r="B1429" t="s">
        <v>134</v>
      </c>
      <c r="C1429" t="s">
        <v>63</v>
      </c>
      <c r="D1429" t="s">
        <v>212</v>
      </c>
      <c r="E1429" t="s">
        <v>74</v>
      </c>
      <c r="F1429">
        <v>3.075</v>
      </c>
    </row>
    <row r="1430" spans="1:6" ht="15">
      <c r="A1430">
        <v>2002</v>
      </c>
      <c r="B1430" t="s">
        <v>134</v>
      </c>
      <c r="C1430" t="s">
        <v>63</v>
      </c>
      <c r="D1430" t="s">
        <v>212</v>
      </c>
      <c r="E1430" t="s">
        <v>74</v>
      </c>
      <c r="F1430">
        <v>3.391</v>
      </c>
    </row>
    <row r="1431" spans="1:6" ht="15">
      <c r="A1431">
        <v>2003</v>
      </c>
      <c r="B1431" t="s">
        <v>134</v>
      </c>
      <c r="C1431" t="s">
        <v>63</v>
      </c>
      <c r="D1431" t="s">
        <v>212</v>
      </c>
      <c r="E1431" t="s">
        <v>74</v>
      </c>
      <c r="F1431">
        <v>3.771</v>
      </c>
    </row>
    <row r="1432" spans="1:6" ht="15">
      <c r="A1432">
        <v>2004</v>
      </c>
      <c r="B1432" t="s">
        <v>134</v>
      </c>
      <c r="C1432" t="s">
        <v>63</v>
      </c>
      <c r="D1432" t="s">
        <v>212</v>
      </c>
      <c r="E1432" t="s">
        <v>74</v>
      </c>
      <c r="F1432">
        <v>5.489</v>
      </c>
    </row>
    <row r="1433" spans="1:6" ht="15">
      <c r="A1433">
        <v>2005</v>
      </c>
      <c r="B1433" t="s">
        <v>134</v>
      </c>
      <c r="C1433" t="s">
        <v>63</v>
      </c>
      <c r="D1433" t="s">
        <v>212</v>
      </c>
      <c r="E1433" t="s">
        <v>74</v>
      </c>
      <c r="F1433">
        <v>4.722</v>
      </c>
    </row>
    <row r="1434" spans="1:6" ht="15">
      <c r="A1434">
        <v>2006</v>
      </c>
      <c r="B1434" t="s">
        <v>134</v>
      </c>
      <c r="C1434" t="s">
        <v>63</v>
      </c>
      <c r="D1434" t="s">
        <v>212</v>
      </c>
      <c r="E1434" t="s">
        <v>74</v>
      </c>
      <c r="F1434">
        <v>5.306</v>
      </c>
    </row>
    <row r="1435" spans="1:6" ht="15">
      <c r="A1435">
        <v>2007</v>
      </c>
      <c r="B1435" t="s">
        <v>134</v>
      </c>
      <c r="C1435" t="s">
        <v>63</v>
      </c>
      <c r="D1435" t="s">
        <v>212</v>
      </c>
      <c r="E1435" t="s">
        <v>74</v>
      </c>
      <c r="F1435">
        <v>6.071</v>
      </c>
    </row>
    <row r="1436" spans="1:6" ht="15">
      <c r="A1436">
        <v>2008</v>
      </c>
      <c r="B1436" t="s">
        <v>134</v>
      </c>
      <c r="C1436" t="s">
        <v>63</v>
      </c>
      <c r="D1436" t="s">
        <v>212</v>
      </c>
      <c r="E1436" t="s">
        <v>74</v>
      </c>
      <c r="F1436">
        <v>6.244</v>
      </c>
    </row>
    <row r="1437" spans="1:6" ht="15">
      <c r="A1437">
        <v>2009</v>
      </c>
      <c r="B1437" t="s">
        <v>134</v>
      </c>
      <c r="C1437" t="s">
        <v>63</v>
      </c>
      <c r="D1437" t="s">
        <v>212</v>
      </c>
      <c r="E1437" t="s">
        <v>74</v>
      </c>
      <c r="F1437">
        <v>7.355</v>
      </c>
    </row>
    <row r="1438" spans="1:6" ht="15">
      <c r="A1438">
        <v>2010</v>
      </c>
      <c r="B1438" t="s">
        <v>134</v>
      </c>
      <c r="C1438" t="s">
        <v>63</v>
      </c>
      <c r="D1438" t="s">
        <v>212</v>
      </c>
      <c r="E1438" t="s">
        <v>74</v>
      </c>
      <c r="F1438">
        <v>6.875</v>
      </c>
    </row>
    <row r="1439" spans="1:6" ht="15">
      <c r="A1439">
        <v>2011</v>
      </c>
      <c r="B1439" t="s">
        <v>134</v>
      </c>
      <c r="C1439" t="s">
        <v>63</v>
      </c>
      <c r="D1439" t="s">
        <v>212</v>
      </c>
      <c r="E1439" t="s">
        <v>74</v>
      </c>
      <c r="F1439">
        <v>8.396</v>
      </c>
    </row>
    <row r="1440" spans="1:6" ht="15">
      <c r="A1440">
        <v>2012</v>
      </c>
      <c r="B1440" t="s">
        <v>134</v>
      </c>
      <c r="C1440" t="s">
        <v>63</v>
      </c>
      <c r="D1440" t="s">
        <v>212</v>
      </c>
      <c r="E1440" t="s">
        <v>74</v>
      </c>
      <c r="F1440">
        <v>10.376</v>
      </c>
    </row>
    <row r="1441" spans="1:6" ht="15">
      <c r="A1441">
        <v>2013</v>
      </c>
      <c r="B1441" t="s">
        <v>134</v>
      </c>
      <c r="C1441" t="s">
        <v>63</v>
      </c>
      <c r="D1441" t="s">
        <v>212</v>
      </c>
      <c r="E1441" t="s">
        <v>74</v>
      </c>
      <c r="F1441">
        <v>8.16</v>
      </c>
    </row>
    <row r="1442" spans="1:6" ht="15">
      <c r="A1442">
        <v>2014</v>
      </c>
      <c r="B1442" t="s">
        <v>134</v>
      </c>
      <c r="C1442" t="s">
        <v>63</v>
      </c>
      <c r="D1442" t="s">
        <v>212</v>
      </c>
      <c r="E1442" t="s">
        <v>74</v>
      </c>
      <c r="F1442">
        <v>9.966</v>
      </c>
    </row>
    <row r="1443" spans="1:6" ht="15">
      <c r="A1443">
        <v>2015</v>
      </c>
      <c r="B1443" t="s">
        <v>134</v>
      </c>
      <c r="C1443" t="s">
        <v>63</v>
      </c>
      <c r="D1443" t="s">
        <v>212</v>
      </c>
      <c r="E1443" t="s">
        <v>74</v>
      </c>
      <c r="F1443">
        <v>12.277</v>
      </c>
    </row>
    <row r="1444" spans="1:6" ht="15">
      <c r="A1444">
        <v>2016</v>
      </c>
      <c r="B1444" t="s">
        <v>134</v>
      </c>
      <c r="C1444" t="s">
        <v>63</v>
      </c>
      <c r="D1444" t="s">
        <v>212</v>
      </c>
      <c r="E1444" t="s">
        <v>74</v>
      </c>
      <c r="F1444">
        <v>12.045</v>
      </c>
    </row>
    <row r="1445" spans="1:6" ht="15">
      <c r="A1445">
        <v>2017</v>
      </c>
      <c r="B1445" t="s">
        <v>134</v>
      </c>
      <c r="C1445" t="s">
        <v>63</v>
      </c>
      <c r="D1445" t="s">
        <v>212</v>
      </c>
      <c r="E1445" t="s">
        <v>74</v>
      </c>
      <c r="F1445">
        <v>11.477</v>
      </c>
    </row>
    <row r="1446" spans="1:6" ht="15">
      <c r="A1446">
        <v>2018</v>
      </c>
      <c r="B1446" t="s">
        <v>134</v>
      </c>
      <c r="C1446" t="s">
        <v>63</v>
      </c>
      <c r="D1446" t="s">
        <v>212</v>
      </c>
      <c r="E1446" t="s">
        <v>74</v>
      </c>
      <c r="F1446">
        <v>11.673</v>
      </c>
    </row>
    <row r="1447" spans="1:6" ht="15">
      <c r="A1447">
        <v>2019</v>
      </c>
      <c r="B1447" t="s">
        <v>134</v>
      </c>
      <c r="C1447" t="s">
        <v>63</v>
      </c>
      <c r="D1447" t="s">
        <v>212</v>
      </c>
      <c r="E1447" t="s">
        <v>74</v>
      </c>
      <c r="F1447">
        <v>10.256</v>
      </c>
    </row>
    <row r="1448" spans="1:6" ht="15">
      <c r="A1448">
        <v>2020</v>
      </c>
      <c r="B1448" t="s">
        <v>134</v>
      </c>
      <c r="C1448" t="s">
        <v>63</v>
      </c>
      <c r="D1448" t="s">
        <v>212</v>
      </c>
      <c r="E1448" t="s">
        <v>74</v>
      </c>
      <c r="F1448">
        <v>9.597</v>
      </c>
    </row>
    <row r="1449" spans="1:6" ht="15">
      <c r="A1449">
        <v>2021</v>
      </c>
      <c r="B1449" t="s">
        <v>134</v>
      </c>
      <c r="C1449" t="s">
        <v>63</v>
      </c>
      <c r="D1449" t="s">
        <v>212</v>
      </c>
      <c r="E1449" t="s">
        <v>74</v>
      </c>
      <c r="F1449">
        <v>9.696</v>
      </c>
    </row>
    <row r="1450" spans="1:7" ht="15">
      <c r="A1450">
        <v>2022</v>
      </c>
      <c r="B1450" t="s">
        <v>134</v>
      </c>
      <c r="C1450" t="s">
        <v>63</v>
      </c>
      <c r="D1450" t="s">
        <v>212</v>
      </c>
      <c r="E1450" t="s">
        <v>74</v>
      </c>
      <c r="F1450">
        <v>8.742</v>
      </c>
      <c r="G1450" t="s">
        <v>211</v>
      </c>
    </row>
    <row r="1451" spans="1:6" ht="15">
      <c r="A1451">
        <v>2000</v>
      </c>
      <c r="B1451" t="s">
        <v>133</v>
      </c>
      <c r="C1451" t="s">
        <v>63</v>
      </c>
      <c r="D1451" t="s">
        <v>212</v>
      </c>
      <c r="E1451" t="s">
        <v>74</v>
      </c>
      <c r="F1451">
        <v>19.492</v>
      </c>
    </row>
    <row r="1452" spans="1:6" ht="15">
      <c r="A1452">
        <v>2001</v>
      </c>
      <c r="B1452" t="s">
        <v>133</v>
      </c>
      <c r="C1452" t="s">
        <v>63</v>
      </c>
      <c r="D1452" t="s">
        <v>212</v>
      </c>
      <c r="E1452" t="s">
        <v>74</v>
      </c>
      <c r="F1452">
        <v>20.525</v>
      </c>
    </row>
    <row r="1453" spans="1:6" ht="15">
      <c r="A1453">
        <v>2002</v>
      </c>
      <c r="B1453" t="s">
        <v>133</v>
      </c>
      <c r="C1453" t="s">
        <v>63</v>
      </c>
      <c r="D1453" t="s">
        <v>212</v>
      </c>
      <c r="E1453" t="s">
        <v>74</v>
      </c>
      <c r="F1453">
        <v>19.76</v>
      </c>
    </row>
    <row r="1454" spans="1:6" ht="15">
      <c r="A1454">
        <v>2003</v>
      </c>
      <c r="B1454" t="s">
        <v>133</v>
      </c>
      <c r="C1454" t="s">
        <v>63</v>
      </c>
      <c r="D1454" t="s">
        <v>212</v>
      </c>
      <c r="E1454" t="s">
        <v>74</v>
      </c>
      <c r="F1454">
        <v>19.398</v>
      </c>
    </row>
    <row r="1455" spans="1:6" ht="15">
      <c r="A1455">
        <v>2004</v>
      </c>
      <c r="B1455" t="s">
        <v>133</v>
      </c>
      <c r="C1455" t="s">
        <v>63</v>
      </c>
      <c r="D1455" t="s">
        <v>212</v>
      </c>
      <c r="E1455" t="s">
        <v>74</v>
      </c>
      <c r="F1455">
        <v>19.501</v>
      </c>
    </row>
    <row r="1456" spans="1:6" ht="15">
      <c r="A1456">
        <v>2005</v>
      </c>
      <c r="B1456" t="s">
        <v>133</v>
      </c>
      <c r="C1456" t="s">
        <v>63</v>
      </c>
      <c r="D1456" t="s">
        <v>212</v>
      </c>
      <c r="E1456" t="s">
        <v>74</v>
      </c>
      <c r="F1456">
        <v>20.248</v>
      </c>
    </row>
    <row r="1457" spans="1:6" ht="15">
      <c r="A1457">
        <v>2006</v>
      </c>
      <c r="B1457" t="s">
        <v>133</v>
      </c>
      <c r="C1457" t="s">
        <v>63</v>
      </c>
      <c r="D1457" t="s">
        <v>212</v>
      </c>
      <c r="E1457" t="s">
        <v>74</v>
      </c>
      <c r="F1457">
        <v>21.879</v>
      </c>
    </row>
    <row r="1458" spans="1:6" ht="15">
      <c r="A1458">
        <v>2007</v>
      </c>
      <c r="B1458" t="s">
        <v>133</v>
      </c>
      <c r="C1458" t="s">
        <v>63</v>
      </c>
      <c r="D1458" t="s">
        <v>212</v>
      </c>
      <c r="E1458" t="s">
        <v>74</v>
      </c>
      <c r="F1458">
        <v>22.535</v>
      </c>
    </row>
    <row r="1459" spans="1:6" ht="15">
      <c r="A1459">
        <v>2008</v>
      </c>
      <c r="B1459" t="s">
        <v>133</v>
      </c>
      <c r="C1459" t="s">
        <v>63</v>
      </c>
      <c r="D1459" t="s">
        <v>212</v>
      </c>
      <c r="E1459" t="s">
        <v>74</v>
      </c>
      <c r="F1459">
        <v>22.95</v>
      </c>
    </row>
    <row r="1460" spans="1:6" ht="15">
      <c r="A1460">
        <v>2009</v>
      </c>
      <c r="B1460" t="s">
        <v>133</v>
      </c>
      <c r="C1460" t="s">
        <v>63</v>
      </c>
      <c r="D1460" t="s">
        <v>212</v>
      </c>
      <c r="E1460" t="s">
        <v>74</v>
      </c>
      <c r="F1460">
        <v>21.129</v>
      </c>
    </row>
    <row r="1461" spans="1:6" ht="15">
      <c r="A1461">
        <v>2010</v>
      </c>
      <c r="B1461" t="s">
        <v>133</v>
      </c>
      <c r="C1461" t="s">
        <v>63</v>
      </c>
      <c r="D1461" t="s">
        <v>212</v>
      </c>
      <c r="E1461" t="s">
        <v>74</v>
      </c>
      <c r="F1461">
        <v>21.962</v>
      </c>
    </row>
    <row r="1462" spans="1:6" ht="15">
      <c r="A1462">
        <v>2011</v>
      </c>
      <c r="B1462" t="s">
        <v>133</v>
      </c>
      <c r="C1462" t="s">
        <v>63</v>
      </c>
      <c r="D1462" t="s">
        <v>212</v>
      </c>
      <c r="E1462" t="s">
        <v>74</v>
      </c>
      <c r="F1462">
        <v>21.968</v>
      </c>
    </row>
    <row r="1463" spans="1:6" ht="15">
      <c r="A1463">
        <v>2012</v>
      </c>
      <c r="B1463" t="s">
        <v>133</v>
      </c>
      <c r="C1463" t="s">
        <v>63</v>
      </c>
      <c r="D1463" t="s">
        <v>212</v>
      </c>
      <c r="E1463" t="s">
        <v>74</v>
      </c>
      <c r="F1463">
        <v>22.278</v>
      </c>
    </row>
    <row r="1464" spans="1:6" ht="15">
      <c r="A1464">
        <v>2013</v>
      </c>
      <c r="B1464" t="s">
        <v>133</v>
      </c>
      <c r="C1464" t="s">
        <v>63</v>
      </c>
      <c r="D1464" t="s">
        <v>212</v>
      </c>
      <c r="E1464" t="s">
        <v>74</v>
      </c>
      <c r="F1464">
        <v>22.322</v>
      </c>
    </row>
    <row r="1465" spans="1:6" ht="15">
      <c r="A1465">
        <v>2014</v>
      </c>
      <c r="B1465" t="s">
        <v>133</v>
      </c>
      <c r="C1465" t="s">
        <v>63</v>
      </c>
      <c r="D1465" t="s">
        <v>212</v>
      </c>
      <c r="E1465" t="s">
        <v>74</v>
      </c>
      <c r="F1465">
        <v>22.259</v>
      </c>
    </row>
    <row r="1466" spans="1:6" ht="15">
      <c r="A1466">
        <v>2015</v>
      </c>
      <c r="B1466" t="s">
        <v>133</v>
      </c>
      <c r="C1466" t="s">
        <v>63</v>
      </c>
      <c r="D1466" t="s">
        <v>212</v>
      </c>
      <c r="E1466" t="s">
        <v>74</v>
      </c>
      <c r="F1466">
        <v>22.917</v>
      </c>
    </row>
    <row r="1467" spans="1:6" ht="15">
      <c r="A1467">
        <v>2016</v>
      </c>
      <c r="B1467" t="s">
        <v>133</v>
      </c>
      <c r="C1467" t="s">
        <v>63</v>
      </c>
      <c r="D1467" t="s">
        <v>212</v>
      </c>
      <c r="E1467" t="s">
        <v>74</v>
      </c>
      <c r="F1467">
        <v>23.402</v>
      </c>
    </row>
    <row r="1468" spans="1:6" ht="15">
      <c r="A1468">
        <v>2017</v>
      </c>
      <c r="B1468" t="s">
        <v>133</v>
      </c>
      <c r="C1468" t="s">
        <v>63</v>
      </c>
      <c r="D1468" t="s">
        <v>212</v>
      </c>
      <c r="E1468" t="s">
        <v>74</v>
      </c>
      <c r="F1468">
        <v>24.394</v>
      </c>
    </row>
    <row r="1469" spans="1:6" ht="15">
      <c r="A1469">
        <v>2018</v>
      </c>
      <c r="B1469" t="s">
        <v>133</v>
      </c>
      <c r="C1469" t="s">
        <v>63</v>
      </c>
      <c r="D1469" t="s">
        <v>212</v>
      </c>
      <c r="E1469" t="s">
        <v>74</v>
      </c>
      <c r="F1469">
        <v>24.791</v>
      </c>
    </row>
    <row r="1470" spans="1:6" ht="15">
      <c r="A1470">
        <v>2019</v>
      </c>
      <c r="B1470" t="s">
        <v>133</v>
      </c>
      <c r="C1470" t="s">
        <v>63</v>
      </c>
      <c r="D1470" t="s">
        <v>212</v>
      </c>
      <c r="E1470" t="s">
        <v>74</v>
      </c>
      <c r="F1470">
        <v>24.086</v>
      </c>
    </row>
    <row r="1471" spans="1:6" ht="15">
      <c r="A1471">
        <v>2020</v>
      </c>
      <c r="B1471" t="s">
        <v>133</v>
      </c>
      <c r="C1471" t="s">
        <v>63</v>
      </c>
      <c r="D1471" t="s">
        <v>212</v>
      </c>
      <c r="E1471" t="s">
        <v>74</v>
      </c>
      <c r="F1471">
        <v>22.576</v>
      </c>
    </row>
    <row r="1472" spans="1:6" ht="15">
      <c r="A1472">
        <v>2021</v>
      </c>
      <c r="B1472" t="s">
        <v>133</v>
      </c>
      <c r="C1472" t="s">
        <v>63</v>
      </c>
      <c r="D1472" t="s">
        <v>212</v>
      </c>
      <c r="E1472" t="s">
        <v>74</v>
      </c>
      <c r="F1472">
        <v>23.473</v>
      </c>
    </row>
    <row r="1473" spans="1:7" ht="15">
      <c r="A1473">
        <v>2022</v>
      </c>
      <c r="B1473" t="s">
        <v>133</v>
      </c>
      <c r="C1473" t="s">
        <v>63</v>
      </c>
      <c r="D1473" t="s">
        <v>212</v>
      </c>
      <c r="E1473" t="s">
        <v>74</v>
      </c>
      <c r="F1473">
        <v>24.07</v>
      </c>
      <c r="G1473" t="s">
        <v>211</v>
      </c>
    </row>
    <row r="1474" spans="1:6" ht="15">
      <c r="A1474">
        <v>2000</v>
      </c>
      <c r="B1474" t="s">
        <v>123</v>
      </c>
      <c r="C1474" t="s">
        <v>63</v>
      </c>
      <c r="D1474" t="s">
        <v>212</v>
      </c>
      <c r="E1474" t="s">
        <v>74</v>
      </c>
      <c r="F1474">
        <v>7.965</v>
      </c>
    </row>
    <row r="1475" spans="1:6" ht="15">
      <c r="A1475">
        <v>2001</v>
      </c>
      <c r="B1475" t="s">
        <v>123</v>
      </c>
      <c r="C1475" t="s">
        <v>63</v>
      </c>
      <c r="D1475" t="s">
        <v>212</v>
      </c>
      <c r="E1475" t="s">
        <v>74</v>
      </c>
      <c r="F1475">
        <v>7.807</v>
      </c>
    </row>
    <row r="1476" spans="1:6" ht="15">
      <c r="A1476">
        <v>2002</v>
      </c>
      <c r="B1476" t="s">
        <v>123</v>
      </c>
      <c r="C1476" t="s">
        <v>63</v>
      </c>
      <c r="D1476" t="s">
        <v>212</v>
      </c>
      <c r="E1476" t="s">
        <v>74</v>
      </c>
      <c r="F1476">
        <v>7.36</v>
      </c>
    </row>
    <row r="1477" spans="1:6" ht="15">
      <c r="A1477">
        <v>2003</v>
      </c>
      <c r="B1477" t="s">
        <v>123</v>
      </c>
      <c r="C1477" t="s">
        <v>63</v>
      </c>
      <c r="D1477" t="s">
        <v>212</v>
      </c>
      <c r="E1477" t="s">
        <v>74</v>
      </c>
      <c r="F1477">
        <v>7.492</v>
      </c>
    </row>
    <row r="1478" spans="1:6" ht="15">
      <c r="A1478">
        <v>2004</v>
      </c>
      <c r="B1478" t="s">
        <v>123</v>
      </c>
      <c r="C1478" t="s">
        <v>63</v>
      </c>
      <c r="D1478" t="s">
        <v>212</v>
      </c>
      <c r="E1478" t="s">
        <v>74</v>
      </c>
      <c r="F1478">
        <v>7.983</v>
      </c>
    </row>
    <row r="1479" spans="1:6" ht="15">
      <c r="A1479">
        <v>2005</v>
      </c>
      <c r="B1479" t="s">
        <v>123</v>
      </c>
      <c r="C1479" t="s">
        <v>63</v>
      </c>
      <c r="D1479" t="s">
        <v>212</v>
      </c>
      <c r="E1479" t="s">
        <v>74</v>
      </c>
      <c r="F1479">
        <v>8.285</v>
      </c>
    </row>
    <row r="1480" spans="1:6" ht="15">
      <c r="A1480">
        <v>2006</v>
      </c>
      <c r="B1480" t="s">
        <v>123</v>
      </c>
      <c r="C1480" t="s">
        <v>63</v>
      </c>
      <c r="D1480" t="s">
        <v>212</v>
      </c>
      <c r="E1480" t="s">
        <v>74</v>
      </c>
      <c r="F1480">
        <v>8.106</v>
      </c>
    </row>
    <row r="1481" spans="1:6" ht="15">
      <c r="A1481">
        <v>2007</v>
      </c>
      <c r="B1481" t="s">
        <v>123</v>
      </c>
      <c r="C1481" t="s">
        <v>63</v>
      </c>
      <c r="D1481" t="s">
        <v>212</v>
      </c>
      <c r="E1481" t="s">
        <v>74</v>
      </c>
      <c r="F1481">
        <v>8.618</v>
      </c>
    </row>
    <row r="1482" spans="1:6" ht="15">
      <c r="A1482">
        <v>2008</v>
      </c>
      <c r="B1482" t="s">
        <v>123</v>
      </c>
      <c r="C1482" t="s">
        <v>63</v>
      </c>
      <c r="D1482" t="s">
        <v>212</v>
      </c>
      <c r="E1482" t="s">
        <v>74</v>
      </c>
      <c r="F1482">
        <v>8.32</v>
      </c>
    </row>
    <row r="1483" spans="1:6" ht="15">
      <c r="A1483">
        <v>2009</v>
      </c>
      <c r="B1483" t="s">
        <v>123</v>
      </c>
      <c r="C1483" t="s">
        <v>63</v>
      </c>
      <c r="D1483" t="s">
        <v>212</v>
      </c>
      <c r="E1483" t="s">
        <v>74</v>
      </c>
      <c r="F1483">
        <v>6.88</v>
      </c>
    </row>
    <row r="1484" spans="1:6" ht="15">
      <c r="A1484">
        <v>2010</v>
      </c>
      <c r="B1484" t="s">
        <v>123</v>
      </c>
      <c r="C1484" t="s">
        <v>63</v>
      </c>
      <c r="D1484" t="s">
        <v>212</v>
      </c>
      <c r="E1484" t="s">
        <v>74</v>
      </c>
      <c r="F1484">
        <v>7.543</v>
      </c>
    </row>
    <row r="1485" spans="1:6" ht="15">
      <c r="A1485">
        <v>2011</v>
      </c>
      <c r="B1485" t="s">
        <v>123</v>
      </c>
      <c r="C1485" t="s">
        <v>63</v>
      </c>
      <c r="D1485" t="s">
        <v>212</v>
      </c>
      <c r="E1485" t="s">
        <v>74</v>
      </c>
      <c r="F1485">
        <v>7.799</v>
      </c>
    </row>
    <row r="1486" spans="1:6" ht="15">
      <c r="A1486">
        <v>2012</v>
      </c>
      <c r="B1486" t="s">
        <v>123</v>
      </c>
      <c r="C1486" t="s">
        <v>63</v>
      </c>
      <c r="D1486" t="s">
        <v>212</v>
      </c>
      <c r="E1486" t="s">
        <v>74</v>
      </c>
      <c r="F1486">
        <v>7.747</v>
      </c>
    </row>
    <row r="1487" spans="1:6" ht="15">
      <c r="A1487">
        <v>2013</v>
      </c>
      <c r="B1487" t="s">
        <v>123</v>
      </c>
      <c r="C1487" t="s">
        <v>63</v>
      </c>
      <c r="D1487" t="s">
        <v>212</v>
      </c>
      <c r="E1487" t="s">
        <v>74</v>
      </c>
      <c r="F1487">
        <v>7.806</v>
      </c>
    </row>
    <row r="1488" spans="1:6" ht="15">
      <c r="A1488">
        <v>2014</v>
      </c>
      <c r="B1488" t="s">
        <v>123</v>
      </c>
      <c r="C1488" t="s">
        <v>63</v>
      </c>
      <c r="D1488" t="s">
        <v>212</v>
      </c>
      <c r="E1488" t="s">
        <v>74</v>
      </c>
      <c r="F1488">
        <v>7.536</v>
      </c>
    </row>
    <row r="1489" spans="1:6" ht="15">
      <c r="A1489">
        <v>2015</v>
      </c>
      <c r="B1489" t="s">
        <v>123</v>
      </c>
      <c r="C1489" t="s">
        <v>63</v>
      </c>
      <c r="D1489" t="s">
        <v>212</v>
      </c>
      <c r="E1489" t="s">
        <v>74</v>
      </c>
      <c r="F1489">
        <v>7.489</v>
      </c>
    </row>
    <row r="1490" spans="1:6" ht="15">
      <c r="A1490">
        <v>2016</v>
      </c>
      <c r="B1490" t="s">
        <v>123</v>
      </c>
      <c r="C1490" t="s">
        <v>63</v>
      </c>
      <c r="D1490" t="s">
        <v>212</v>
      </c>
      <c r="E1490" t="s">
        <v>74</v>
      </c>
      <c r="F1490">
        <v>7.578</v>
      </c>
    </row>
    <row r="1491" spans="1:6" ht="15">
      <c r="A1491">
        <v>2017</v>
      </c>
      <c r="B1491" t="s">
        <v>123</v>
      </c>
      <c r="C1491" t="s">
        <v>63</v>
      </c>
      <c r="D1491" t="s">
        <v>212</v>
      </c>
      <c r="E1491" t="s">
        <v>74</v>
      </c>
      <c r="F1491">
        <v>8.198</v>
      </c>
    </row>
    <row r="1492" spans="1:6" ht="15">
      <c r="A1492">
        <v>2018</v>
      </c>
      <c r="B1492" t="s">
        <v>123</v>
      </c>
      <c r="C1492" t="s">
        <v>63</v>
      </c>
      <c r="D1492" t="s">
        <v>212</v>
      </c>
      <c r="E1492" t="s">
        <v>74</v>
      </c>
      <c r="F1492">
        <v>8.643</v>
      </c>
    </row>
    <row r="1493" spans="1:6" ht="15">
      <c r="A1493">
        <v>2019</v>
      </c>
      <c r="B1493" t="s">
        <v>123</v>
      </c>
      <c r="C1493" t="s">
        <v>63</v>
      </c>
      <c r="D1493" t="s">
        <v>212</v>
      </c>
      <c r="E1493" t="s">
        <v>74</v>
      </c>
      <c r="F1493">
        <v>8.687</v>
      </c>
    </row>
    <row r="1494" spans="1:6" ht="15">
      <c r="A1494">
        <v>2020</v>
      </c>
      <c r="B1494" t="s">
        <v>123</v>
      </c>
      <c r="C1494" t="s">
        <v>63</v>
      </c>
      <c r="D1494" t="s">
        <v>212</v>
      </c>
      <c r="E1494" t="s">
        <v>74</v>
      </c>
      <c r="F1494">
        <v>8.284</v>
      </c>
    </row>
    <row r="1495" spans="1:6" ht="15">
      <c r="A1495">
        <v>2021</v>
      </c>
      <c r="B1495" t="s">
        <v>123</v>
      </c>
      <c r="C1495" t="s">
        <v>63</v>
      </c>
      <c r="D1495" t="s">
        <v>212</v>
      </c>
      <c r="E1495" t="s">
        <v>74</v>
      </c>
      <c r="F1495">
        <v>8.371</v>
      </c>
    </row>
    <row r="1496" spans="1:5" ht="15">
      <c r="A1496">
        <v>2022</v>
      </c>
      <c r="B1496" t="s">
        <v>123</v>
      </c>
      <c r="C1496" t="s">
        <v>63</v>
      </c>
      <c r="D1496" t="s">
        <v>212</v>
      </c>
      <c r="E1496" t="s">
        <v>74</v>
      </c>
    </row>
    <row r="1497" spans="1:6" ht="15">
      <c r="A1497">
        <v>2000</v>
      </c>
      <c r="B1497" t="s">
        <v>131</v>
      </c>
      <c r="C1497" t="s">
        <v>63</v>
      </c>
      <c r="D1497" t="s">
        <v>212</v>
      </c>
      <c r="E1497" t="s">
        <v>74</v>
      </c>
      <c r="F1497">
        <v>1.843</v>
      </c>
    </row>
    <row r="1498" spans="1:6" ht="15">
      <c r="A1498">
        <v>2001</v>
      </c>
      <c r="B1498" t="s">
        <v>131</v>
      </c>
      <c r="C1498" t="s">
        <v>63</v>
      </c>
      <c r="D1498" t="s">
        <v>212</v>
      </c>
      <c r="E1498" t="s">
        <v>74</v>
      </c>
      <c r="F1498">
        <v>1.857</v>
      </c>
    </row>
    <row r="1499" spans="1:6" ht="15">
      <c r="A1499">
        <v>2002</v>
      </c>
      <c r="B1499" t="s">
        <v>131</v>
      </c>
      <c r="C1499" t="s">
        <v>63</v>
      </c>
      <c r="D1499" t="s">
        <v>212</v>
      </c>
      <c r="E1499" t="s">
        <v>74</v>
      </c>
      <c r="F1499">
        <v>2.014</v>
      </c>
    </row>
    <row r="1500" spans="1:6" ht="15">
      <c r="A1500">
        <v>2003</v>
      </c>
      <c r="B1500" t="s">
        <v>131</v>
      </c>
      <c r="C1500" t="s">
        <v>63</v>
      </c>
      <c r="D1500" t="s">
        <v>212</v>
      </c>
      <c r="E1500" t="s">
        <v>74</v>
      </c>
      <c r="F1500">
        <v>2.145</v>
      </c>
    </row>
    <row r="1501" spans="1:6" ht="15">
      <c r="A1501">
        <v>2004</v>
      </c>
      <c r="B1501" t="s">
        <v>131</v>
      </c>
      <c r="C1501" t="s">
        <v>63</v>
      </c>
      <c r="D1501" t="s">
        <v>212</v>
      </c>
      <c r="E1501" t="s">
        <v>74</v>
      </c>
      <c r="F1501">
        <v>2.376</v>
      </c>
    </row>
    <row r="1502" spans="1:6" ht="15">
      <c r="A1502">
        <v>2005</v>
      </c>
      <c r="B1502" t="s">
        <v>131</v>
      </c>
      <c r="C1502" t="s">
        <v>63</v>
      </c>
      <c r="D1502" t="s">
        <v>212</v>
      </c>
      <c r="E1502" t="s">
        <v>74</v>
      </c>
      <c r="F1502">
        <v>2.416</v>
      </c>
    </row>
    <row r="1503" spans="1:6" ht="15">
      <c r="A1503">
        <v>2006</v>
      </c>
      <c r="B1503" t="s">
        <v>131</v>
      </c>
      <c r="C1503" t="s">
        <v>63</v>
      </c>
      <c r="D1503" t="s">
        <v>212</v>
      </c>
      <c r="E1503" t="s">
        <v>74</v>
      </c>
      <c r="F1503">
        <v>2.561</v>
      </c>
    </row>
    <row r="1504" spans="1:6" ht="15">
      <c r="A1504">
        <v>2007</v>
      </c>
      <c r="B1504" t="s">
        <v>131</v>
      </c>
      <c r="C1504" t="s">
        <v>63</v>
      </c>
      <c r="D1504" t="s">
        <v>212</v>
      </c>
      <c r="E1504" t="s">
        <v>74</v>
      </c>
      <c r="F1504">
        <v>2.986</v>
      </c>
    </row>
    <row r="1505" spans="1:6" ht="15">
      <c r="A1505">
        <v>2008</v>
      </c>
      <c r="B1505" t="s">
        <v>131</v>
      </c>
      <c r="C1505" t="s">
        <v>63</v>
      </c>
      <c r="D1505" t="s">
        <v>212</v>
      </c>
      <c r="E1505" t="s">
        <v>74</v>
      </c>
      <c r="F1505">
        <v>3.16</v>
      </c>
    </row>
    <row r="1506" spans="1:6" ht="15">
      <c r="A1506">
        <v>2009</v>
      </c>
      <c r="B1506" t="s">
        <v>131</v>
      </c>
      <c r="C1506" t="s">
        <v>63</v>
      </c>
      <c r="D1506" t="s">
        <v>212</v>
      </c>
      <c r="E1506" t="s">
        <v>74</v>
      </c>
      <c r="F1506">
        <v>2.695</v>
      </c>
    </row>
    <row r="1507" spans="1:6" ht="15">
      <c r="A1507">
        <v>2010</v>
      </c>
      <c r="B1507" t="s">
        <v>131</v>
      </c>
      <c r="C1507" t="s">
        <v>63</v>
      </c>
      <c r="D1507" t="s">
        <v>212</v>
      </c>
      <c r="E1507" t="s">
        <v>74</v>
      </c>
      <c r="F1507">
        <v>3.134</v>
      </c>
    </row>
    <row r="1508" spans="1:6" ht="15">
      <c r="A1508">
        <v>2011</v>
      </c>
      <c r="B1508" t="s">
        <v>131</v>
      </c>
      <c r="C1508" t="s">
        <v>63</v>
      </c>
      <c r="D1508" t="s">
        <v>212</v>
      </c>
      <c r="E1508" t="s">
        <v>74</v>
      </c>
      <c r="F1508">
        <v>3.455</v>
      </c>
    </row>
    <row r="1509" spans="1:6" ht="15">
      <c r="A1509">
        <v>2012</v>
      </c>
      <c r="B1509" t="s">
        <v>131</v>
      </c>
      <c r="C1509" t="s">
        <v>63</v>
      </c>
      <c r="D1509" t="s">
        <v>212</v>
      </c>
      <c r="E1509" t="s">
        <v>74</v>
      </c>
      <c r="F1509">
        <v>3.199</v>
      </c>
    </row>
    <row r="1510" spans="1:6" ht="15">
      <c r="A1510">
        <v>2013</v>
      </c>
      <c r="B1510" t="s">
        <v>131</v>
      </c>
      <c r="C1510" t="s">
        <v>63</v>
      </c>
      <c r="D1510" t="s">
        <v>212</v>
      </c>
      <c r="E1510" t="s">
        <v>74</v>
      </c>
      <c r="F1510">
        <v>3.069</v>
      </c>
    </row>
    <row r="1511" spans="1:6" ht="15">
      <c r="A1511">
        <v>2014</v>
      </c>
      <c r="B1511" t="s">
        <v>131</v>
      </c>
      <c r="C1511" t="s">
        <v>63</v>
      </c>
      <c r="D1511" t="s">
        <v>212</v>
      </c>
      <c r="E1511" t="s">
        <v>74</v>
      </c>
      <c r="F1511">
        <v>3.274</v>
      </c>
    </row>
    <row r="1512" spans="1:6" ht="15">
      <c r="A1512">
        <v>2015</v>
      </c>
      <c r="B1512" t="s">
        <v>131</v>
      </c>
      <c r="C1512" t="s">
        <v>63</v>
      </c>
      <c r="D1512" t="s">
        <v>212</v>
      </c>
      <c r="E1512" t="s">
        <v>74</v>
      </c>
      <c r="F1512">
        <v>3.435</v>
      </c>
    </row>
    <row r="1513" spans="1:6" ht="15">
      <c r="A1513">
        <v>2016</v>
      </c>
      <c r="B1513" t="s">
        <v>131</v>
      </c>
      <c r="C1513" t="s">
        <v>63</v>
      </c>
      <c r="D1513" t="s">
        <v>212</v>
      </c>
      <c r="E1513" t="s">
        <v>74</v>
      </c>
      <c r="F1513">
        <v>3.511</v>
      </c>
    </row>
    <row r="1514" spans="1:6" ht="15">
      <c r="A1514">
        <v>2017</v>
      </c>
      <c r="B1514" t="s">
        <v>131</v>
      </c>
      <c r="C1514" t="s">
        <v>63</v>
      </c>
      <c r="D1514" t="s">
        <v>212</v>
      </c>
      <c r="E1514" t="s">
        <v>74</v>
      </c>
      <c r="F1514">
        <v>3.777</v>
      </c>
    </row>
    <row r="1515" spans="1:6" ht="15">
      <c r="A1515">
        <v>2018</v>
      </c>
      <c r="B1515" t="s">
        <v>131</v>
      </c>
      <c r="C1515" t="s">
        <v>63</v>
      </c>
      <c r="D1515" t="s">
        <v>212</v>
      </c>
      <c r="E1515" t="s">
        <v>74</v>
      </c>
      <c r="F1515">
        <v>4.168</v>
      </c>
    </row>
    <row r="1516" spans="1:6" ht="15">
      <c r="A1516">
        <v>2019</v>
      </c>
      <c r="B1516" t="s">
        <v>131</v>
      </c>
      <c r="C1516" t="s">
        <v>63</v>
      </c>
      <c r="D1516" t="s">
        <v>212</v>
      </c>
      <c r="E1516" t="s">
        <v>74</v>
      </c>
      <c r="F1516">
        <v>3.999</v>
      </c>
    </row>
    <row r="1517" spans="1:6" ht="15">
      <c r="A1517">
        <v>2020</v>
      </c>
      <c r="B1517" t="s">
        <v>131</v>
      </c>
      <c r="C1517" t="s">
        <v>63</v>
      </c>
      <c r="D1517" t="s">
        <v>212</v>
      </c>
      <c r="E1517" t="s">
        <v>74</v>
      </c>
      <c r="F1517">
        <v>3.936</v>
      </c>
    </row>
    <row r="1518" spans="1:6" ht="15">
      <c r="A1518">
        <v>2021</v>
      </c>
      <c r="B1518" t="s">
        <v>131</v>
      </c>
      <c r="C1518" t="s">
        <v>63</v>
      </c>
      <c r="D1518" t="s">
        <v>212</v>
      </c>
      <c r="E1518" t="s">
        <v>74</v>
      </c>
      <c r="F1518">
        <v>4.17</v>
      </c>
    </row>
    <row r="1519" spans="1:7" ht="15">
      <c r="A1519">
        <v>2022</v>
      </c>
      <c r="B1519" t="s">
        <v>131</v>
      </c>
      <c r="C1519" t="s">
        <v>63</v>
      </c>
      <c r="D1519" t="s">
        <v>212</v>
      </c>
      <c r="E1519" t="s">
        <v>74</v>
      </c>
      <c r="F1519">
        <v>4.467</v>
      </c>
      <c r="G1519" t="s">
        <v>211</v>
      </c>
    </row>
    <row r="1520" spans="1:6" ht="15">
      <c r="A1520">
        <v>2000</v>
      </c>
      <c r="B1520" t="s">
        <v>130</v>
      </c>
      <c r="C1520" t="s">
        <v>63</v>
      </c>
      <c r="D1520" t="s">
        <v>212</v>
      </c>
      <c r="E1520" t="s">
        <v>74</v>
      </c>
      <c r="F1520">
        <v>5.268</v>
      </c>
    </row>
    <row r="1521" spans="1:6" ht="15">
      <c r="A1521">
        <v>2001</v>
      </c>
      <c r="B1521" t="s">
        <v>130</v>
      </c>
      <c r="C1521" t="s">
        <v>63</v>
      </c>
      <c r="D1521" t="s">
        <v>212</v>
      </c>
      <c r="E1521" t="s">
        <v>74</v>
      </c>
      <c r="F1521">
        <v>5.349</v>
      </c>
    </row>
    <row r="1522" spans="1:6" ht="15">
      <c r="A1522">
        <v>2002</v>
      </c>
      <c r="B1522" t="s">
        <v>130</v>
      </c>
      <c r="C1522" t="s">
        <v>63</v>
      </c>
      <c r="D1522" t="s">
        <v>212</v>
      </c>
      <c r="E1522" t="s">
        <v>74</v>
      </c>
      <c r="F1522">
        <v>5.452</v>
      </c>
    </row>
    <row r="1523" spans="1:6" ht="15">
      <c r="A1523">
        <v>2003</v>
      </c>
      <c r="B1523" t="s">
        <v>130</v>
      </c>
      <c r="C1523" t="s">
        <v>63</v>
      </c>
      <c r="D1523" t="s">
        <v>212</v>
      </c>
      <c r="E1523" t="s">
        <v>74</v>
      </c>
      <c r="F1523">
        <v>5.153</v>
      </c>
    </row>
    <row r="1524" spans="1:6" ht="15">
      <c r="A1524">
        <v>2004</v>
      </c>
      <c r="B1524" t="s">
        <v>130</v>
      </c>
      <c r="C1524" t="s">
        <v>63</v>
      </c>
      <c r="D1524" t="s">
        <v>212</v>
      </c>
      <c r="E1524" t="s">
        <v>74</v>
      </c>
      <c r="F1524">
        <v>5.346</v>
      </c>
    </row>
    <row r="1525" spans="1:6" ht="15">
      <c r="A1525">
        <v>2005</v>
      </c>
      <c r="B1525" t="s">
        <v>130</v>
      </c>
      <c r="C1525" t="s">
        <v>63</v>
      </c>
      <c r="D1525" t="s">
        <v>212</v>
      </c>
      <c r="E1525" t="s">
        <v>74</v>
      </c>
      <c r="F1525">
        <v>5.503</v>
      </c>
    </row>
    <row r="1526" spans="1:6" ht="15">
      <c r="A1526">
        <v>2006</v>
      </c>
      <c r="B1526" t="s">
        <v>130</v>
      </c>
      <c r="C1526" t="s">
        <v>63</v>
      </c>
      <c r="D1526" t="s">
        <v>212</v>
      </c>
      <c r="E1526" t="s">
        <v>74</v>
      </c>
      <c r="F1526">
        <v>5.45</v>
      </c>
    </row>
    <row r="1527" spans="1:6" ht="15">
      <c r="A1527">
        <v>2007</v>
      </c>
      <c r="B1527" t="s">
        <v>130</v>
      </c>
      <c r="C1527" t="s">
        <v>63</v>
      </c>
      <c r="D1527" t="s">
        <v>212</v>
      </c>
      <c r="E1527" t="s">
        <v>74</v>
      </c>
      <c r="F1527">
        <v>5.498</v>
      </c>
    </row>
    <row r="1528" spans="1:6" ht="15">
      <c r="A1528">
        <v>2008</v>
      </c>
      <c r="B1528" t="s">
        <v>130</v>
      </c>
      <c r="C1528" t="s">
        <v>63</v>
      </c>
      <c r="D1528" t="s">
        <v>212</v>
      </c>
      <c r="E1528" t="s">
        <v>74</v>
      </c>
      <c r="F1528">
        <v>5.354</v>
      </c>
    </row>
    <row r="1529" spans="1:6" ht="15">
      <c r="A1529">
        <v>2009</v>
      </c>
      <c r="B1529" t="s">
        <v>130</v>
      </c>
      <c r="C1529" t="s">
        <v>63</v>
      </c>
      <c r="D1529" t="s">
        <v>212</v>
      </c>
      <c r="E1529" t="s">
        <v>74</v>
      </c>
      <c r="F1529">
        <v>5.105</v>
      </c>
    </row>
    <row r="1530" spans="1:6" ht="15">
      <c r="A1530">
        <v>2010</v>
      </c>
      <c r="B1530" t="s">
        <v>130</v>
      </c>
      <c r="C1530" t="s">
        <v>63</v>
      </c>
      <c r="D1530" t="s">
        <v>212</v>
      </c>
      <c r="E1530" t="s">
        <v>74</v>
      </c>
      <c r="F1530">
        <v>5.229</v>
      </c>
    </row>
    <row r="1531" spans="1:6" ht="15">
      <c r="A1531">
        <v>2011</v>
      </c>
      <c r="B1531" t="s">
        <v>130</v>
      </c>
      <c r="C1531" t="s">
        <v>63</v>
      </c>
      <c r="D1531" t="s">
        <v>212</v>
      </c>
      <c r="E1531" t="s">
        <v>74</v>
      </c>
      <c r="F1531">
        <v>5.079</v>
      </c>
    </row>
    <row r="1532" spans="1:6" ht="15">
      <c r="A1532">
        <v>2012</v>
      </c>
      <c r="B1532" t="s">
        <v>130</v>
      </c>
      <c r="C1532" t="s">
        <v>63</v>
      </c>
      <c r="D1532" t="s">
        <v>212</v>
      </c>
      <c r="E1532" t="s">
        <v>74</v>
      </c>
      <c r="F1532">
        <v>4.997</v>
      </c>
    </row>
    <row r="1533" spans="1:6" ht="15">
      <c r="A1533">
        <v>2013</v>
      </c>
      <c r="B1533" t="s">
        <v>130</v>
      </c>
      <c r="C1533" t="s">
        <v>63</v>
      </c>
      <c r="D1533" t="s">
        <v>212</v>
      </c>
      <c r="E1533" t="s">
        <v>74</v>
      </c>
      <c r="F1533">
        <v>5.141</v>
      </c>
    </row>
    <row r="1534" spans="1:6" ht="15">
      <c r="A1534">
        <v>2014</v>
      </c>
      <c r="B1534" t="s">
        <v>130</v>
      </c>
      <c r="C1534" t="s">
        <v>63</v>
      </c>
      <c r="D1534" t="s">
        <v>212</v>
      </c>
      <c r="E1534" t="s">
        <v>74</v>
      </c>
      <c r="F1534">
        <v>5.546</v>
      </c>
    </row>
    <row r="1535" spans="1:6" ht="15">
      <c r="A1535">
        <v>2015</v>
      </c>
      <c r="B1535" t="s">
        <v>130</v>
      </c>
      <c r="C1535" t="s">
        <v>63</v>
      </c>
      <c r="D1535" t="s">
        <v>212</v>
      </c>
      <c r="E1535" t="s">
        <v>74</v>
      </c>
      <c r="F1535">
        <v>5.958</v>
      </c>
    </row>
    <row r="1536" spans="1:6" ht="15">
      <c r="A1536">
        <v>2016</v>
      </c>
      <c r="B1536" t="s">
        <v>130</v>
      </c>
      <c r="C1536" t="s">
        <v>63</v>
      </c>
      <c r="D1536" t="s">
        <v>212</v>
      </c>
      <c r="E1536" t="s">
        <v>74</v>
      </c>
      <c r="F1536">
        <v>6.074</v>
      </c>
    </row>
    <row r="1537" spans="1:6" ht="15">
      <c r="A1537">
        <v>2017</v>
      </c>
      <c r="B1537" t="s">
        <v>130</v>
      </c>
      <c r="C1537" t="s">
        <v>63</v>
      </c>
      <c r="D1537" t="s">
        <v>212</v>
      </c>
      <c r="E1537" t="s">
        <v>74</v>
      </c>
      <c r="F1537">
        <v>6.415</v>
      </c>
    </row>
    <row r="1538" spans="1:6" ht="15">
      <c r="A1538">
        <v>2018</v>
      </c>
      <c r="B1538" t="s">
        <v>130</v>
      </c>
      <c r="C1538" t="s">
        <v>63</v>
      </c>
      <c r="D1538" t="s">
        <v>212</v>
      </c>
      <c r="E1538" t="s">
        <v>74</v>
      </c>
      <c r="F1538">
        <v>6.426</v>
      </c>
    </row>
    <row r="1539" spans="1:6" ht="15">
      <c r="A1539">
        <v>2019</v>
      </c>
      <c r="B1539" t="s">
        <v>130</v>
      </c>
      <c r="C1539" t="s">
        <v>63</v>
      </c>
      <c r="D1539" t="s">
        <v>212</v>
      </c>
      <c r="E1539" t="s">
        <v>74</v>
      </c>
      <c r="F1539">
        <v>6.368</v>
      </c>
    </row>
    <row r="1540" spans="1:6" ht="15">
      <c r="A1540">
        <v>2020</v>
      </c>
      <c r="B1540" t="s">
        <v>130</v>
      </c>
      <c r="C1540" t="s">
        <v>63</v>
      </c>
      <c r="D1540" t="s">
        <v>212</v>
      </c>
      <c r="E1540" t="s">
        <v>74</v>
      </c>
      <c r="F1540">
        <v>5.681</v>
      </c>
    </row>
    <row r="1541" spans="1:6" ht="15">
      <c r="A1541">
        <v>2021</v>
      </c>
      <c r="B1541" t="s">
        <v>130</v>
      </c>
      <c r="C1541" t="s">
        <v>63</v>
      </c>
      <c r="D1541" t="s">
        <v>212</v>
      </c>
      <c r="E1541" t="s">
        <v>74</v>
      </c>
      <c r="F1541">
        <v>5.992</v>
      </c>
    </row>
    <row r="1542" spans="1:7" ht="15">
      <c r="A1542">
        <v>2022</v>
      </c>
      <c r="B1542" t="s">
        <v>130</v>
      </c>
      <c r="C1542" t="s">
        <v>63</v>
      </c>
      <c r="D1542" t="s">
        <v>212</v>
      </c>
      <c r="E1542" t="s">
        <v>74</v>
      </c>
      <c r="F1542">
        <v>6.13</v>
      </c>
      <c r="G1542" t="s">
        <v>211</v>
      </c>
    </row>
    <row r="1543" spans="1:6" ht="15">
      <c r="A1543">
        <v>2000</v>
      </c>
      <c r="B1543" t="s">
        <v>129</v>
      </c>
      <c r="C1543" t="s">
        <v>63</v>
      </c>
      <c r="D1543" t="s">
        <v>212</v>
      </c>
      <c r="E1543" t="s">
        <v>74</v>
      </c>
      <c r="F1543">
        <v>1.13</v>
      </c>
    </row>
    <row r="1544" spans="1:6" ht="15">
      <c r="A1544">
        <v>2001</v>
      </c>
      <c r="B1544" t="s">
        <v>129</v>
      </c>
      <c r="C1544" t="s">
        <v>63</v>
      </c>
      <c r="D1544" t="s">
        <v>212</v>
      </c>
      <c r="E1544" t="s">
        <v>74</v>
      </c>
      <c r="F1544">
        <v>1.275</v>
      </c>
    </row>
    <row r="1545" spans="1:6" ht="15">
      <c r="A1545">
        <v>2002</v>
      </c>
      <c r="B1545" t="s">
        <v>129</v>
      </c>
      <c r="C1545" t="s">
        <v>63</v>
      </c>
      <c r="D1545" t="s">
        <v>212</v>
      </c>
      <c r="E1545" t="s">
        <v>74</v>
      </c>
      <c r="F1545">
        <v>1.438</v>
      </c>
    </row>
    <row r="1546" spans="1:6" ht="15">
      <c r="A1546">
        <v>2003</v>
      </c>
      <c r="B1546" t="s">
        <v>129</v>
      </c>
      <c r="C1546" t="s">
        <v>63</v>
      </c>
      <c r="D1546" t="s">
        <v>212</v>
      </c>
      <c r="E1546" t="s">
        <v>74</v>
      </c>
      <c r="F1546">
        <v>1.707</v>
      </c>
    </row>
    <row r="1547" spans="1:6" ht="15">
      <c r="A1547">
        <v>2004</v>
      </c>
      <c r="B1547" t="s">
        <v>129</v>
      </c>
      <c r="C1547" t="s">
        <v>63</v>
      </c>
      <c r="D1547" t="s">
        <v>212</v>
      </c>
      <c r="E1547" t="s">
        <v>74</v>
      </c>
      <c r="F1547">
        <v>1.893</v>
      </c>
    </row>
    <row r="1548" spans="1:6" ht="15">
      <c r="A1548">
        <v>2005</v>
      </c>
      <c r="B1548" t="s">
        <v>129</v>
      </c>
      <c r="C1548" t="s">
        <v>63</v>
      </c>
      <c r="D1548" t="s">
        <v>212</v>
      </c>
      <c r="E1548" t="s">
        <v>74</v>
      </c>
      <c r="F1548">
        <v>1.981</v>
      </c>
    </row>
    <row r="1549" spans="1:6" ht="15">
      <c r="A1549">
        <v>2006</v>
      </c>
      <c r="B1549" t="s">
        <v>129</v>
      </c>
      <c r="C1549" t="s">
        <v>63</v>
      </c>
      <c r="D1549" t="s">
        <v>212</v>
      </c>
      <c r="E1549" t="s">
        <v>74</v>
      </c>
      <c r="F1549">
        <v>2.095</v>
      </c>
    </row>
    <row r="1550" spans="1:6" ht="15">
      <c r="A1550">
        <v>2007</v>
      </c>
      <c r="B1550" t="s">
        <v>129</v>
      </c>
      <c r="C1550" t="s">
        <v>63</v>
      </c>
      <c r="D1550" t="s">
        <v>212</v>
      </c>
      <c r="E1550" t="s">
        <v>74</v>
      </c>
      <c r="F1550">
        <v>2.409</v>
      </c>
    </row>
    <row r="1551" spans="1:6" ht="15">
      <c r="A1551">
        <v>2008</v>
      </c>
      <c r="B1551" t="s">
        <v>129</v>
      </c>
      <c r="C1551" t="s">
        <v>63</v>
      </c>
      <c r="D1551" t="s">
        <v>212</v>
      </c>
      <c r="E1551" t="s">
        <v>74</v>
      </c>
      <c r="F1551">
        <v>2.399</v>
      </c>
    </row>
    <row r="1552" spans="1:6" ht="15">
      <c r="A1552">
        <v>2009</v>
      </c>
      <c r="B1552" t="s">
        <v>129</v>
      </c>
      <c r="C1552" t="s">
        <v>63</v>
      </c>
      <c r="D1552" t="s">
        <v>212</v>
      </c>
      <c r="E1552" t="s">
        <v>74</v>
      </c>
      <c r="F1552">
        <v>1.626</v>
      </c>
    </row>
    <row r="1553" spans="1:6" ht="15">
      <c r="A1553">
        <v>2010</v>
      </c>
      <c r="B1553" t="s">
        <v>129</v>
      </c>
      <c r="C1553" t="s">
        <v>63</v>
      </c>
      <c r="D1553" t="s">
        <v>212</v>
      </c>
      <c r="E1553" t="s">
        <v>74</v>
      </c>
      <c r="F1553">
        <v>1.832</v>
      </c>
    </row>
    <row r="1554" spans="1:6" ht="15">
      <c r="A1554">
        <v>2011</v>
      </c>
      <c r="B1554" t="s">
        <v>129</v>
      </c>
      <c r="C1554" t="s">
        <v>63</v>
      </c>
      <c r="D1554" t="s">
        <v>212</v>
      </c>
      <c r="E1554" t="s">
        <v>74</v>
      </c>
      <c r="F1554">
        <v>1.895</v>
      </c>
    </row>
    <row r="1555" spans="1:6" ht="15">
      <c r="A1555">
        <v>2012</v>
      </c>
      <c r="B1555" t="s">
        <v>129</v>
      </c>
      <c r="C1555" t="s">
        <v>63</v>
      </c>
      <c r="D1555" t="s">
        <v>212</v>
      </c>
      <c r="E1555" t="s">
        <v>74</v>
      </c>
      <c r="F1555">
        <v>1.897</v>
      </c>
    </row>
    <row r="1556" spans="1:6" ht="15">
      <c r="A1556">
        <v>2013</v>
      </c>
      <c r="B1556" t="s">
        <v>129</v>
      </c>
      <c r="C1556" t="s">
        <v>63</v>
      </c>
      <c r="D1556" t="s">
        <v>212</v>
      </c>
      <c r="E1556" t="s">
        <v>74</v>
      </c>
      <c r="F1556">
        <v>1.83</v>
      </c>
    </row>
    <row r="1557" spans="1:6" ht="15">
      <c r="A1557">
        <v>2014</v>
      </c>
      <c r="B1557" t="s">
        <v>129</v>
      </c>
      <c r="C1557" t="s">
        <v>63</v>
      </c>
      <c r="D1557" t="s">
        <v>212</v>
      </c>
      <c r="E1557" t="s">
        <v>74</v>
      </c>
      <c r="F1557">
        <v>1.937</v>
      </c>
    </row>
    <row r="1558" spans="1:6" ht="15">
      <c r="A1558">
        <v>2015</v>
      </c>
      <c r="B1558" t="s">
        <v>129</v>
      </c>
      <c r="C1558" t="s">
        <v>63</v>
      </c>
      <c r="D1558" t="s">
        <v>212</v>
      </c>
      <c r="E1558" t="s">
        <v>74</v>
      </c>
      <c r="F1558">
        <v>2.251</v>
      </c>
    </row>
    <row r="1559" spans="1:6" ht="15">
      <c r="A1559">
        <v>2016</v>
      </c>
      <c r="B1559" t="s">
        <v>129</v>
      </c>
      <c r="C1559" t="s">
        <v>63</v>
      </c>
      <c r="D1559" t="s">
        <v>212</v>
      </c>
      <c r="E1559" t="s">
        <v>74</v>
      </c>
      <c r="F1559">
        <v>2.474</v>
      </c>
    </row>
    <row r="1560" spans="1:6" ht="15">
      <c r="A1560">
        <v>2017</v>
      </c>
      <c r="B1560" t="s">
        <v>129</v>
      </c>
      <c r="C1560" t="s">
        <v>63</v>
      </c>
      <c r="D1560" t="s">
        <v>212</v>
      </c>
      <c r="E1560" t="s">
        <v>74</v>
      </c>
      <c r="F1560">
        <v>2.511</v>
      </c>
    </row>
    <row r="1561" spans="1:6" ht="15">
      <c r="A1561">
        <v>2018</v>
      </c>
      <c r="B1561" t="s">
        <v>129</v>
      </c>
      <c r="C1561" t="s">
        <v>63</v>
      </c>
      <c r="D1561" t="s">
        <v>212</v>
      </c>
      <c r="E1561" t="s">
        <v>74</v>
      </c>
      <c r="F1561">
        <v>2.698</v>
      </c>
    </row>
    <row r="1562" spans="1:6" ht="15">
      <c r="A1562">
        <v>2019</v>
      </c>
      <c r="B1562" t="s">
        <v>129</v>
      </c>
      <c r="C1562" t="s">
        <v>63</v>
      </c>
      <c r="D1562" t="s">
        <v>212</v>
      </c>
      <c r="E1562" t="s">
        <v>74</v>
      </c>
      <c r="F1562">
        <v>2.851</v>
      </c>
    </row>
    <row r="1563" spans="1:6" ht="15">
      <c r="A1563">
        <v>2020</v>
      </c>
      <c r="B1563" t="s">
        <v>129</v>
      </c>
      <c r="C1563" t="s">
        <v>63</v>
      </c>
      <c r="D1563" t="s">
        <v>212</v>
      </c>
      <c r="E1563" t="s">
        <v>74</v>
      </c>
      <c r="F1563">
        <v>2.834</v>
      </c>
    </row>
    <row r="1564" spans="1:6" ht="15">
      <c r="A1564">
        <v>2021</v>
      </c>
      <c r="B1564" t="s">
        <v>129</v>
      </c>
      <c r="C1564" t="s">
        <v>63</v>
      </c>
      <c r="D1564" t="s">
        <v>212</v>
      </c>
      <c r="E1564" t="s">
        <v>74</v>
      </c>
      <c r="F1564">
        <v>3.215</v>
      </c>
    </row>
    <row r="1565" spans="1:7" ht="15">
      <c r="A1565">
        <v>2022</v>
      </c>
      <c r="B1565" t="s">
        <v>129</v>
      </c>
      <c r="C1565" t="s">
        <v>63</v>
      </c>
      <c r="D1565" t="s">
        <v>212</v>
      </c>
      <c r="E1565" t="s">
        <v>74</v>
      </c>
      <c r="F1565">
        <v>3.305</v>
      </c>
      <c r="G1565" t="s">
        <v>211</v>
      </c>
    </row>
    <row r="1566" spans="1:5" ht="15">
      <c r="A1566">
        <v>2000</v>
      </c>
      <c r="B1566" t="s">
        <v>116</v>
      </c>
      <c r="C1566" t="s">
        <v>63</v>
      </c>
      <c r="D1566" t="s">
        <v>212</v>
      </c>
      <c r="E1566" t="s">
        <v>74</v>
      </c>
    </row>
    <row r="1567" spans="1:6" ht="15">
      <c r="A1567">
        <v>2001</v>
      </c>
      <c r="B1567" t="s">
        <v>116</v>
      </c>
      <c r="C1567" t="s">
        <v>63</v>
      </c>
      <c r="D1567" t="s">
        <v>212</v>
      </c>
      <c r="E1567" t="s">
        <v>74</v>
      </c>
      <c r="F1567">
        <v>1.032</v>
      </c>
    </row>
    <row r="1568" spans="1:6" ht="15">
      <c r="A1568">
        <v>2002</v>
      </c>
      <c r="B1568" t="s">
        <v>116</v>
      </c>
      <c r="C1568" t="s">
        <v>63</v>
      </c>
      <c r="D1568" t="s">
        <v>212</v>
      </c>
      <c r="E1568" t="s">
        <v>74</v>
      </c>
      <c r="F1568">
        <v>1.215</v>
      </c>
    </row>
    <row r="1569" spans="1:6" ht="15">
      <c r="A1569">
        <v>2003</v>
      </c>
      <c r="B1569" t="s">
        <v>116</v>
      </c>
      <c r="C1569" t="s">
        <v>63</v>
      </c>
      <c r="D1569" t="s">
        <v>212</v>
      </c>
      <c r="E1569" t="s">
        <v>74</v>
      </c>
      <c r="F1569">
        <v>1.401</v>
      </c>
    </row>
    <row r="1570" spans="1:6" ht="15">
      <c r="A1570">
        <v>2004</v>
      </c>
      <c r="B1570" t="s">
        <v>116</v>
      </c>
      <c r="C1570" t="s">
        <v>63</v>
      </c>
      <c r="D1570" t="s">
        <v>212</v>
      </c>
      <c r="E1570" t="s">
        <v>74</v>
      </c>
      <c r="F1570">
        <v>1.789</v>
      </c>
    </row>
    <row r="1571" spans="1:6" ht="15">
      <c r="A1571">
        <v>2005</v>
      </c>
      <c r="B1571" t="s">
        <v>116</v>
      </c>
      <c r="C1571" t="s">
        <v>63</v>
      </c>
      <c r="D1571" t="s">
        <v>212</v>
      </c>
      <c r="E1571" t="s">
        <v>74</v>
      </c>
      <c r="F1571">
        <v>1.757</v>
      </c>
    </row>
    <row r="1572" spans="1:6" ht="15">
      <c r="A1572">
        <v>2006</v>
      </c>
      <c r="B1572" t="s">
        <v>116</v>
      </c>
      <c r="C1572" t="s">
        <v>63</v>
      </c>
      <c r="D1572" t="s">
        <v>212</v>
      </c>
      <c r="E1572" t="s">
        <v>74</v>
      </c>
      <c r="F1572">
        <v>2.057</v>
      </c>
    </row>
    <row r="1573" spans="1:6" ht="15">
      <c r="A1573">
        <v>2007</v>
      </c>
      <c r="B1573" t="s">
        <v>116</v>
      </c>
      <c r="C1573" t="s">
        <v>63</v>
      </c>
      <c r="D1573" t="s">
        <v>212</v>
      </c>
      <c r="E1573" t="s">
        <v>74</v>
      </c>
      <c r="F1573">
        <v>2.035</v>
      </c>
    </row>
    <row r="1574" spans="1:6" ht="15">
      <c r="A1574">
        <v>2008</v>
      </c>
      <c r="B1574" t="s">
        <v>116</v>
      </c>
      <c r="C1574" t="s">
        <v>63</v>
      </c>
      <c r="D1574" t="s">
        <v>212</v>
      </c>
      <c r="E1574" t="s">
        <v>74</v>
      </c>
      <c r="F1574">
        <v>2.066</v>
      </c>
    </row>
    <row r="1575" spans="1:6" ht="15">
      <c r="A1575">
        <v>2009</v>
      </c>
      <c r="B1575" t="s">
        <v>116</v>
      </c>
      <c r="C1575" t="s">
        <v>63</v>
      </c>
      <c r="D1575" t="s">
        <v>212</v>
      </c>
      <c r="E1575" t="s">
        <v>74</v>
      </c>
      <c r="F1575">
        <v>1.641</v>
      </c>
    </row>
    <row r="1576" spans="1:6" ht="15">
      <c r="A1576">
        <v>2010</v>
      </c>
      <c r="B1576" t="s">
        <v>116</v>
      </c>
      <c r="C1576" t="s">
        <v>63</v>
      </c>
      <c r="D1576" t="s">
        <v>212</v>
      </c>
      <c r="E1576" t="s">
        <v>74</v>
      </c>
      <c r="F1576">
        <v>1.894</v>
      </c>
    </row>
    <row r="1577" spans="1:6" ht="15">
      <c r="A1577">
        <v>2011</v>
      </c>
      <c r="B1577" t="s">
        <v>116</v>
      </c>
      <c r="C1577" t="s">
        <v>63</v>
      </c>
      <c r="D1577" t="s">
        <v>212</v>
      </c>
      <c r="E1577" t="s">
        <v>74</v>
      </c>
      <c r="F1577">
        <v>1.901</v>
      </c>
    </row>
    <row r="1578" spans="1:6" ht="15">
      <c r="A1578">
        <v>2012</v>
      </c>
      <c r="B1578" t="s">
        <v>116</v>
      </c>
      <c r="C1578" t="s">
        <v>63</v>
      </c>
      <c r="D1578" t="s">
        <v>212</v>
      </c>
      <c r="E1578" t="s">
        <v>74</v>
      </c>
      <c r="F1578">
        <v>1.623</v>
      </c>
    </row>
    <row r="1579" spans="1:6" ht="15">
      <c r="A1579">
        <v>2013</v>
      </c>
      <c r="B1579" t="s">
        <v>116</v>
      </c>
      <c r="C1579" t="s">
        <v>63</v>
      </c>
      <c r="D1579" t="s">
        <v>212</v>
      </c>
      <c r="E1579" t="s">
        <v>74</v>
      </c>
      <c r="F1579">
        <v>1.639</v>
      </c>
    </row>
    <row r="1580" spans="1:6" ht="15">
      <c r="A1580">
        <v>2014</v>
      </c>
      <c r="B1580" t="s">
        <v>116</v>
      </c>
      <c r="C1580" t="s">
        <v>63</v>
      </c>
      <c r="D1580" t="s">
        <v>212</v>
      </c>
      <c r="E1580" t="s">
        <v>74</v>
      </c>
      <c r="F1580">
        <v>1.764</v>
      </c>
    </row>
    <row r="1581" spans="1:6" ht="15">
      <c r="A1581">
        <v>2015</v>
      </c>
      <c r="B1581" t="s">
        <v>116</v>
      </c>
      <c r="C1581" t="s">
        <v>63</v>
      </c>
      <c r="D1581" t="s">
        <v>212</v>
      </c>
      <c r="E1581" t="s">
        <v>74</v>
      </c>
      <c r="F1581">
        <v>2.103</v>
      </c>
    </row>
    <row r="1582" spans="1:6" ht="15">
      <c r="A1582">
        <v>2016</v>
      </c>
      <c r="B1582" t="s">
        <v>116</v>
      </c>
      <c r="C1582" t="s">
        <v>63</v>
      </c>
      <c r="D1582" t="s">
        <v>212</v>
      </c>
      <c r="E1582" t="s">
        <v>74</v>
      </c>
      <c r="F1582">
        <v>2.329</v>
      </c>
    </row>
    <row r="1583" spans="1:6" ht="15">
      <c r="A1583">
        <v>2017</v>
      </c>
      <c r="B1583" t="s">
        <v>116</v>
      </c>
      <c r="C1583" t="s">
        <v>63</v>
      </c>
      <c r="D1583" t="s">
        <v>212</v>
      </c>
      <c r="E1583" t="s">
        <v>74</v>
      </c>
      <c r="F1583">
        <v>2.576</v>
      </c>
    </row>
    <row r="1584" spans="1:6" ht="15">
      <c r="A1584">
        <v>2018</v>
      </c>
      <c r="B1584" t="s">
        <v>116</v>
      </c>
      <c r="C1584" t="s">
        <v>63</v>
      </c>
      <c r="D1584" t="s">
        <v>212</v>
      </c>
      <c r="E1584" t="s">
        <v>74</v>
      </c>
      <c r="F1584">
        <v>2.663</v>
      </c>
    </row>
    <row r="1585" spans="1:6" ht="15">
      <c r="A1585">
        <v>2019</v>
      </c>
      <c r="B1585" t="s">
        <v>116</v>
      </c>
      <c r="C1585" t="s">
        <v>63</v>
      </c>
      <c r="D1585" t="s">
        <v>212</v>
      </c>
      <c r="E1585" t="s">
        <v>74</v>
      </c>
      <c r="F1585">
        <v>2.878</v>
      </c>
    </row>
    <row r="1586" spans="1:6" ht="15">
      <c r="A1586">
        <v>2020</v>
      </c>
      <c r="B1586" t="s">
        <v>116</v>
      </c>
      <c r="C1586" t="s">
        <v>63</v>
      </c>
      <c r="D1586" t="s">
        <v>212</v>
      </c>
      <c r="E1586" t="s">
        <v>74</v>
      </c>
      <c r="F1586">
        <v>2.714</v>
      </c>
    </row>
    <row r="1587" spans="1:6" ht="15">
      <c r="A1587">
        <v>2021</v>
      </c>
      <c r="B1587" t="s">
        <v>116</v>
      </c>
      <c r="C1587" t="s">
        <v>63</v>
      </c>
      <c r="D1587" t="s">
        <v>212</v>
      </c>
      <c r="E1587" t="s">
        <v>74</v>
      </c>
      <c r="F1587">
        <v>2.948</v>
      </c>
    </row>
    <row r="1588" spans="1:5" ht="15">
      <c r="A1588">
        <v>2022</v>
      </c>
      <c r="B1588" t="s">
        <v>116</v>
      </c>
      <c r="C1588" t="s">
        <v>63</v>
      </c>
      <c r="D1588" t="s">
        <v>212</v>
      </c>
      <c r="E1588" t="s">
        <v>74</v>
      </c>
    </row>
    <row r="1589" spans="1:6" ht="15">
      <c r="A1589">
        <v>2000</v>
      </c>
      <c r="B1589" t="s">
        <v>125</v>
      </c>
      <c r="C1589" t="s">
        <v>63</v>
      </c>
      <c r="D1589" t="s">
        <v>212</v>
      </c>
      <c r="E1589" t="s">
        <v>74</v>
      </c>
      <c r="F1589">
        <v>8.025</v>
      </c>
    </row>
    <row r="1590" spans="1:6" ht="15">
      <c r="A1590">
        <v>2001</v>
      </c>
      <c r="B1590" t="s">
        <v>125</v>
      </c>
      <c r="C1590" t="s">
        <v>63</v>
      </c>
      <c r="D1590" t="s">
        <v>212</v>
      </c>
      <c r="E1590" t="s">
        <v>74</v>
      </c>
      <c r="F1590">
        <v>7.625</v>
      </c>
    </row>
    <row r="1591" spans="1:6" ht="15">
      <c r="A1591">
        <v>2002</v>
      </c>
      <c r="B1591" t="s">
        <v>125</v>
      </c>
      <c r="C1591" t="s">
        <v>63</v>
      </c>
      <c r="D1591" t="s">
        <v>212</v>
      </c>
      <c r="E1591" t="s">
        <v>74</v>
      </c>
      <c r="F1591">
        <v>7.843</v>
      </c>
    </row>
    <row r="1592" spans="1:6" ht="15">
      <c r="A1592">
        <v>2003</v>
      </c>
      <c r="B1592" t="s">
        <v>125</v>
      </c>
      <c r="C1592" t="s">
        <v>63</v>
      </c>
      <c r="D1592" t="s">
        <v>212</v>
      </c>
      <c r="E1592" t="s">
        <v>74</v>
      </c>
      <c r="F1592">
        <v>8.311</v>
      </c>
    </row>
    <row r="1593" spans="1:6" ht="15">
      <c r="A1593">
        <v>2004</v>
      </c>
      <c r="B1593" t="s">
        <v>125</v>
      </c>
      <c r="C1593" t="s">
        <v>63</v>
      </c>
      <c r="D1593" t="s">
        <v>212</v>
      </c>
      <c r="E1593" t="s">
        <v>74</v>
      </c>
      <c r="F1593">
        <v>8.476</v>
      </c>
    </row>
    <row r="1594" spans="1:6" ht="15">
      <c r="A1594">
        <v>2005</v>
      </c>
      <c r="B1594" t="s">
        <v>125</v>
      </c>
      <c r="C1594" t="s">
        <v>63</v>
      </c>
      <c r="D1594" t="s">
        <v>212</v>
      </c>
      <c r="E1594" t="s">
        <v>74</v>
      </c>
      <c r="F1594">
        <v>8.497</v>
      </c>
    </row>
    <row r="1595" spans="1:6" ht="15">
      <c r="A1595">
        <v>2006</v>
      </c>
      <c r="B1595" t="s">
        <v>125</v>
      </c>
      <c r="C1595" t="s">
        <v>63</v>
      </c>
      <c r="D1595" t="s">
        <v>212</v>
      </c>
      <c r="E1595" t="s">
        <v>74</v>
      </c>
      <c r="F1595">
        <v>8.439</v>
      </c>
    </row>
    <row r="1596" spans="1:6" ht="15">
      <c r="A1596">
        <v>2007</v>
      </c>
      <c r="B1596" t="s">
        <v>125</v>
      </c>
      <c r="C1596" t="s">
        <v>63</v>
      </c>
      <c r="D1596" t="s">
        <v>212</v>
      </c>
      <c r="E1596" t="s">
        <v>74</v>
      </c>
      <c r="F1596">
        <v>8.703</v>
      </c>
    </row>
    <row r="1597" spans="1:6" ht="15">
      <c r="A1597">
        <v>2008</v>
      </c>
      <c r="B1597" t="s">
        <v>125</v>
      </c>
      <c r="C1597" t="s">
        <v>63</v>
      </c>
      <c r="D1597" t="s">
        <v>212</v>
      </c>
      <c r="E1597" t="s">
        <v>74</v>
      </c>
      <c r="F1597">
        <v>8.884</v>
      </c>
    </row>
    <row r="1598" spans="1:6" ht="15">
      <c r="A1598">
        <v>2009</v>
      </c>
      <c r="B1598" t="s">
        <v>125</v>
      </c>
      <c r="C1598" t="s">
        <v>63</v>
      </c>
      <c r="D1598" t="s">
        <v>212</v>
      </c>
      <c r="E1598" t="s">
        <v>74</v>
      </c>
      <c r="F1598">
        <v>7.473</v>
      </c>
    </row>
    <row r="1599" spans="1:6" ht="15">
      <c r="A1599">
        <v>2010</v>
      </c>
      <c r="B1599" t="s">
        <v>125</v>
      </c>
      <c r="C1599" t="s">
        <v>63</v>
      </c>
      <c r="D1599" t="s">
        <v>212</v>
      </c>
      <c r="E1599" t="s">
        <v>74</v>
      </c>
      <c r="F1599">
        <v>8.642</v>
      </c>
    </row>
    <row r="1600" spans="1:6" ht="15">
      <c r="A1600">
        <v>2011</v>
      </c>
      <c r="B1600" t="s">
        <v>125</v>
      </c>
      <c r="C1600" t="s">
        <v>63</v>
      </c>
      <c r="D1600" t="s">
        <v>212</v>
      </c>
      <c r="E1600" t="s">
        <v>74</v>
      </c>
      <c r="F1600">
        <v>8.682</v>
      </c>
    </row>
    <row r="1601" spans="1:6" ht="15">
      <c r="A1601">
        <v>2012</v>
      </c>
      <c r="B1601" t="s">
        <v>125</v>
      </c>
      <c r="C1601" t="s">
        <v>63</v>
      </c>
      <c r="D1601" t="s">
        <v>212</v>
      </c>
      <c r="E1601" t="s">
        <v>74</v>
      </c>
      <c r="F1601">
        <v>8.489</v>
      </c>
    </row>
    <row r="1602" spans="1:6" ht="15">
      <c r="A1602">
        <v>2013</v>
      </c>
      <c r="B1602" t="s">
        <v>125</v>
      </c>
      <c r="C1602" t="s">
        <v>63</v>
      </c>
      <c r="D1602" t="s">
        <v>212</v>
      </c>
      <c r="E1602" t="s">
        <v>74</v>
      </c>
      <c r="F1602">
        <v>8.001</v>
      </c>
    </row>
    <row r="1603" spans="1:6" ht="15">
      <c r="A1603">
        <v>2014</v>
      </c>
      <c r="B1603" t="s">
        <v>125</v>
      </c>
      <c r="C1603" t="s">
        <v>63</v>
      </c>
      <c r="D1603" t="s">
        <v>212</v>
      </c>
      <c r="E1603" t="s">
        <v>74</v>
      </c>
      <c r="F1603">
        <v>8.293</v>
      </c>
    </row>
    <row r="1604" spans="1:6" ht="15">
      <c r="A1604">
        <v>2015</v>
      </c>
      <c r="B1604" t="s">
        <v>125</v>
      </c>
      <c r="C1604" t="s">
        <v>63</v>
      </c>
      <c r="D1604" t="s">
        <v>212</v>
      </c>
      <c r="E1604" t="s">
        <v>74</v>
      </c>
      <c r="F1604">
        <v>8.155</v>
      </c>
    </row>
    <row r="1605" spans="1:6" ht="15">
      <c r="A1605">
        <v>2016</v>
      </c>
      <c r="B1605" t="s">
        <v>125</v>
      </c>
      <c r="C1605" t="s">
        <v>63</v>
      </c>
      <c r="D1605" t="s">
        <v>212</v>
      </c>
      <c r="E1605" t="s">
        <v>74</v>
      </c>
      <c r="F1605">
        <v>8.577</v>
      </c>
    </row>
    <row r="1606" spans="1:6" ht="15">
      <c r="A1606">
        <v>2017</v>
      </c>
      <c r="B1606" t="s">
        <v>125</v>
      </c>
      <c r="C1606" t="s">
        <v>63</v>
      </c>
      <c r="D1606" t="s">
        <v>212</v>
      </c>
      <c r="E1606" t="s">
        <v>74</v>
      </c>
      <c r="F1606">
        <v>8.554</v>
      </c>
    </row>
    <row r="1607" spans="1:6" ht="15">
      <c r="A1607">
        <v>2018</v>
      </c>
      <c r="B1607" t="s">
        <v>125</v>
      </c>
      <c r="C1607" t="s">
        <v>63</v>
      </c>
      <c r="D1607" t="s">
        <v>212</v>
      </c>
      <c r="E1607" t="s">
        <v>74</v>
      </c>
      <c r="F1607">
        <v>9.056</v>
      </c>
    </row>
    <row r="1608" spans="1:6" ht="15">
      <c r="A1608">
        <v>2019</v>
      </c>
      <c r="B1608" t="s">
        <v>125</v>
      </c>
      <c r="C1608" t="s">
        <v>63</v>
      </c>
      <c r="D1608" t="s">
        <v>212</v>
      </c>
      <c r="E1608" t="s">
        <v>74</v>
      </c>
      <c r="F1608">
        <v>8.564</v>
      </c>
    </row>
    <row r="1609" spans="1:6" ht="15">
      <c r="A1609">
        <v>2020</v>
      </c>
      <c r="B1609" t="s">
        <v>125</v>
      </c>
      <c r="C1609" t="s">
        <v>63</v>
      </c>
      <c r="D1609" t="s">
        <v>212</v>
      </c>
      <c r="E1609" t="s">
        <v>74</v>
      </c>
      <c r="F1609">
        <v>7.94</v>
      </c>
    </row>
    <row r="1610" spans="1:6" ht="15">
      <c r="A1610">
        <v>2021</v>
      </c>
      <c r="B1610" t="s">
        <v>125</v>
      </c>
      <c r="C1610" t="s">
        <v>63</v>
      </c>
      <c r="D1610" t="s">
        <v>212</v>
      </c>
      <c r="E1610" t="s">
        <v>74</v>
      </c>
      <c r="F1610">
        <v>8.072</v>
      </c>
    </row>
    <row r="1611" spans="1:7" ht="15">
      <c r="A1611">
        <v>2022</v>
      </c>
      <c r="B1611" t="s">
        <v>125</v>
      </c>
      <c r="C1611" t="s">
        <v>63</v>
      </c>
      <c r="D1611" t="s">
        <v>212</v>
      </c>
      <c r="E1611" t="s">
        <v>74</v>
      </c>
      <c r="F1611">
        <v>8.063</v>
      </c>
      <c r="G1611" t="s">
        <v>211</v>
      </c>
    </row>
    <row r="1612" spans="1:6" ht="15">
      <c r="A1612">
        <v>2000</v>
      </c>
      <c r="B1612" t="s">
        <v>128</v>
      </c>
      <c r="C1612" t="s">
        <v>63</v>
      </c>
      <c r="D1612" t="s">
        <v>212</v>
      </c>
      <c r="E1612" t="s">
        <v>74</v>
      </c>
      <c r="F1612">
        <v>5.927</v>
      </c>
    </row>
    <row r="1613" spans="1:6" ht="15">
      <c r="A1613">
        <v>2001</v>
      </c>
      <c r="B1613" t="s">
        <v>128</v>
      </c>
      <c r="C1613" t="s">
        <v>63</v>
      </c>
      <c r="D1613" t="s">
        <v>212</v>
      </c>
      <c r="E1613" t="s">
        <v>74</v>
      </c>
      <c r="F1613">
        <v>6.679</v>
      </c>
    </row>
    <row r="1614" spans="1:6" ht="15">
      <c r="A1614">
        <v>2002</v>
      </c>
      <c r="B1614" t="s">
        <v>128</v>
      </c>
      <c r="C1614" t="s">
        <v>63</v>
      </c>
      <c r="D1614" t="s">
        <v>212</v>
      </c>
      <c r="E1614" t="s">
        <v>74</v>
      </c>
      <c r="F1614">
        <v>6.793</v>
      </c>
    </row>
    <row r="1615" spans="1:6" ht="15">
      <c r="A1615">
        <v>2003</v>
      </c>
      <c r="B1615" t="s">
        <v>128</v>
      </c>
      <c r="C1615" t="s">
        <v>63</v>
      </c>
      <c r="D1615" t="s">
        <v>212</v>
      </c>
      <c r="E1615" t="s">
        <v>74</v>
      </c>
      <c r="F1615">
        <v>7.474</v>
      </c>
    </row>
    <row r="1616" spans="1:6" ht="15">
      <c r="A1616">
        <v>2004</v>
      </c>
      <c r="B1616" t="s">
        <v>128</v>
      </c>
      <c r="C1616" t="s">
        <v>63</v>
      </c>
      <c r="D1616" t="s">
        <v>212</v>
      </c>
      <c r="E1616" t="s">
        <v>74</v>
      </c>
      <c r="F1616">
        <v>8.012</v>
      </c>
    </row>
    <row r="1617" spans="1:6" ht="15">
      <c r="A1617">
        <v>2005</v>
      </c>
      <c r="B1617" t="s">
        <v>128</v>
      </c>
      <c r="C1617" t="s">
        <v>63</v>
      </c>
      <c r="D1617" t="s">
        <v>212</v>
      </c>
      <c r="E1617" t="s">
        <v>74</v>
      </c>
      <c r="F1617">
        <v>7.63</v>
      </c>
    </row>
    <row r="1618" spans="1:6" ht="15">
      <c r="A1618">
        <v>2006</v>
      </c>
      <c r="B1618" t="s">
        <v>128</v>
      </c>
      <c r="C1618" t="s">
        <v>63</v>
      </c>
      <c r="D1618" t="s">
        <v>212</v>
      </c>
      <c r="E1618" t="s">
        <v>74</v>
      </c>
      <c r="F1618">
        <v>8.783</v>
      </c>
    </row>
    <row r="1619" spans="1:6" ht="15">
      <c r="A1619">
        <v>2007</v>
      </c>
      <c r="B1619" t="s">
        <v>128</v>
      </c>
      <c r="C1619" t="s">
        <v>63</v>
      </c>
      <c r="D1619" t="s">
        <v>212</v>
      </c>
      <c r="E1619" t="s">
        <v>74</v>
      </c>
      <c r="F1619">
        <v>10.745</v>
      </c>
    </row>
    <row r="1620" spans="1:6" ht="15">
      <c r="A1620">
        <v>2008</v>
      </c>
      <c r="B1620" t="s">
        <v>128</v>
      </c>
      <c r="C1620" t="s">
        <v>63</v>
      </c>
      <c r="D1620" t="s">
        <v>212</v>
      </c>
      <c r="E1620" t="s">
        <v>74</v>
      </c>
      <c r="F1620">
        <v>10.174</v>
      </c>
    </row>
    <row r="1621" spans="1:6" ht="15">
      <c r="A1621">
        <v>2009</v>
      </c>
      <c r="B1621" t="s">
        <v>128</v>
      </c>
      <c r="C1621" t="s">
        <v>63</v>
      </c>
      <c r="D1621" t="s">
        <v>212</v>
      </c>
      <c r="E1621" t="s">
        <v>74</v>
      </c>
      <c r="F1621">
        <v>8.112</v>
      </c>
    </row>
    <row r="1622" spans="1:6" ht="15">
      <c r="A1622">
        <v>2010</v>
      </c>
      <c r="B1622" t="s">
        <v>128</v>
      </c>
      <c r="C1622" t="s">
        <v>63</v>
      </c>
      <c r="D1622" t="s">
        <v>212</v>
      </c>
      <c r="E1622" t="s">
        <v>74</v>
      </c>
      <c r="F1622">
        <v>8.345</v>
      </c>
    </row>
    <row r="1623" spans="1:6" ht="15">
      <c r="A1623">
        <v>2011</v>
      </c>
      <c r="B1623" t="s">
        <v>128</v>
      </c>
      <c r="C1623" t="s">
        <v>63</v>
      </c>
      <c r="D1623" t="s">
        <v>212</v>
      </c>
      <c r="E1623" t="s">
        <v>74</v>
      </c>
      <c r="F1623">
        <v>8.491</v>
      </c>
    </row>
    <row r="1624" spans="1:6" ht="15">
      <c r="A1624">
        <v>2012</v>
      </c>
      <c r="B1624" t="s">
        <v>128</v>
      </c>
      <c r="C1624" t="s">
        <v>63</v>
      </c>
      <c r="D1624" t="s">
        <v>212</v>
      </c>
      <c r="E1624" t="s">
        <v>74</v>
      </c>
      <c r="F1624">
        <v>8.168</v>
      </c>
    </row>
    <row r="1625" spans="1:6" ht="15">
      <c r="A1625">
        <v>2013</v>
      </c>
      <c r="B1625" t="s">
        <v>128</v>
      </c>
      <c r="C1625" t="s">
        <v>63</v>
      </c>
      <c r="D1625" t="s">
        <v>212</v>
      </c>
      <c r="E1625" t="s">
        <v>74</v>
      </c>
      <c r="F1625">
        <v>8.433</v>
      </c>
    </row>
    <row r="1626" spans="1:6" ht="15">
      <c r="A1626">
        <v>2014</v>
      </c>
      <c r="B1626" t="s">
        <v>128</v>
      </c>
      <c r="C1626" t="s">
        <v>63</v>
      </c>
      <c r="D1626" t="s">
        <v>212</v>
      </c>
      <c r="E1626" t="s">
        <v>74</v>
      </c>
      <c r="F1626">
        <v>8.746</v>
      </c>
    </row>
    <row r="1627" spans="1:6" ht="15">
      <c r="A1627">
        <v>2015</v>
      </c>
      <c r="B1627" t="s">
        <v>128</v>
      </c>
      <c r="C1627" t="s">
        <v>63</v>
      </c>
      <c r="D1627" t="s">
        <v>212</v>
      </c>
      <c r="E1627" t="s">
        <v>74</v>
      </c>
      <c r="F1627">
        <v>9.469</v>
      </c>
    </row>
    <row r="1628" spans="1:6" ht="15">
      <c r="A1628">
        <v>2016</v>
      </c>
      <c r="B1628" t="s">
        <v>128</v>
      </c>
      <c r="C1628" t="s">
        <v>63</v>
      </c>
      <c r="D1628" t="s">
        <v>212</v>
      </c>
      <c r="E1628" t="s">
        <v>74</v>
      </c>
      <c r="F1628">
        <v>10.002</v>
      </c>
    </row>
    <row r="1629" spans="1:6" ht="15">
      <c r="A1629">
        <v>2017</v>
      </c>
      <c r="B1629" t="s">
        <v>128</v>
      </c>
      <c r="C1629" t="s">
        <v>63</v>
      </c>
      <c r="D1629" t="s">
        <v>212</v>
      </c>
      <c r="E1629" t="s">
        <v>74</v>
      </c>
      <c r="F1629">
        <v>10.456</v>
      </c>
    </row>
    <row r="1630" spans="1:6" ht="15">
      <c r="A1630">
        <v>2018</v>
      </c>
      <c r="B1630" t="s">
        <v>128</v>
      </c>
      <c r="C1630" t="s">
        <v>63</v>
      </c>
      <c r="D1630" t="s">
        <v>212</v>
      </c>
      <c r="E1630" t="s">
        <v>74</v>
      </c>
      <c r="F1630">
        <v>10.971</v>
      </c>
    </row>
    <row r="1631" spans="1:6" ht="15">
      <c r="A1631">
        <v>2019</v>
      </c>
      <c r="B1631" t="s">
        <v>128</v>
      </c>
      <c r="C1631" t="s">
        <v>63</v>
      </c>
      <c r="D1631" t="s">
        <v>212</v>
      </c>
      <c r="E1631" t="s">
        <v>74</v>
      </c>
      <c r="F1631">
        <v>10.856</v>
      </c>
    </row>
    <row r="1632" spans="1:6" ht="15">
      <c r="A1632">
        <v>2020</v>
      </c>
      <c r="B1632" t="s">
        <v>128</v>
      </c>
      <c r="C1632" t="s">
        <v>63</v>
      </c>
      <c r="D1632" t="s">
        <v>212</v>
      </c>
      <c r="E1632" t="s">
        <v>74</v>
      </c>
      <c r="F1632">
        <v>9.904</v>
      </c>
    </row>
    <row r="1633" spans="1:6" ht="15">
      <c r="A1633">
        <v>2021</v>
      </c>
      <c r="B1633" t="s">
        <v>128</v>
      </c>
      <c r="C1633" t="s">
        <v>63</v>
      </c>
      <c r="D1633" t="s">
        <v>212</v>
      </c>
      <c r="E1633" t="s">
        <v>74</v>
      </c>
      <c r="F1633">
        <v>10.319</v>
      </c>
    </row>
    <row r="1634" spans="1:7" ht="15">
      <c r="A1634">
        <v>2022</v>
      </c>
      <c r="B1634" t="s">
        <v>128</v>
      </c>
      <c r="C1634" t="s">
        <v>63</v>
      </c>
      <c r="D1634" t="s">
        <v>212</v>
      </c>
      <c r="E1634" t="s">
        <v>74</v>
      </c>
      <c r="F1634">
        <v>11.427</v>
      </c>
      <c r="G1634" t="s">
        <v>211</v>
      </c>
    </row>
    <row r="1635" spans="1:6" ht="15">
      <c r="A1635">
        <v>2000</v>
      </c>
      <c r="B1635" t="s">
        <v>127</v>
      </c>
      <c r="C1635" t="s">
        <v>63</v>
      </c>
      <c r="D1635" t="s">
        <v>212</v>
      </c>
      <c r="E1635" t="s">
        <v>74</v>
      </c>
      <c r="F1635">
        <v>5.566</v>
      </c>
    </row>
    <row r="1636" spans="1:6" ht="15">
      <c r="A1636">
        <v>2001</v>
      </c>
      <c r="B1636" t="s">
        <v>127</v>
      </c>
      <c r="C1636" t="s">
        <v>63</v>
      </c>
      <c r="D1636" t="s">
        <v>212</v>
      </c>
      <c r="E1636" t="s">
        <v>74</v>
      </c>
      <c r="F1636">
        <v>5.923</v>
      </c>
    </row>
    <row r="1637" spans="1:6" ht="15">
      <c r="A1637">
        <v>2002</v>
      </c>
      <c r="B1637" t="s">
        <v>127</v>
      </c>
      <c r="C1637" t="s">
        <v>63</v>
      </c>
      <c r="D1637" t="s">
        <v>212</v>
      </c>
      <c r="E1637" t="s">
        <v>74</v>
      </c>
      <c r="F1637">
        <v>5.984</v>
      </c>
    </row>
    <row r="1638" spans="1:6" ht="15">
      <c r="A1638">
        <v>2003</v>
      </c>
      <c r="B1638" t="s">
        <v>127</v>
      </c>
      <c r="C1638" t="s">
        <v>63</v>
      </c>
      <c r="D1638" t="s">
        <v>212</v>
      </c>
      <c r="E1638" t="s">
        <v>74</v>
      </c>
      <c r="F1638">
        <v>6.314</v>
      </c>
    </row>
    <row r="1639" spans="1:6" ht="15">
      <c r="A1639">
        <v>2004</v>
      </c>
      <c r="B1639" t="s">
        <v>127</v>
      </c>
      <c r="C1639" t="s">
        <v>63</v>
      </c>
      <c r="D1639" t="s">
        <v>212</v>
      </c>
      <c r="E1639" t="s">
        <v>74</v>
      </c>
      <c r="F1639">
        <v>6.96</v>
      </c>
    </row>
    <row r="1640" spans="1:6" ht="15">
      <c r="A1640">
        <v>2005</v>
      </c>
      <c r="B1640" t="s">
        <v>127</v>
      </c>
      <c r="C1640" t="s">
        <v>63</v>
      </c>
      <c r="D1640" t="s">
        <v>212</v>
      </c>
      <c r="E1640" t="s">
        <v>74</v>
      </c>
      <c r="F1640">
        <v>7.015</v>
      </c>
    </row>
    <row r="1641" spans="1:6" ht="15">
      <c r="A1641">
        <v>2006</v>
      </c>
      <c r="B1641" t="s">
        <v>127</v>
      </c>
      <c r="C1641" t="s">
        <v>63</v>
      </c>
      <c r="D1641" t="s">
        <v>212</v>
      </c>
      <c r="E1641" t="s">
        <v>74</v>
      </c>
      <c r="F1641">
        <v>7.699</v>
      </c>
    </row>
    <row r="1642" spans="1:6" ht="15">
      <c r="A1642">
        <v>2007</v>
      </c>
      <c r="B1642" t="s">
        <v>127</v>
      </c>
      <c r="C1642" t="s">
        <v>63</v>
      </c>
      <c r="D1642" t="s">
        <v>212</v>
      </c>
      <c r="E1642" t="s">
        <v>74</v>
      </c>
      <c r="F1642">
        <v>8.207</v>
      </c>
    </row>
    <row r="1643" spans="1:6" ht="15">
      <c r="A1643">
        <v>2008</v>
      </c>
      <c r="B1643" t="s">
        <v>127</v>
      </c>
      <c r="C1643" t="s">
        <v>63</v>
      </c>
      <c r="D1643" t="s">
        <v>212</v>
      </c>
      <c r="E1643" t="s">
        <v>74</v>
      </c>
      <c r="F1643">
        <v>8.106</v>
      </c>
    </row>
    <row r="1644" spans="1:6" ht="15">
      <c r="A1644">
        <v>2009</v>
      </c>
      <c r="B1644" t="s">
        <v>127</v>
      </c>
      <c r="C1644" t="s">
        <v>63</v>
      </c>
      <c r="D1644" t="s">
        <v>212</v>
      </c>
      <c r="E1644" t="s">
        <v>74</v>
      </c>
      <c r="F1644">
        <v>7.096</v>
      </c>
    </row>
    <row r="1645" spans="1:6" ht="15">
      <c r="A1645">
        <v>2010</v>
      </c>
      <c r="B1645" t="s">
        <v>127</v>
      </c>
      <c r="C1645" t="s">
        <v>63</v>
      </c>
      <c r="D1645" t="s">
        <v>212</v>
      </c>
      <c r="E1645" t="s">
        <v>74</v>
      </c>
      <c r="F1645">
        <v>7.783</v>
      </c>
    </row>
    <row r="1646" spans="1:6" ht="15">
      <c r="A1646">
        <v>2011</v>
      </c>
      <c r="B1646" t="s">
        <v>127</v>
      </c>
      <c r="C1646" t="s">
        <v>63</v>
      </c>
      <c r="D1646" t="s">
        <v>212</v>
      </c>
      <c r="E1646" t="s">
        <v>74</v>
      </c>
      <c r="F1646">
        <v>7.912</v>
      </c>
    </row>
    <row r="1647" spans="1:6" ht="15">
      <c r="A1647">
        <v>2012</v>
      </c>
      <c r="B1647" t="s">
        <v>127</v>
      </c>
      <c r="C1647" t="s">
        <v>63</v>
      </c>
      <c r="D1647" t="s">
        <v>212</v>
      </c>
      <c r="E1647" t="s">
        <v>74</v>
      </c>
      <c r="F1647">
        <v>7.647</v>
      </c>
    </row>
    <row r="1648" spans="1:6" ht="15">
      <c r="A1648">
        <v>2013</v>
      </c>
      <c r="B1648" t="s">
        <v>127</v>
      </c>
      <c r="C1648" t="s">
        <v>63</v>
      </c>
      <c r="D1648" t="s">
        <v>212</v>
      </c>
      <c r="E1648" t="s">
        <v>74</v>
      </c>
      <c r="F1648">
        <v>7.939</v>
      </c>
    </row>
    <row r="1649" spans="1:6" ht="15">
      <c r="A1649">
        <v>2014</v>
      </c>
      <c r="B1649" t="s">
        <v>127</v>
      </c>
      <c r="C1649" t="s">
        <v>63</v>
      </c>
      <c r="D1649" t="s">
        <v>212</v>
      </c>
      <c r="E1649" t="s">
        <v>74</v>
      </c>
      <c r="F1649">
        <v>7.907</v>
      </c>
    </row>
    <row r="1650" spans="1:6" ht="15">
      <c r="A1650">
        <v>2015</v>
      </c>
      <c r="B1650" t="s">
        <v>127</v>
      </c>
      <c r="C1650" t="s">
        <v>63</v>
      </c>
      <c r="D1650" t="s">
        <v>212</v>
      </c>
      <c r="E1650" t="s">
        <v>74</v>
      </c>
      <c r="F1650">
        <v>7.977</v>
      </c>
    </row>
    <row r="1651" spans="1:6" ht="15">
      <c r="A1651">
        <v>2016</v>
      </c>
      <c r="B1651" t="s">
        <v>127</v>
      </c>
      <c r="C1651" t="s">
        <v>63</v>
      </c>
      <c r="D1651" t="s">
        <v>212</v>
      </c>
      <c r="E1651" t="s">
        <v>74</v>
      </c>
      <c r="F1651">
        <v>8.034</v>
      </c>
    </row>
    <row r="1652" spans="1:6" ht="15">
      <c r="A1652">
        <v>2017</v>
      </c>
      <c r="B1652" t="s">
        <v>127</v>
      </c>
      <c r="C1652" t="s">
        <v>63</v>
      </c>
      <c r="D1652" t="s">
        <v>212</v>
      </c>
      <c r="E1652" t="s">
        <v>74</v>
      </c>
      <c r="F1652">
        <v>8.327</v>
      </c>
    </row>
    <row r="1653" spans="1:6" ht="15">
      <c r="A1653">
        <v>2018</v>
      </c>
      <c r="B1653" t="s">
        <v>127</v>
      </c>
      <c r="C1653" t="s">
        <v>63</v>
      </c>
      <c r="D1653" t="s">
        <v>212</v>
      </c>
      <c r="E1653" t="s">
        <v>74</v>
      </c>
      <c r="F1653">
        <v>8.696</v>
      </c>
    </row>
    <row r="1654" spans="1:6" ht="15">
      <c r="A1654">
        <v>2019</v>
      </c>
      <c r="B1654" t="s">
        <v>127</v>
      </c>
      <c r="C1654" t="s">
        <v>63</v>
      </c>
      <c r="D1654" t="s">
        <v>212</v>
      </c>
      <c r="E1654" t="s">
        <v>74</v>
      </c>
      <c r="F1654">
        <v>8.272</v>
      </c>
    </row>
    <row r="1655" spans="1:6" ht="15">
      <c r="A1655">
        <v>2020</v>
      </c>
      <c r="B1655" t="s">
        <v>127</v>
      </c>
      <c r="C1655" t="s">
        <v>63</v>
      </c>
      <c r="D1655" t="s">
        <v>212</v>
      </c>
      <c r="E1655" t="s">
        <v>74</v>
      </c>
      <c r="F1655">
        <v>7.787</v>
      </c>
    </row>
    <row r="1656" spans="1:6" ht="15">
      <c r="A1656">
        <v>2021</v>
      </c>
      <c r="B1656" t="s">
        <v>127</v>
      </c>
      <c r="C1656" t="s">
        <v>63</v>
      </c>
      <c r="D1656" t="s">
        <v>212</v>
      </c>
      <c r="E1656" t="s">
        <v>74</v>
      </c>
      <c r="F1656">
        <v>8.647</v>
      </c>
    </row>
    <row r="1657" spans="1:7" ht="15">
      <c r="A1657">
        <v>2022</v>
      </c>
      <c r="B1657" t="s">
        <v>127</v>
      </c>
      <c r="C1657" t="s">
        <v>63</v>
      </c>
      <c r="D1657" t="s">
        <v>212</v>
      </c>
      <c r="E1657" t="s">
        <v>74</v>
      </c>
      <c r="F1657">
        <v>8.226</v>
      </c>
      <c r="G1657" t="s">
        <v>211</v>
      </c>
    </row>
    <row r="1658" spans="1:6" ht="15">
      <c r="A1658">
        <v>2000</v>
      </c>
      <c r="B1658" t="s">
        <v>114</v>
      </c>
      <c r="C1658" t="s">
        <v>63</v>
      </c>
      <c r="D1658" t="s">
        <v>212</v>
      </c>
      <c r="E1658" t="s">
        <v>74</v>
      </c>
      <c r="F1658">
        <v>1.402</v>
      </c>
    </row>
    <row r="1659" spans="1:6" ht="15">
      <c r="A1659">
        <v>2001</v>
      </c>
      <c r="B1659" t="s">
        <v>114</v>
      </c>
      <c r="C1659" t="s">
        <v>63</v>
      </c>
      <c r="D1659" t="s">
        <v>212</v>
      </c>
      <c r="E1659" t="s">
        <v>74</v>
      </c>
      <c r="F1659">
        <v>1.072</v>
      </c>
    </row>
    <row r="1660" spans="1:6" ht="15">
      <c r="A1660">
        <v>2002</v>
      </c>
      <c r="B1660" t="s">
        <v>114</v>
      </c>
      <c r="C1660" t="s">
        <v>63</v>
      </c>
      <c r="D1660" t="s">
        <v>212</v>
      </c>
      <c r="E1660" t="s">
        <v>74</v>
      </c>
      <c r="F1660">
        <v>1.463</v>
      </c>
    </row>
    <row r="1661" spans="1:6" ht="15">
      <c r="A1661">
        <v>2003</v>
      </c>
      <c r="B1661" t="s">
        <v>114</v>
      </c>
      <c r="C1661" t="s">
        <v>63</v>
      </c>
      <c r="D1661" t="s">
        <v>212</v>
      </c>
      <c r="E1661" t="s">
        <v>74</v>
      </c>
      <c r="F1661">
        <v>1.646</v>
      </c>
    </row>
    <row r="1662" spans="1:6" ht="15">
      <c r="A1662">
        <v>2004</v>
      </c>
      <c r="B1662" t="s">
        <v>114</v>
      </c>
      <c r="C1662" t="s">
        <v>63</v>
      </c>
      <c r="D1662" t="s">
        <v>212</v>
      </c>
      <c r="E1662" t="s">
        <v>74</v>
      </c>
      <c r="F1662">
        <v>1.684</v>
      </c>
    </row>
    <row r="1663" spans="1:6" ht="15">
      <c r="A1663">
        <v>2005</v>
      </c>
      <c r="B1663" t="s">
        <v>114</v>
      </c>
      <c r="C1663" t="s">
        <v>63</v>
      </c>
      <c r="D1663" t="s">
        <v>212</v>
      </c>
      <c r="E1663" t="s">
        <v>74</v>
      </c>
      <c r="F1663">
        <v>1.756</v>
      </c>
    </row>
    <row r="1664" spans="1:6" ht="15">
      <c r="A1664">
        <v>2006</v>
      </c>
      <c r="B1664" t="s">
        <v>114</v>
      </c>
      <c r="C1664" t="s">
        <v>63</v>
      </c>
      <c r="D1664" t="s">
        <v>212</v>
      </c>
      <c r="E1664" t="s">
        <v>74</v>
      </c>
      <c r="F1664">
        <v>1.979</v>
      </c>
    </row>
    <row r="1665" spans="1:6" ht="15">
      <c r="A1665">
        <v>2007</v>
      </c>
      <c r="B1665" t="s">
        <v>114</v>
      </c>
      <c r="C1665" t="s">
        <v>63</v>
      </c>
      <c r="D1665" t="s">
        <v>212</v>
      </c>
      <c r="E1665" t="s">
        <v>74</v>
      </c>
      <c r="F1665">
        <v>2.13</v>
      </c>
    </row>
    <row r="1666" spans="1:6" ht="15">
      <c r="A1666">
        <v>2008</v>
      </c>
      <c r="B1666" t="s">
        <v>114</v>
      </c>
      <c r="C1666" t="s">
        <v>63</v>
      </c>
      <c r="D1666" t="s">
        <v>212</v>
      </c>
      <c r="E1666" t="s">
        <v>74</v>
      </c>
      <c r="F1666">
        <v>1.986</v>
      </c>
    </row>
    <row r="1667" spans="1:6" ht="15">
      <c r="A1667">
        <v>2009</v>
      </c>
      <c r="B1667" t="s">
        <v>114</v>
      </c>
      <c r="C1667" t="s">
        <v>63</v>
      </c>
      <c r="D1667" t="s">
        <v>212</v>
      </c>
      <c r="E1667" t="s">
        <v>74</v>
      </c>
      <c r="F1667">
        <v>1.851</v>
      </c>
    </row>
    <row r="1668" spans="1:6" ht="15">
      <c r="A1668">
        <v>2010</v>
      </c>
      <c r="B1668" t="s">
        <v>114</v>
      </c>
      <c r="C1668" t="s">
        <v>63</v>
      </c>
      <c r="D1668" t="s">
        <v>212</v>
      </c>
      <c r="E1668" t="s">
        <v>74</v>
      </c>
      <c r="F1668">
        <v>2.023</v>
      </c>
    </row>
    <row r="1669" spans="1:6" ht="15">
      <c r="A1669">
        <v>2011</v>
      </c>
      <c r="B1669" t="s">
        <v>114</v>
      </c>
      <c r="C1669" t="s">
        <v>63</v>
      </c>
      <c r="D1669" t="s">
        <v>212</v>
      </c>
      <c r="E1669" t="s">
        <v>74</v>
      </c>
      <c r="F1669">
        <v>2.128</v>
      </c>
    </row>
    <row r="1670" spans="1:6" ht="15">
      <c r="A1670">
        <v>2012</v>
      </c>
      <c r="B1670" t="s">
        <v>114</v>
      </c>
      <c r="C1670" t="s">
        <v>63</v>
      </c>
      <c r="D1670" t="s">
        <v>212</v>
      </c>
      <c r="E1670" t="s">
        <v>74</v>
      </c>
      <c r="F1670">
        <v>2.3</v>
      </c>
    </row>
    <row r="1671" spans="1:6" ht="15">
      <c r="A1671">
        <v>2013</v>
      </c>
      <c r="B1671" t="s">
        <v>114</v>
      </c>
      <c r="C1671" t="s">
        <v>63</v>
      </c>
      <c r="D1671" t="s">
        <v>212</v>
      </c>
      <c r="E1671" t="s">
        <v>74</v>
      </c>
      <c r="F1671">
        <v>2.283</v>
      </c>
    </row>
    <row r="1672" spans="1:6" ht="15">
      <c r="A1672">
        <v>2014</v>
      </c>
      <c r="B1672" t="s">
        <v>114</v>
      </c>
      <c r="C1672" t="s">
        <v>63</v>
      </c>
      <c r="D1672" t="s">
        <v>212</v>
      </c>
      <c r="E1672" t="s">
        <v>74</v>
      </c>
      <c r="F1672">
        <v>2.037</v>
      </c>
    </row>
    <row r="1673" spans="1:6" ht="15">
      <c r="A1673">
        <v>2015</v>
      </c>
      <c r="B1673" t="s">
        <v>114</v>
      </c>
      <c r="C1673" t="s">
        <v>63</v>
      </c>
      <c r="D1673" t="s">
        <v>212</v>
      </c>
      <c r="E1673" t="s">
        <v>74</v>
      </c>
      <c r="F1673">
        <v>2.523</v>
      </c>
    </row>
    <row r="1674" spans="1:6" ht="15">
      <c r="A1674">
        <v>2016</v>
      </c>
      <c r="B1674" t="s">
        <v>114</v>
      </c>
      <c r="C1674" t="s">
        <v>63</v>
      </c>
      <c r="D1674" t="s">
        <v>212</v>
      </c>
      <c r="E1674" t="s">
        <v>74</v>
      </c>
      <c r="F1674">
        <v>2.612</v>
      </c>
    </row>
    <row r="1675" spans="1:6" ht="15">
      <c r="A1675">
        <v>2017</v>
      </c>
      <c r="B1675" t="s">
        <v>114</v>
      </c>
      <c r="C1675" t="s">
        <v>63</v>
      </c>
      <c r="D1675" t="s">
        <v>212</v>
      </c>
      <c r="E1675" t="s">
        <v>74</v>
      </c>
      <c r="F1675">
        <v>2.812</v>
      </c>
    </row>
    <row r="1676" spans="1:6" ht="15">
      <c r="A1676">
        <v>2018</v>
      </c>
      <c r="B1676" t="s">
        <v>114</v>
      </c>
      <c r="C1676" t="s">
        <v>63</v>
      </c>
      <c r="D1676" t="s">
        <v>212</v>
      </c>
      <c r="E1676" t="s">
        <v>74</v>
      </c>
      <c r="F1676">
        <v>2.593</v>
      </c>
    </row>
    <row r="1677" spans="1:6" ht="15">
      <c r="A1677">
        <v>2019</v>
      </c>
      <c r="B1677" t="s">
        <v>114</v>
      </c>
      <c r="C1677" t="s">
        <v>63</v>
      </c>
      <c r="D1677" t="s">
        <v>212</v>
      </c>
      <c r="E1677" t="s">
        <v>74</v>
      </c>
      <c r="F1677">
        <v>2.619</v>
      </c>
    </row>
    <row r="1678" spans="1:6" ht="15">
      <c r="A1678">
        <v>2020</v>
      </c>
      <c r="B1678" t="s">
        <v>114</v>
      </c>
      <c r="C1678" t="s">
        <v>63</v>
      </c>
      <c r="D1678" t="s">
        <v>212</v>
      </c>
      <c r="E1678" t="s">
        <v>74</v>
      </c>
      <c r="F1678">
        <v>1.539</v>
      </c>
    </row>
    <row r="1679" spans="1:6" ht="15">
      <c r="A1679">
        <v>2021</v>
      </c>
      <c r="B1679" t="s">
        <v>114</v>
      </c>
      <c r="C1679" t="s">
        <v>63</v>
      </c>
      <c r="D1679" t="s">
        <v>212</v>
      </c>
      <c r="E1679" t="s">
        <v>74</v>
      </c>
      <c r="F1679">
        <v>2.734</v>
      </c>
    </row>
    <row r="1680" spans="1:5" ht="15">
      <c r="A1680">
        <v>2022</v>
      </c>
      <c r="B1680" t="s">
        <v>114</v>
      </c>
      <c r="C1680" t="s">
        <v>63</v>
      </c>
      <c r="D1680" t="s">
        <v>212</v>
      </c>
      <c r="E1680" t="s">
        <v>74</v>
      </c>
    </row>
    <row r="1681" spans="1:6" ht="15">
      <c r="A1681">
        <v>2000</v>
      </c>
      <c r="B1681" t="s">
        <v>124</v>
      </c>
      <c r="C1681" t="s">
        <v>63</v>
      </c>
      <c r="D1681" t="s">
        <v>212</v>
      </c>
      <c r="E1681" t="s">
        <v>74</v>
      </c>
      <c r="F1681">
        <v>3.749</v>
      </c>
    </row>
    <row r="1682" spans="1:6" ht="15">
      <c r="A1682">
        <v>2001</v>
      </c>
      <c r="B1682" t="s">
        <v>124</v>
      </c>
      <c r="C1682" t="s">
        <v>63</v>
      </c>
      <c r="D1682" t="s">
        <v>212</v>
      </c>
      <c r="E1682" t="s">
        <v>74</v>
      </c>
      <c r="F1682">
        <v>4.128</v>
      </c>
    </row>
    <row r="1683" spans="1:6" ht="15">
      <c r="A1683">
        <v>2002</v>
      </c>
      <c r="B1683" t="s">
        <v>124</v>
      </c>
      <c r="C1683" t="s">
        <v>63</v>
      </c>
      <c r="D1683" t="s">
        <v>212</v>
      </c>
      <c r="E1683" t="s">
        <v>74</v>
      </c>
      <c r="F1683">
        <v>4.044</v>
      </c>
    </row>
    <row r="1684" spans="1:6" ht="15">
      <c r="A1684">
        <v>2003</v>
      </c>
      <c r="B1684" t="s">
        <v>124</v>
      </c>
      <c r="C1684" t="s">
        <v>63</v>
      </c>
      <c r="D1684" t="s">
        <v>212</v>
      </c>
      <c r="E1684" t="s">
        <v>74</v>
      </c>
      <c r="F1684">
        <v>4.232</v>
      </c>
    </row>
    <row r="1685" spans="1:6" ht="15">
      <c r="A1685">
        <v>2004</v>
      </c>
      <c r="B1685" t="s">
        <v>124</v>
      </c>
      <c r="C1685" t="s">
        <v>63</v>
      </c>
      <c r="D1685" t="s">
        <v>212</v>
      </c>
      <c r="E1685" t="s">
        <v>74</v>
      </c>
      <c r="F1685">
        <v>4.781</v>
      </c>
    </row>
    <row r="1686" spans="1:6" ht="15">
      <c r="A1686">
        <v>2005</v>
      </c>
      <c r="B1686" t="s">
        <v>124</v>
      </c>
      <c r="C1686" t="s">
        <v>63</v>
      </c>
      <c r="D1686" t="s">
        <v>212</v>
      </c>
      <c r="E1686" t="s">
        <v>74</v>
      </c>
      <c r="F1686">
        <v>4.851</v>
      </c>
    </row>
    <row r="1687" spans="1:6" ht="15">
      <c r="A1687">
        <v>2006</v>
      </c>
      <c r="B1687" t="s">
        <v>124</v>
      </c>
      <c r="C1687" t="s">
        <v>63</v>
      </c>
      <c r="D1687" t="s">
        <v>212</v>
      </c>
      <c r="E1687" t="s">
        <v>74</v>
      </c>
      <c r="F1687">
        <v>4.981</v>
      </c>
    </row>
    <row r="1688" spans="1:6" ht="15">
      <c r="A1688">
        <v>2007</v>
      </c>
      <c r="B1688" t="s">
        <v>124</v>
      </c>
      <c r="C1688" t="s">
        <v>63</v>
      </c>
      <c r="D1688" t="s">
        <v>212</v>
      </c>
      <c r="E1688" t="s">
        <v>74</v>
      </c>
      <c r="F1688">
        <v>4.989</v>
      </c>
    </row>
    <row r="1689" spans="1:6" ht="15">
      <c r="A1689">
        <v>2008</v>
      </c>
      <c r="B1689" t="s">
        <v>124</v>
      </c>
      <c r="C1689" t="s">
        <v>63</v>
      </c>
      <c r="D1689" t="s">
        <v>212</v>
      </c>
      <c r="E1689" t="s">
        <v>74</v>
      </c>
      <c r="F1689">
        <v>4.716</v>
      </c>
    </row>
    <row r="1690" spans="1:6" ht="15">
      <c r="A1690">
        <v>2009</v>
      </c>
      <c r="B1690" t="s">
        <v>124</v>
      </c>
      <c r="C1690" t="s">
        <v>63</v>
      </c>
      <c r="D1690" t="s">
        <v>212</v>
      </c>
      <c r="E1690" t="s">
        <v>74</v>
      </c>
      <c r="F1690">
        <v>4.219</v>
      </c>
    </row>
    <row r="1691" spans="1:6" ht="15">
      <c r="A1691">
        <v>2010</v>
      </c>
      <c r="B1691" t="s">
        <v>124</v>
      </c>
      <c r="C1691" t="s">
        <v>63</v>
      </c>
      <c r="D1691" t="s">
        <v>212</v>
      </c>
      <c r="E1691" t="s">
        <v>74</v>
      </c>
      <c r="F1691">
        <v>4.371</v>
      </c>
    </row>
    <row r="1692" spans="1:6" ht="15">
      <c r="A1692">
        <v>2011</v>
      </c>
      <c r="B1692" t="s">
        <v>124</v>
      </c>
      <c r="C1692" t="s">
        <v>63</v>
      </c>
      <c r="D1692" t="s">
        <v>212</v>
      </c>
      <c r="E1692" t="s">
        <v>74</v>
      </c>
      <c r="F1692">
        <v>4.619</v>
      </c>
    </row>
    <row r="1693" spans="1:6" ht="15">
      <c r="A1693">
        <v>2012</v>
      </c>
      <c r="B1693" t="s">
        <v>124</v>
      </c>
      <c r="C1693" t="s">
        <v>63</v>
      </c>
      <c r="D1693" t="s">
        <v>212</v>
      </c>
      <c r="E1693" t="s">
        <v>74</v>
      </c>
      <c r="F1693">
        <v>4.8</v>
      </c>
    </row>
    <row r="1694" spans="1:6" ht="15">
      <c r="A1694">
        <v>2013</v>
      </c>
      <c r="B1694" t="s">
        <v>124</v>
      </c>
      <c r="C1694" t="s">
        <v>63</v>
      </c>
      <c r="D1694" t="s">
        <v>212</v>
      </c>
      <c r="E1694" t="s">
        <v>74</v>
      </c>
      <c r="F1694">
        <v>4.862</v>
      </c>
    </row>
    <row r="1695" spans="1:6" ht="15">
      <c r="A1695">
        <v>2014</v>
      </c>
      <c r="B1695" t="s">
        <v>124</v>
      </c>
      <c r="C1695" t="s">
        <v>63</v>
      </c>
      <c r="D1695" t="s">
        <v>212</v>
      </c>
      <c r="E1695" t="s">
        <v>74</v>
      </c>
      <c r="F1695">
        <v>4.756</v>
      </c>
    </row>
    <row r="1696" spans="1:6" ht="15">
      <c r="A1696">
        <v>2015</v>
      </c>
      <c r="B1696" t="s">
        <v>124</v>
      </c>
      <c r="C1696" t="s">
        <v>63</v>
      </c>
      <c r="D1696" t="s">
        <v>212</v>
      </c>
      <c r="E1696" t="s">
        <v>74</v>
      </c>
      <c r="F1696">
        <v>4.444</v>
      </c>
    </row>
    <row r="1697" spans="1:6" ht="15">
      <c r="A1697">
        <v>2016</v>
      </c>
      <c r="B1697" t="s">
        <v>124</v>
      </c>
      <c r="C1697" t="s">
        <v>63</v>
      </c>
      <c r="D1697" t="s">
        <v>212</v>
      </c>
      <c r="E1697" t="s">
        <v>74</v>
      </c>
      <c r="F1697">
        <v>4.284</v>
      </c>
    </row>
    <row r="1698" spans="1:6" ht="15">
      <c r="A1698">
        <v>2017</v>
      </c>
      <c r="B1698" t="s">
        <v>124</v>
      </c>
      <c r="C1698" t="s">
        <v>63</v>
      </c>
      <c r="D1698" t="s">
        <v>212</v>
      </c>
      <c r="E1698" t="s">
        <v>74</v>
      </c>
      <c r="F1698">
        <v>4.39</v>
      </c>
    </row>
    <row r="1699" spans="1:6" ht="15">
      <c r="A1699">
        <v>2018</v>
      </c>
      <c r="B1699" t="s">
        <v>124</v>
      </c>
      <c r="C1699" t="s">
        <v>63</v>
      </c>
      <c r="D1699" t="s">
        <v>212</v>
      </c>
      <c r="E1699" t="s">
        <v>74</v>
      </c>
      <c r="F1699">
        <v>4.397</v>
      </c>
    </row>
    <row r="1700" spans="1:6" ht="15">
      <c r="A1700">
        <v>2019</v>
      </c>
      <c r="B1700" t="s">
        <v>124</v>
      </c>
      <c r="C1700" t="s">
        <v>63</v>
      </c>
      <c r="D1700" t="s">
        <v>212</v>
      </c>
      <c r="E1700" t="s">
        <v>74</v>
      </c>
      <c r="F1700">
        <v>4.328</v>
      </c>
    </row>
    <row r="1701" spans="1:5" ht="15">
      <c r="A1701">
        <v>2020</v>
      </c>
      <c r="B1701" t="s">
        <v>124</v>
      </c>
      <c r="C1701" t="s">
        <v>63</v>
      </c>
      <c r="D1701" t="s">
        <v>212</v>
      </c>
      <c r="E1701" t="s">
        <v>74</v>
      </c>
    </row>
    <row r="1702" spans="1:5" ht="15">
      <c r="A1702">
        <v>2021</v>
      </c>
      <c r="B1702" t="s">
        <v>124</v>
      </c>
      <c r="C1702" t="s">
        <v>63</v>
      </c>
      <c r="D1702" t="s">
        <v>212</v>
      </c>
      <c r="E1702" t="s">
        <v>74</v>
      </c>
    </row>
    <row r="1703" spans="1:5" ht="15">
      <c r="A1703">
        <v>2022</v>
      </c>
      <c r="B1703" t="s">
        <v>124</v>
      </c>
      <c r="C1703" t="s">
        <v>63</v>
      </c>
      <c r="D1703" t="s">
        <v>212</v>
      </c>
      <c r="E1703" t="s">
        <v>74</v>
      </c>
    </row>
    <row r="1704" spans="1:5" ht="15">
      <c r="A1704">
        <v>2000</v>
      </c>
      <c r="B1704" t="s">
        <v>118</v>
      </c>
      <c r="C1704" t="s">
        <v>57</v>
      </c>
      <c r="D1704" t="s">
        <v>212</v>
      </c>
      <c r="E1704" t="s">
        <v>74</v>
      </c>
    </row>
    <row r="1705" spans="1:5" ht="15">
      <c r="A1705">
        <v>2001</v>
      </c>
      <c r="B1705" t="s">
        <v>118</v>
      </c>
      <c r="C1705" t="s">
        <v>57</v>
      </c>
      <c r="D1705" t="s">
        <v>212</v>
      </c>
      <c r="E1705" t="s">
        <v>74</v>
      </c>
    </row>
    <row r="1706" spans="1:5" ht="15">
      <c r="A1706">
        <v>2002</v>
      </c>
      <c r="B1706" t="s">
        <v>118</v>
      </c>
      <c r="C1706" t="s">
        <v>57</v>
      </c>
      <c r="D1706" t="s">
        <v>212</v>
      </c>
      <c r="E1706" t="s">
        <v>74</v>
      </c>
    </row>
    <row r="1707" spans="1:5" ht="15">
      <c r="A1707">
        <v>2003</v>
      </c>
      <c r="B1707" t="s">
        <v>118</v>
      </c>
      <c r="C1707" t="s">
        <v>57</v>
      </c>
      <c r="D1707" t="s">
        <v>212</v>
      </c>
      <c r="E1707" t="s">
        <v>74</v>
      </c>
    </row>
    <row r="1708" spans="1:5" ht="15">
      <c r="A1708">
        <v>2004</v>
      </c>
      <c r="B1708" t="s">
        <v>118</v>
      </c>
      <c r="C1708" t="s">
        <v>57</v>
      </c>
      <c r="D1708" t="s">
        <v>212</v>
      </c>
      <c r="E1708" t="s">
        <v>74</v>
      </c>
    </row>
    <row r="1709" spans="1:5" ht="15">
      <c r="A1709">
        <v>2005</v>
      </c>
      <c r="B1709" t="s">
        <v>118</v>
      </c>
      <c r="C1709" t="s">
        <v>57</v>
      </c>
      <c r="D1709" t="s">
        <v>212</v>
      </c>
      <c r="E1709" t="s">
        <v>74</v>
      </c>
    </row>
    <row r="1710" spans="1:5" ht="15">
      <c r="A1710">
        <v>2006</v>
      </c>
      <c r="B1710" t="s">
        <v>118</v>
      </c>
      <c r="C1710" t="s">
        <v>57</v>
      </c>
      <c r="D1710" t="s">
        <v>212</v>
      </c>
      <c r="E1710" t="s">
        <v>74</v>
      </c>
    </row>
    <row r="1711" spans="1:5" ht="15">
      <c r="A1711">
        <v>2007</v>
      </c>
      <c r="B1711" t="s">
        <v>118</v>
      </c>
      <c r="C1711" t="s">
        <v>57</v>
      </c>
      <c r="D1711" t="s">
        <v>212</v>
      </c>
      <c r="E1711" t="s">
        <v>74</v>
      </c>
    </row>
    <row r="1712" spans="1:5" ht="15">
      <c r="A1712">
        <v>2008</v>
      </c>
      <c r="B1712" t="s">
        <v>118</v>
      </c>
      <c r="C1712" t="s">
        <v>57</v>
      </c>
      <c r="D1712" t="s">
        <v>212</v>
      </c>
      <c r="E1712" t="s">
        <v>74</v>
      </c>
    </row>
    <row r="1713" spans="1:5" ht="15">
      <c r="A1713">
        <v>2009</v>
      </c>
      <c r="B1713" t="s">
        <v>118</v>
      </c>
      <c r="C1713" t="s">
        <v>57</v>
      </c>
      <c r="D1713" t="s">
        <v>212</v>
      </c>
      <c r="E1713" t="s">
        <v>74</v>
      </c>
    </row>
    <row r="1714" spans="1:6" ht="15">
      <c r="A1714">
        <v>2010</v>
      </c>
      <c r="B1714" t="s">
        <v>118</v>
      </c>
      <c r="C1714" t="s">
        <v>57</v>
      </c>
      <c r="D1714" t="s">
        <v>212</v>
      </c>
      <c r="E1714" t="s">
        <v>74</v>
      </c>
      <c r="F1714">
        <v>0.689</v>
      </c>
    </row>
    <row r="1715" spans="1:6" ht="15">
      <c r="A1715">
        <v>2011</v>
      </c>
      <c r="B1715" t="s">
        <v>118</v>
      </c>
      <c r="C1715" t="s">
        <v>57</v>
      </c>
      <c r="D1715" t="s">
        <v>212</v>
      </c>
      <c r="E1715" t="s">
        <v>74</v>
      </c>
      <c r="F1715">
        <v>0.364</v>
      </c>
    </row>
    <row r="1716" spans="1:6" ht="15">
      <c r="A1716">
        <v>2012</v>
      </c>
      <c r="B1716" t="s">
        <v>118</v>
      </c>
      <c r="C1716" t="s">
        <v>57</v>
      </c>
      <c r="D1716" t="s">
        <v>212</v>
      </c>
      <c r="E1716" t="s">
        <v>74</v>
      </c>
      <c r="F1716">
        <v>0.081</v>
      </c>
    </row>
    <row r="1717" spans="1:6" ht="15">
      <c r="A1717">
        <v>2013</v>
      </c>
      <c r="B1717" t="s">
        <v>118</v>
      </c>
      <c r="C1717" t="s">
        <v>57</v>
      </c>
      <c r="D1717" t="s">
        <v>212</v>
      </c>
      <c r="E1717" t="s">
        <v>74</v>
      </c>
      <c r="F1717">
        <v>-0.166</v>
      </c>
    </row>
    <row r="1718" spans="1:6" ht="15">
      <c r="A1718">
        <v>2014</v>
      </c>
      <c r="B1718" t="s">
        <v>118</v>
      </c>
      <c r="C1718" t="s">
        <v>57</v>
      </c>
      <c r="D1718" t="s">
        <v>212</v>
      </c>
      <c r="E1718" t="s">
        <v>74</v>
      </c>
      <c r="F1718">
        <v>-0.175</v>
      </c>
    </row>
    <row r="1719" spans="1:6" ht="15">
      <c r="A1719">
        <v>2015</v>
      </c>
      <c r="B1719" t="s">
        <v>118</v>
      </c>
      <c r="C1719" t="s">
        <v>57</v>
      </c>
      <c r="D1719" t="s">
        <v>212</v>
      </c>
      <c r="E1719" t="s">
        <v>74</v>
      </c>
      <c r="F1719">
        <v>-0.104</v>
      </c>
    </row>
    <row r="1720" spans="1:6" ht="15">
      <c r="A1720">
        <v>2016</v>
      </c>
      <c r="B1720" t="s">
        <v>118</v>
      </c>
      <c r="C1720" t="s">
        <v>57</v>
      </c>
      <c r="D1720" t="s">
        <v>212</v>
      </c>
      <c r="E1720" t="s">
        <v>74</v>
      </c>
      <c r="F1720">
        <v>0.037</v>
      </c>
    </row>
    <row r="1721" spans="1:6" ht="15">
      <c r="A1721">
        <v>2017</v>
      </c>
      <c r="B1721" t="s">
        <v>118</v>
      </c>
      <c r="C1721" t="s">
        <v>57</v>
      </c>
      <c r="D1721" t="s">
        <v>212</v>
      </c>
      <c r="E1721" t="s">
        <v>74</v>
      </c>
      <c r="F1721">
        <v>0.115</v>
      </c>
    </row>
    <row r="1722" spans="1:6" ht="15">
      <c r="A1722">
        <v>2018</v>
      </c>
      <c r="B1722" t="s">
        <v>118</v>
      </c>
      <c r="C1722" t="s">
        <v>57</v>
      </c>
      <c r="D1722" t="s">
        <v>212</v>
      </c>
      <c r="E1722" t="s">
        <v>74</v>
      </c>
      <c r="F1722">
        <v>0.189</v>
      </c>
    </row>
    <row r="1723" spans="1:6" ht="15">
      <c r="A1723">
        <v>2019</v>
      </c>
      <c r="B1723" t="s">
        <v>118</v>
      </c>
      <c r="C1723" t="s">
        <v>57</v>
      </c>
      <c r="D1723" t="s">
        <v>212</v>
      </c>
      <c r="E1723" t="s">
        <v>74</v>
      </c>
      <c r="F1723">
        <v>0.174</v>
      </c>
    </row>
    <row r="1724" spans="1:6" ht="15">
      <c r="A1724">
        <v>2020</v>
      </c>
      <c r="B1724" t="s">
        <v>118</v>
      </c>
      <c r="C1724" t="s">
        <v>57</v>
      </c>
      <c r="D1724" t="s">
        <v>212</v>
      </c>
      <c r="E1724" t="s">
        <v>74</v>
      </c>
      <c r="F1724">
        <v>0.272</v>
      </c>
    </row>
    <row r="1725" spans="1:6" ht="15">
      <c r="A1725">
        <v>2021</v>
      </c>
      <c r="B1725" t="s">
        <v>118</v>
      </c>
      <c r="C1725" t="s">
        <v>57</v>
      </c>
      <c r="D1725" t="s">
        <v>212</v>
      </c>
      <c r="E1725" t="s">
        <v>74</v>
      </c>
      <c r="F1725">
        <v>0.393</v>
      </c>
    </row>
    <row r="1726" spans="1:5" ht="15">
      <c r="A1726">
        <v>2022</v>
      </c>
      <c r="B1726" t="s">
        <v>118</v>
      </c>
      <c r="C1726" t="s">
        <v>57</v>
      </c>
      <c r="D1726" t="s">
        <v>212</v>
      </c>
      <c r="E1726" t="s">
        <v>74</v>
      </c>
    </row>
    <row r="1727" spans="1:7" ht="15">
      <c r="A1727">
        <v>2000</v>
      </c>
      <c r="B1727" t="s">
        <v>132</v>
      </c>
      <c r="C1727" t="s">
        <v>57</v>
      </c>
      <c r="D1727" t="s">
        <v>212</v>
      </c>
      <c r="E1727" t="s">
        <v>74</v>
      </c>
      <c r="F1727">
        <v>3.296</v>
      </c>
      <c r="G1727" t="s">
        <v>219</v>
      </c>
    </row>
    <row r="1728" spans="1:6" ht="15">
      <c r="A1728">
        <v>2001</v>
      </c>
      <c r="B1728" t="s">
        <v>132</v>
      </c>
      <c r="C1728" t="s">
        <v>57</v>
      </c>
      <c r="D1728" t="s">
        <v>212</v>
      </c>
      <c r="E1728" t="s">
        <v>74</v>
      </c>
      <c r="F1728">
        <v>3.242</v>
      </c>
    </row>
    <row r="1729" spans="1:6" ht="15">
      <c r="A1729">
        <v>2002</v>
      </c>
      <c r="B1729" t="s">
        <v>132</v>
      </c>
      <c r="C1729" t="s">
        <v>57</v>
      </c>
      <c r="D1729" t="s">
        <v>212</v>
      </c>
      <c r="E1729" t="s">
        <v>74</v>
      </c>
      <c r="F1729">
        <v>3.154</v>
      </c>
    </row>
    <row r="1730" spans="1:6" ht="15">
      <c r="A1730">
        <v>2003</v>
      </c>
      <c r="B1730" t="s">
        <v>132</v>
      </c>
      <c r="C1730" t="s">
        <v>57</v>
      </c>
      <c r="D1730" t="s">
        <v>212</v>
      </c>
      <c r="E1730" t="s">
        <v>74</v>
      </c>
      <c r="F1730">
        <v>3.237</v>
      </c>
    </row>
    <row r="1731" spans="1:6" ht="15">
      <c r="A1731">
        <v>2004</v>
      </c>
      <c r="B1731" t="s">
        <v>132</v>
      </c>
      <c r="C1731" t="s">
        <v>57</v>
      </c>
      <c r="D1731" t="s">
        <v>212</v>
      </c>
      <c r="E1731" t="s">
        <v>74</v>
      </c>
      <c r="F1731">
        <v>3.266</v>
      </c>
    </row>
    <row r="1732" spans="1:6" ht="15">
      <c r="A1732">
        <v>2005</v>
      </c>
      <c r="B1732" t="s">
        <v>132</v>
      </c>
      <c r="C1732" t="s">
        <v>57</v>
      </c>
      <c r="D1732" t="s">
        <v>212</v>
      </c>
      <c r="E1732" t="s">
        <v>74</v>
      </c>
      <c r="F1732">
        <v>3.515</v>
      </c>
    </row>
    <row r="1733" spans="1:6" ht="15">
      <c r="A1733">
        <v>2006</v>
      </c>
      <c r="B1733" t="s">
        <v>132</v>
      </c>
      <c r="C1733" t="s">
        <v>57</v>
      </c>
      <c r="D1733" t="s">
        <v>212</v>
      </c>
      <c r="E1733" t="s">
        <v>74</v>
      </c>
      <c r="F1733">
        <v>3.853</v>
      </c>
    </row>
    <row r="1734" spans="1:6" ht="15">
      <c r="A1734">
        <v>2007</v>
      </c>
      <c r="B1734" t="s">
        <v>132</v>
      </c>
      <c r="C1734" t="s">
        <v>57</v>
      </c>
      <c r="D1734" t="s">
        <v>212</v>
      </c>
      <c r="E1734" t="s">
        <v>74</v>
      </c>
      <c r="F1734">
        <v>3.578</v>
      </c>
    </row>
    <row r="1735" spans="1:6" ht="15">
      <c r="A1735">
        <v>2008</v>
      </c>
      <c r="B1735" t="s">
        <v>132</v>
      </c>
      <c r="C1735" t="s">
        <v>57</v>
      </c>
      <c r="D1735" t="s">
        <v>212</v>
      </c>
      <c r="E1735" t="s">
        <v>74</v>
      </c>
      <c r="F1735">
        <v>3.219</v>
      </c>
    </row>
    <row r="1736" spans="1:6" ht="15">
      <c r="A1736">
        <v>2009</v>
      </c>
      <c r="B1736" t="s">
        <v>132</v>
      </c>
      <c r="C1736" t="s">
        <v>57</v>
      </c>
      <c r="D1736" t="s">
        <v>212</v>
      </c>
      <c r="E1736" t="s">
        <v>74</v>
      </c>
      <c r="F1736">
        <v>3.271</v>
      </c>
    </row>
    <row r="1737" spans="1:6" ht="15">
      <c r="A1737">
        <v>2010</v>
      </c>
      <c r="B1737" t="s">
        <v>132</v>
      </c>
      <c r="C1737" t="s">
        <v>57</v>
      </c>
      <c r="D1737" t="s">
        <v>212</v>
      </c>
      <c r="E1737" t="s">
        <v>74</v>
      </c>
      <c r="F1737">
        <v>3.626</v>
      </c>
    </row>
    <row r="1738" spans="1:6" ht="15">
      <c r="A1738">
        <v>2011</v>
      </c>
      <c r="B1738" t="s">
        <v>132</v>
      </c>
      <c r="C1738" t="s">
        <v>57</v>
      </c>
      <c r="D1738" t="s">
        <v>212</v>
      </c>
      <c r="E1738" t="s">
        <v>74</v>
      </c>
      <c r="F1738">
        <v>3.914</v>
      </c>
    </row>
    <row r="1739" spans="1:6" ht="15">
      <c r="A1739">
        <v>2012</v>
      </c>
      <c r="B1739" t="s">
        <v>132</v>
      </c>
      <c r="C1739" t="s">
        <v>57</v>
      </c>
      <c r="D1739" t="s">
        <v>212</v>
      </c>
      <c r="E1739" t="s">
        <v>74</v>
      </c>
      <c r="F1739">
        <v>3.967</v>
      </c>
    </row>
    <row r="1740" spans="1:6" ht="15">
      <c r="A1740">
        <v>2013</v>
      </c>
      <c r="B1740" t="s">
        <v>132</v>
      </c>
      <c r="C1740" t="s">
        <v>57</v>
      </c>
      <c r="D1740" t="s">
        <v>212</v>
      </c>
      <c r="E1740" t="s">
        <v>74</v>
      </c>
      <c r="F1740">
        <v>3.704</v>
      </c>
    </row>
    <row r="1741" spans="1:6" ht="15">
      <c r="A1741">
        <v>2014</v>
      </c>
      <c r="B1741" t="s">
        <v>132</v>
      </c>
      <c r="C1741" t="s">
        <v>57</v>
      </c>
      <c r="D1741" t="s">
        <v>212</v>
      </c>
      <c r="E1741" t="s">
        <v>74</v>
      </c>
      <c r="F1741">
        <v>3.254</v>
      </c>
    </row>
    <row r="1742" spans="1:6" ht="15">
      <c r="A1742">
        <v>2015</v>
      </c>
      <c r="B1742" t="s">
        <v>132</v>
      </c>
      <c r="C1742" t="s">
        <v>57</v>
      </c>
      <c r="D1742" t="s">
        <v>212</v>
      </c>
      <c r="E1742" t="s">
        <v>74</v>
      </c>
      <c r="F1742">
        <v>3.316</v>
      </c>
    </row>
    <row r="1743" spans="1:6" ht="15">
      <c r="A1743">
        <v>2016</v>
      </c>
      <c r="B1743" t="s">
        <v>132</v>
      </c>
      <c r="C1743" t="s">
        <v>57</v>
      </c>
      <c r="D1743" t="s">
        <v>212</v>
      </c>
      <c r="E1743" t="s">
        <v>74</v>
      </c>
      <c r="F1743">
        <v>3.481</v>
      </c>
    </row>
    <row r="1744" spans="1:6" ht="15">
      <c r="A1744">
        <v>2017</v>
      </c>
      <c r="B1744" t="s">
        <v>132</v>
      </c>
      <c r="C1744" t="s">
        <v>57</v>
      </c>
      <c r="D1744" t="s">
        <v>212</v>
      </c>
      <c r="E1744" t="s">
        <v>74</v>
      </c>
      <c r="F1744">
        <v>3.639</v>
      </c>
    </row>
    <row r="1745" spans="1:6" ht="15">
      <c r="A1745">
        <v>2018</v>
      </c>
      <c r="B1745" t="s">
        <v>132</v>
      </c>
      <c r="C1745" t="s">
        <v>57</v>
      </c>
      <c r="D1745" t="s">
        <v>212</v>
      </c>
      <c r="E1745" t="s">
        <v>74</v>
      </c>
      <c r="F1745">
        <v>3.675</v>
      </c>
    </row>
    <row r="1746" spans="1:6" ht="15">
      <c r="A1746">
        <v>2019</v>
      </c>
      <c r="B1746" t="s">
        <v>132</v>
      </c>
      <c r="C1746" t="s">
        <v>57</v>
      </c>
      <c r="D1746" t="s">
        <v>212</v>
      </c>
      <c r="E1746" t="s">
        <v>74</v>
      </c>
      <c r="F1746">
        <v>3.732</v>
      </c>
    </row>
    <row r="1747" spans="1:6" ht="15">
      <c r="A1747">
        <v>2020</v>
      </c>
      <c r="B1747" t="s">
        <v>132</v>
      </c>
      <c r="C1747" t="s">
        <v>57</v>
      </c>
      <c r="D1747" t="s">
        <v>212</v>
      </c>
      <c r="E1747" t="s">
        <v>74</v>
      </c>
      <c r="F1747">
        <v>4.034</v>
      </c>
    </row>
    <row r="1748" spans="1:6" ht="15">
      <c r="A1748">
        <v>2021</v>
      </c>
      <c r="B1748" t="s">
        <v>132</v>
      </c>
      <c r="C1748" t="s">
        <v>57</v>
      </c>
      <c r="D1748" t="s">
        <v>212</v>
      </c>
      <c r="E1748" t="s">
        <v>74</v>
      </c>
      <c r="F1748">
        <v>3.715</v>
      </c>
    </row>
    <row r="1749" spans="1:7" ht="15">
      <c r="A1749">
        <v>2022</v>
      </c>
      <c r="B1749" t="s">
        <v>132</v>
      </c>
      <c r="C1749" t="s">
        <v>57</v>
      </c>
      <c r="D1749" t="s">
        <v>212</v>
      </c>
      <c r="E1749" t="s">
        <v>74</v>
      </c>
      <c r="F1749">
        <v>3.003</v>
      </c>
      <c r="G1749" t="s">
        <v>211</v>
      </c>
    </row>
    <row r="1750" spans="1:5" ht="15">
      <c r="A1750">
        <v>2000</v>
      </c>
      <c r="B1750" t="s">
        <v>113</v>
      </c>
      <c r="C1750" t="s">
        <v>57</v>
      </c>
      <c r="D1750" t="s">
        <v>212</v>
      </c>
      <c r="E1750" t="s">
        <v>74</v>
      </c>
    </row>
    <row r="1751" spans="1:5" ht="15">
      <c r="A1751">
        <v>2001</v>
      </c>
      <c r="B1751" t="s">
        <v>113</v>
      </c>
      <c r="C1751" t="s">
        <v>57</v>
      </c>
      <c r="D1751" t="s">
        <v>212</v>
      </c>
      <c r="E1751" t="s">
        <v>74</v>
      </c>
    </row>
    <row r="1752" spans="1:5" ht="15">
      <c r="A1752">
        <v>2002</v>
      </c>
      <c r="B1752" t="s">
        <v>113</v>
      </c>
      <c r="C1752" t="s">
        <v>57</v>
      </c>
      <c r="D1752" t="s">
        <v>212</v>
      </c>
      <c r="E1752" t="s">
        <v>74</v>
      </c>
    </row>
    <row r="1753" spans="1:5" ht="15">
      <c r="A1753">
        <v>2003</v>
      </c>
      <c r="B1753" t="s">
        <v>113</v>
      </c>
      <c r="C1753" t="s">
        <v>57</v>
      </c>
      <c r="D1753" t="s">
        <v>212</v>
      </c>
      <c r="E1753" t="s">
        <v>74</v>
      </c>
    </row>
    <row r="1754" spans="1:5" ht="15">
      <c r="A1754">
        <v>2004</v>
      </c>
      <c r="B1754" t="s">
        <v>113</v>
      </c>
      <c r="C1754" t="s">
        <v>57</v>
      </c>
      <c r="D1754" t="s">
        <v>212</v>
      </c>
      <c r="E1754" t="s">
        <v>74</v>
      </c>
    </row>
    <row r="1755" spans="1:5" ht="15">
      <c r="A1755">
        <v>2005</v>
      </c>
      <c r="B1755" t="s">
        <v>113</v>
      </c>
      <c r="C1755" t="s">
        <v>57</v>
      </c>
      <c r="D1755" t="s">
        <v>212</v>
      </c>
      <c r="E1755" t="s">
        <v>74</v>
      </c>
    </row>
    <row r="1756" spans="1:5" ht="15">
      <c r="A1756">
        <v>2006</v>
      </c>
      <c r="B1756" t="s">
        <v>113</v>
      </c>
      <c r="C1756" t="s">
        <v>57</v>
      </c>
      <c r="D1756" t="s">
        <v>212</v>
      </c>
      <c r="E1756" t="s">
        <v>74</v>
      </c>
    </row>
    <row r="1757" spans="1:5" ht="15">
      <c r="A1757">
        <v>2007</v>
      </c>
      <c r="B1757" t="s">
        <v>113</v>
      </c>
      <c r="C1757" t="s">
        <v>57</v>
      </c>
      <c r="D1757" t="s">
        <v>212</v>
      </c>
      <c r="E1757" t="s">
        <v>74</v>
      </c>
    </row>
    <row r="1758" spans="1:5" ht="15">
      <c r="A1758">
        <v>2008</v>
      </c>
      <c r="B1758" t="s">
        <v>113</v>
      </c>
      <c r="C1758" t="s">
        <v>57</v>
      </c>
      <c r="D1758" t="s">
        <v>212</v>
      </c>
      <c r="E1758" t="s">
        <v>74</v>
      </c>
    </row>
    <row r="1759" spans="1:5" ht="15">
      <c r="A1759">
        <v>2009</v>
      </c>
      <c r="B1759" t="s">
        <v>113</v>
      </c>
      <c r="C1759" t="s">
        <v>57</v>
      </c>
      <c r="D1759" t="s">
        <v>212</v>
      </c>
      <c r="E1759" t="s">
        <v>74</v>
      </c>
    </row>
    <row r="1760" spans="1:5" ht="15">
      <c r="A1760">
        <v>2010</v>
      </c>
      <c r="B1760" t="s">
        <v>113</v>
      </c>
      <c r="C1760" t="s">
        <v>57</v>
      </c>
      <c r="D1760" t="s">
        <v>212</v>
      </c>
      <c r="E1760" t="s">
        <v>74</v>
      </c>
    </row>
    <row r="1761" spans="1:5" ht="15">
      <c r="A1761">
        <v>2011</v>
      </c>
      <c r="B1761" t="s">
        <v>113</v>
      </c>
      <c r="C1761" t="s">
        <v>57</v>
      </c>
      <c r="D1761" t="s">
        <v>212</v>
      </c>
      <c r="E1761" t="s">
        <v>74</v>
      </c>
    </row>
    <row r="1762" spans="1:5" ht="15">
      <c r="A1762">
        <v>2012</v>
      </c>
      <c r="B1762" t="s">
        <v>113</v>
      </c>
      <c r="C1762" t="s">
        <v>57</v>
      </c>
      <c r="D1762" t="s">
        <v>212</v>
      </c>
      <c r="E1762" t="s">
        <v>74</v>
      </c>
    </row>
    <row r="1763" spans="1:5" ht="15">
      <c r="A1763">
        <v>2013</v>
      </c>
      <c r="B1763" t="s">
        <v>113</v>
      </c>
      <c r="C1763" t="s">
        <v>57</v>
      </c>
      <c r="D1763" t="s">
        <v>212</v>
      </c>
      <c r="E1763" t="s">
        <v>74</v>
      </c>
    </row>
    <row r="1764" spans="1:5" ht="15">
      <c r="A1764">
        <v>2014</v>
      </c>
      <c r="B1764" t="s">
        <v>113</v>
      </c>
      <c r="C1764" t="s">
        <v>57</v>
      </c>
      <c r="D1764" t="s">
        <v>212</v>
      </c>
      <c r="E1764" t="s">
        <v>74</v>
      </c>
    </row>
    <row r="1765" spans="1:6" ht="15">
      <c r="A1765">
        <v>2015</v>
      </c>
      <c r="B1765" t="s">
        <v>113</v>
      </c>
      <c r="C1765" t="s">
        <v>57</v>
      </c>
      <c r="D1765" t="s">
        <v>212</v>
      </c>
      <c r="E1765" t="s">
        <v>74</v>
      </c>
      <c r="F1765">
        <v>0.553</v>
      </c>
    </row>
    <row r="1766" spans="1:6" ht="15">
      <c r="A1766">
        <v>2016</v>
      </c>
      <c r="B1766" t="s">
        <v>113</v>
      </c>
      <c r="C1766" t="s">
        <v>57</v>
      </c>
      <c r="D1766" t="s">
        <v>212</v>
      </c>
      <c r="E1766" t="s">
        <v>74</v>
      </c>
      <c r="F1766">
        <v>0.674</v>
      </c>
    </row>
    <row r="1767" spans="1:6" ht="15">
      <c r="A1767">
        <v>2017</v>
      </c>
      <c r="B1767" t="s">
        <v>113</v>
      </c>
      <c r="C1767" t="s">
        <v>57</v>
      </c>
      <c r="D1767" t="s">
        <v>212</v>
      </c>
      <c r="E1767" t="s">
        <v>74</v>
      </c>
      <c r="F1767">
        <v>0.603</v>
      </c>
    </row>
    <row r="1768" spans="1:6" ht="15">
      <c r="A1768">
        <v>2018</v>
      </c>
      <c r="B1768" t="s">
        <v>113</v>
      </c>
      <c r="C1768" t="s">
        <v>57</v>
      </c>
      <c r="D1768" t="s">
        <v>212</v>
      </c>
      <c r="E1768" t="s">
        <v>74</v>
      </c>
      <c r="F1768">
        <v>0.575</v>
      </c>
    </row>
    <row r="1769" spans="1:6" ht="15">
      <c r="A1769">
        <v>2019</v>
      </c>
      <c r="B1769" t="s">
        <v>113</v>
      </c>
      <c r="C1769" t="s">
        <v>57</v>
      </c>
      <c r="D1769" t="s">
        <v>212</v>
      </c>
      <c r="E1769" t="s">
        <v>74</v>
      </c>
      <c r="F1769">
        <v>0.48</v>
      </c>
    </row>
    <row r="1770" spans="1:5" ht="15">
      <c r="A1770">
        <v>2020</v>
      </c>
      <c r="B1770" t="s">
        <v>113</v>
      </c>
      <c r="C1770" t="s">
        <v>57</v>
      </c>
      <c r="D1770" t="s">
        <v>212</v>
      </c>
      <c r="E1770" t="s">
        <v>74</v>
      </c>
    </row>
    <row r="1771" spans="1:5" ht="15">
      <c r="A1771">
        <v>2021</v>
      </c>
      <c r="B1771" t="s">
        <v>113</v>
      </c>
      <c r="C1771" t="s">
        <v>57</v>
      </c>
      <c r="D1771" t="s">
        <v>212</v>
      </c>
      <c r="E1771" t="s">
        <v>74</v>
      </c>
    </row>
    <row r="1772" spans="1:5" ht="15">
      <c r="A1772">
        <v>2022</v>
      </c>
      <c r="B1772" t="s">
        <v>113</v>
      </c>
      <c r="C1772" t="s">
        <v>57</v>
      </c>
      <c r="D1772" t="s">
        <v>212</v>
      </c>
      <c r="E1772" t="s">
        <v>74</v>
      </c>
    </row>
    <row r="1773" spans="1:6" ht="15">
      <c r="A1773">
        <v>2000</v>
      </c>
      <c r="B1773" t="s">
        <v>151</v>
      </c>
      <c r="C1773" t="s">
        <v>57</v>
      </c>
      <c r="D1773" t="s">
        <v>212</v>
      </c>
      <c r="E1773" t="s">
        <v>74</v>
      </c>
      <c r="F1773">
        <v>4.561</v>
      </c>
    </row>
    <row r="1774" spans="1:6" ht="15">
      <c r="A1774">
        <v>2001</v>
      </c>
      <c r="B1774" t="s">
        <v>151</v>
      </c>
      <c r="C1774" t="s">
        <v>57</v>
      </c>
      <c r="D1774" t="s">
        <v>212</v>
      </c>
      <c r="E1774" t="s">
        <v>74</v>
      </c>
      <c r="F1774">
        <v>6.428</v>
      </c>
    </row>
    <row r="1775" spans="1:6" ht="15">
      <c r="A1775">
        <v>2002</v>
      </c>
      <c r="B1775" t="s">
        <v>151</v>
      </c>
      <c r="C1775" t="s">
        <v>57</v>
      </c>
      <c r="D1775" t="s">
        <v>212</v>
      </c>
      <c r="E1775" t="s">
        <v>74</v>
      </c>
      <c r="F1775">
        <v>4.87</v>
      </c>
    </row>
    <row r="1776" spans="1:6" ht="15">
      <c r="A1776">
        <v>2003</v>
      </c>
      <c r="B1776" t="s">
        <v>151</v>
      </c>
      <c r="C1776" t="s">
        <v>57</v>
      </c>
      <c r="D1776" t="s">
        <v>212</v>
      </c>
      <c r="E1776" t="s">
        <v>74</v>
      </c>
      <c r="F1776">
        <v>5.199</v>
      </c>
    </row>
    <row r="1777" spans="1:6" ht="15">
      <c r="A1777">
        <v>2004</v>
      </c>
      <c r="B1777" t="s">
        <v>151</v>
      </c>
      <c r="C1777" t="s">
        <v>57</v>
      </c>
      <c r="D1777" t="s">
        <v>212</v>
      </c>
      <c r="E1777" t="s">
        <v>74</v>
      </c>
      <c r="F1777">
        <v>4.983</v>
      </c>
    </row>
    <row r="1778" spans="1:6" ht="15">
      <c r="A1778">
        <v>2005</v>
      </c>
      <c r="B1778" t="s">
        <v>151</v>
      </c>
      <c r="C1778" t="s">
        <v>57</v>
      </c>
      <c r="D1778" t="s">
        <v>212</v>
      </c>
      <c r="E1778" t="s">
        <v>74</v>
      </c>
      <c r="F1778">
        <v>4.344</v>
      </c>
    </row>
    <row r="1779" spans="1:6" ht="15">
      <c r="A1779">
        <v>2006</v>
      </c>
      <c r="B1779" t="s">
        <v>151</v>
      </c>
      <c r="C1779" t="s">
        <v>57</v>
      </c>
      <c r="D1779" t="s">
        <v>212</v>
      </c>
      <c r="E1779" t="s">
        <v>74</v>
      </c>
      <c r="F1779">
        <v>4.876</v>
      </c>
    </row>
    <row r="1780" spans="1:6" ht="15">
      <c r="A1780">
        <v>2007</v>
      </c>
      <c r="B1780" t="s">
        <v>151</v>
      </c>
      <c r="C1780" t="s">
        <v>57</v>
      </c>
      <c r="D1780" t="s">
        <v>212</v>
      </c>
      <c r="E1780" t="s">
        <v>74</v>
      </c>
      <c r="F1780">
        <v>5.223</v>
      </c>
    </row>
    <row r="1781" spans="1:6" ht="15">
      <c r="A1781">
        <v>2008</v>
      </c>
      <c r="B1781" t="s">
        <v>151</v>
      </c>
      <c r="C1781" t="s">
        <v>57</v>
      </c>
      <c r="D1781" t="s">
        <v>212</v>
      </c>
      <c r="E1781" t="s">
        <v>74</v>
      </c>
      <c r="F1781">
        <v>5.269</v>
      </c>
    </row>
    <row r="1782" spans="1:6" ht="15">
      <c r="A1782">
        <v>2009</v>
      </c>
      <c r="B1782" t="s">
        <v>151</v>
      </c>
      <c r="C1782" t="s">
        <v>57</v>
      </c>
      <c r="D1782" t="s">
        <v>212</v>
      </c>
      <c r="E1782" t="s">
        <v>74</v>
      </c>
      <c r="F1782">
        <v>4.86</v>
      </c>
    </row>
    <row r="1783" spans="1:6" ht="15">
      <c r="A1783">
        <v>2010</v>
      </c>
      <c r="B1783" t="s">
        <v>151</v>
      </c>
      <c r="C1783" t="s">
        <v>57</v>
      </c>
      <c r="D1783" t="s">
        <v>212</v>
      </c>
      <c r="E1783" t="s">
        <v>74</v>
      </c>
      <c r="F1783">
        <v>5.117</v>
      </c>
    </row>
    <row r="1784" spans="1:6" ht="15">
      <c r="A1784">
        <v>2011</v>
      </c>
      <c r="B1784" t="s">
        <v>151</v>
      </c>
      <c r="C1784" t="s">
        <v>57</v>
      </c>
      <c r="D1784" t="s">
        <v>212</v>
      </c>
      <c r="E1784" t="s">
        <v>74</v>
      </c>
      <c r="F1784">
        <v>5.331</v>
      </c>
    </row>
    <row r="1785" spans="1:6" ht="15">
      <c r="A1785">
        <v>2012</v>
      </c>
      <c r="B1785" t="s">
        <v>151</v>
      </c>
      <c r="C1785" t="s">
        <v>57</v>
      </c>
      <c r="D1785" t="s">
        <v>212</v>
      </c>
      <c r="E1785" t="s">
        <v>74</v>
      </c>
      <c r="F1785">
        <v>4.862</v>
      </c>
    </row>
    <row r="1786" spans="1:6" ht="15">
      <c r="A1786">
        <v>2013</v>
      </c>
      <c r="B1786" t="s">
        <v>151</v>
      </c>
      <c r="C1786" t="s">
        <v>57</v>
      </c>
      <c r="D1786" t="s">
        <v>212</v>
      </c>
      <c r="E1786" t="s">
        <v>74</v>
      </c>
      <c r="F1786">
        <v>4.725</v>
      </c>
    </row>
    <row r="1787" spans="1:6" ht="15">
      <c r="A1787">
        <v>2014</v>
      </c>
      <c r="B1787" t="s">
        <v>151</v>
      </c>
      <c r="C1787" t="s">
        <v>57</v>
      </c>
      <c r="D1787" t="s">
        <v>212</v>
      </c>
      <c r="E1787" t="s">
        <v>74</v>
      </c>
      <c r="F1787">
        <v>4.462</v>
      </c>
    </row>
    <row r="1788" spans="1:6" ht="15">
      <c r="A1788">
        <v>2015</v>
      </c>
      <c r="B1788" t="s">
        <v>151</v>
      </c>
      <c r="C1788" t="s">
        <v>57</v>
      </c>
      <c r="D1788" t="s">
        <v>212</v>
      </c>
      <c r="E1788" t="s">
        <v>74</v>
      </c>
      <c r="F1788">
        <v>4.416</v>
      </c>
    </row>
    <row r="1789" spans="1:6" ht="15">
      <c r="A1789">
        <v>2016</v>
      </c>
      <c r="B1789" t="s">
        <v>151</v>
      </c>
      <c r="C1789" t="s">
        <v>57</v>
      </c>
      <c r="D1789" t="s">
        <v>212</v>
      </c>
      <c r="E1789" t="s">
        <v>74</v>
      </c>
      <c r="F1789">
        <v>4.736</v>
      </c>
    </row>
    <row r="1790" spans="1:6" ht="15">
      <c r="A1790">
        <v>2017</v>
      </c>
      <c r="B1790" t="s">
        <v>151</v>
      </c>
      <c r="C1790" t="s">
        <v>57</v>
      </c>
      <c r="D1790" t="s">
        <v>212</v>
      </c>
      <c r="E1790" t="s">
        <v>74</v>
      </c>
      <c r="F1790">
        <v>4.557</v>
      </c>
    </row>
    <row r="1791" spans="1:6" ht="15">
      <c r="A1791">
        <v>2018</v>
      </c>
      <c r="B1791" t="s">
        <v>151</v>
      </c>
      <c r="C1791" t="s">
        <v>57</v>
      </c>
      <c r="D1791" t="s">
        <v>212</v>
      </c>
      <c r="E1791" t="s">
        <v>74</v>
      </c>
      <c r="F1791">
        <v>4.173</v>
      </c>
    </row>
    <row r="1792" spans="1:6" ht="15">
      <c r="A1792">
        <v>2019</v>
      </c>
      <c r="B1792" t="s">
        <v>151</v>
      </c>
      <c r="C1792" t="s">
        <v>57</v>
      </c>
      <c r="D1792" t="s">
        <v>212</v>
      </c>
      <c r="E1792" t="s">
        <v>74</v>
      </c>
      <c r="F1792">
        <v>4.684</v>
      </c>
    </row>
    <row r="1793" spans="1:6" ht="15">
      <c r="A1793">
        <v>2020</v>
      </c>
      <c r="B1793" t="s">
        <v>151</v>
      </c>
      <c r="C1793" t="s">
        <v>57</v>
      </c>
      <c r="D1793" t="s">
        <v>212</v>
      </c>
      <c r="E1793" t="s">
        <v>74</v>
      </c>
      <c r="F1793">
        <v>3.995</v>
      </c>
    </row>
    <row r="1794" spans="1:6" ht="15">
      <c r="A1794">
        <v>2021</v>
      </c>
      <c r="B1794" t="s">
        <v>151</v>
      </c>
      <c r="C1794" t="s">
        <v>57</v>
      </c>
      <c r="D1794" t="s">
        <v>212</v>
      </c>
      <c r="E1794" t="s">
        <v>74</v>
      </c>
      <c r="F1794">
        <v>3.786</v>
      </c>
    </row>
    <row r="1795" spans="1:6" ht="15">
      <c r="A1795">
        <v>2022</v>
      </c>
      <c r="B1795" t="s">
        <v>151</v>
      </c>
      <c r="C1795" t="s">
        <v>57</v>
      </c>
      <c r="D1795" t="s">
        <v>212</v>
      </c>
      <c r="E1795" t="s">
        <v>74</v>
      </c>
      <c r="F1795">
        <v>5.171</v>
      </c>
    </row>
    <row r="1796" spans="1:6" ht="15">
      <c r="A1796">
        <v>2000</v>
      </c>
      <c r="B1796" t="s">
        <v>150</v>
      </c>
      <c r="C1796" t="s">
        <v>57</v>
      </c>
      <c r="D1796" t="s">
        <v>212</v>
      </c>
      <c r="E1796" t="s">
        <v>74</v>
      </c>
      <c r="F1796">
        <v>0.757</v>
      </c>
    </row>
    <row r="1797" spans="1:7" ht="15">
      <c r="A1797">
        <v>2001</v>
      </c>
      <c r="B1797" t="s">
        <v>150</v>
      </c>
      <c r="C1797" t="s">
        <v>57</v>
      </c>
      <c r="D1797" t="s">
        <v>212</v>
      </c>
      <c r="E1797" t="s">
        <v>74</v>
      </c>
      <c r="F1797">
        <v>0.824</v>
      </c>
      <c r="G1797" t="s">
        <v>220</v>
      </c>
    </row>
    <row r="1798" spans="1:7" ht="15">
      <c r="A1798">
        <v>2002</v>
      </c>
      <c r="B1798" t="s">
        <v>150</v>
      </c>
      <c r="C1798" t="s">
        <v>57</v>
      </c>
      <c r="D1798" t="s">
        <v>212</v>
      </c>
      <c r="E1798" t="s">
        <v>74</v>
      </c>
      <c r="F1798">
        <v>0.751</v>
      </c>
      <c r="G1798" t="s">
        <v>220</v>
      </c>
    </row>
    <row r="1799" spans="1:7" ht="15">
      <c r="A1799">
        <v>2003</v>
      </c>
      <c r="B1799" t="s">
        <v>150</v>
      </c>
      <c r="C1799" t="s">
        <v>57</v>
      </c>
      <c r="D1799" t="s">
        <v>212</v>
      </c>
      <c r="E1799" t="s">
        <v>74</v>
      </c>
      <c r="F1799">
        <v>1.093</v>
      </c>
      <c r="G1799" t="s">
        <v>220</v>
      </c>
    </row>
    <row r="1800" spans="1:7" ht="15">
      <c r="A1800">
        <v>2004</v>
      </c>
      <c r="B1800" t="s">
        <v>150</v>
      </c>
      <c r="C1800" t="s">
        <v>57</v>
      </c>
      <c r="D1800" t="s">
        <v>212</v>
      </c>
      <c r="E1800" t="s">
        <v>74</v>
      </c>
      <c r="F1800">
        <v>1.074</v>
      </c>
      <c r="G1800" t="s">
        <v>220</v>
      </c>
    </row>
    <row r="1801" spans="1:7" ht="15">
      <c r="A1801">
        <v>2005</v>
      </c>
      <c r="B1801" t="s">
        <v>150</v>
      </c>
      <c r="C1801" t="s">
        <v>57</v>
      </c>
      <c r="D1801" t="s">
        <v>212</v>
      </c>
      <c r="E1801" t="s">
        <v>74</v>
      </c>
      <c r="F1801">
        <v>1.117</v>
      </c>
      <c r="G1801" t="s">
        <v>220</v>
      </c>
    </row>
    <row r="1802" spans="1:7" ht="15">
      <c r="A1802">
        <v>2006</v>
      </c>
      <c r="B1802" t="s">
        <v>150</v>
      </c>
      <c r="C1802" t="s">
        <v>57</v>
      </c>
      <c r="D1802" t="s">
        <v>212</v>
      </c>
      <c r="E1802" t="s">
        <v>74</v>
      </c>
      <c r="F1802">
        <v>1.407</v>
      </c>
      <c r="G1802" t="s">
        <v>220</v>
      </c>
    </row>
    <row r="1803" spans="1:7" ht="15">
      <c r="A1803">
        <v>2007</v>
      </c>
      <c r="B1803" t="s">
        <v>150</v>
      </c>
      <c r="C1803" t="s">
        <v>57</v>
      </c>
      <c r="D1803" t="s">
        <v>212</v>
      </c>
      <c r="E1803" t="s">
        <v>74</v>
      </c>
      <c r="F1803">
        <v>1.705</v>
      </c>
      <c r="G1803" t="s">
        <v>220</v>
      </c>
    </row>
    <row r="1804" spans="1:7" ht="15">
      <c r="A1804">
        <v>2008</v>
      </c>
      <c r="B1804" t="s">
        <v>150</v>
      </c>
      <c r="C1804" t="s">
        <v>57</v>
      </c>
      <c r="D1804" t="s">
        <v>212</v>
      </c>
      <c r="E1804" t="s">
        <v>74</v>
      </c>
      <c r="F1804">
        <v>1.428</v>
      </c>
      <c r="G1804" t="s">
        <v>220</v>
      </c>
    </row>
    <row r="1805" spans="1:7" ht="15">
      <c r="A1805">
        <v>2009</v>
      </c>
      <c r="B1805" t="s">
        <v>150</v>
      </c>
      <c r="C1805" t="s">
        <v>57</v>
      </c>
      <c r="D1805" t="s">
        <v>212</v>
      </c>
      <c r="E1805" t="s">
        <v>74</v>
      </c>
      <c r="F1805">
        <v>0.808</v>
      </c>
      <c r="G1805" t="s">
        <v>220</v>
      </c>
    </row>
    <row r="1806" spans="1:7" ht="15">
      <c r="A1806">
        <v>2010</v>
      </c>
      <c r="B1806" t="s">
        <v>150</v>
      </c>
      <c r="C1806" t="s">
        <v>57</v>
      </c>
      <c r="D1806" t="s">
        <v>212</v>
      </c>
      <c r="E1806" t="s">
        <v>74</v>
      </c>
      <c r="F1806">
        <v>0.321</v>
      </c>
      <c r="G1806" t="s">
        <v>220</v>
      </c>
    </row>
    <row r="1807" spans="1:7" ht="15">
      <c r="A1807">
        <v>2011</v>
      </c>
      <c r="B1807" t="s">
        <v>150</v>
      </c>
      <c r="C1807" t="s">
        <v>57</v>
      </c>
      <c r="D1807" t="s">
        <v>212</v>
      </c>
      <c r="E1807" t="s">
        <v>74</v>
      </c>
      <c r="F1807">
        <v>0.12</v>
      </c>
      <c r="G1807" t="s">
        <v>220</v>
      </c>
    </row>
    <row r="1808" spans="1:7" ht="15">
      <c r="A1808">
        <v>2012</v>
      </c>
      <c r="B1808" t="s">
        <v>150</v>
      </c>
      <c r="C1808" t="s">
        <v>57</v>
      </c>
      <c r="D1808" t="s">
        <v>212</v>
      </c>
      <c r="E1808" t="s">
        <v>74</v>
      </c>
      <c r="F1808">
        <v>0.019</v>
      </c>
      <c r="G1808" t="s">
        <v>220</v>
      </c>
    </row>
    <row r="1809" spans="1:7" ht="15">
      <c r="A1809">
        <v>2013</v>
      </c>
      <c r="B1809" t="s">
        <v>150</v>
      </c>
      <c r="C1809" t="s">
        <v>57</v>
      </c>
      <c r="D1809" t="s">
        <v>212</v>
      </c>
      <c r="E1809" t="s">
        <v>74</v>
      </c>
      <c r="F1809">
        <v>-0.4</v>
      </c>
      <c r="G1809" t="s">
        <v>220</v>
      </c>
    </row>
    <row r="1810" spans="1:6" ht="15">
      <c r="A1810">
        <v>2014</v>
      </c>
      <c r="B1810" t="s">
        <v>150</v>
      </c>
      <c r="C1810" t="s">
        <v>57</v>
      </c>
      <c r="D1810" t="s">
        <v>212</v>
      </c>
      <c r="E1810" t="s">
        <v>74</v>
      </c>
      <c r="F1810">
        <v>-0.356</v>
      </c>
    </row>
    <row r="1811" spans="1:6" ht="15">
      <c r="A1811">
        <v>2015</v>
      </c>
      <c r="B1811" t="s">
        <v>150</v>
      </c>
      <c r="C1811" t="s">
        <v>57</v>
      </c>
      <c r="D1811" t="s">
        <v>212</v>
      </c>
      <c r="E1811" t="s">
        <v>74</v>
      </c>
      <c r="F1811">
        <v>-0.16</v>
      </c>
    </row>
    <row r="1812" spans="1:7" ht="15">
      <c r="A1812">
        <v>2016</v>
      </c>
      <c r="B1812" t="s">
        <v>150</v>
      </c>
      <c r="C1812" t="s">
        <v>57</v>
      </c>
      <c r="D1812" t="s">
        <v>212</v>
      </c>
      <c r="E1812" t="s">
        <v>74</v>
      </c>
      <c r="F1812">
        <v>-0.305</v>
      </c>
      <c r="G1812" t="s">
        <v>220</v>
      </c>
    </row>
    <row r="1813" spans="1:6" ht="15">
      <c r="A1813">
        <v>2017</v>
      </c>
      <c r="B1813" t="s">
        <v>150</v>
      </c>
      <c r="C1813" t="s">
        <v>57</v>
      </c>
      <c r="D1813" t="s">
        <v>212</v>
      </c>
      <c r="E1813" t="s">
        <v>74</v>
      </c>
      <c r="F1813">
        <v>-0.198</v>
      </c>
    </row>
    <row r="1814" spans="1:6" ht="15">
      <c r="A1814">
        <v>2018</v>
      </c>
      <c r="B1814" t="s">
        <v>150</v>
      </c>
      <c r="C1814" t="s">
        <v>57</v>
      </c>
      <c r="D1814" t="s">
        <v>212</v>
      </c>
      <c r="E1814" t="s">
        <v>74</v>
      </c>
      <c r="F1814">
        <v>-0.18</v>
      </c>
    </row>
    <row r="1815" spans="1:6" ht="15">
      <c r="A1815">
        <v>2019</v>
      </c>
      <c r="B1815" t="s">
        <v>150</v>
      </c>
      <c r="C1815" t="s">
        <v>57</v>
      </c>
      <c r="D1815" t="s">
        <v>212</v>
      </c>
      <c r="E1815" t="s">
        <v>74</v>
      </c>
      <c r="F1815">
        <v>-0.359</v>
      </c>
    </row>
    <row r="1816" spans="1:6" ht="15">
      <c r="A1816">
        <v>2020</v>
      </c>
      <c r="B1816" t="s">
        <v>150</v>
      </c>
      <c r="C1816" t="s">
        <v>57</v>
      </c>
      <c r="D1816" t="s">
        <v>212</v>
      </c>
      <c r="E1816" t="s">
        <v>74</v>
      </c>
      <c r="F1816">
        <v>-0.059</v>
      </c>
    </row>
    <row r="1817" spans="1:6" ht="15">
      <c r="A1817">
        <v>2021</v>
      </c>
      <c r="B1817" t="s">
        <v>150</v>
      </c>
      <c r="C1817" t="s">
        <v>57</v>
      </c>
      <c r="D1817" t="s">
        <v>212</v>
      </c>
      <c r="E1817" t="s">
        <v>74</v>
      </c>
      <c r="F1817">
        <v>-0.136</v>
      </c>
    </row>
    <row r="1818" spans="1:7" ht="15">
      <c r="A1818">
        <v>2022</v>
      </c>
      <c r="B1818" t="s">
        <v>150</v>
      </c>
      <c r="C1818" t="s">
        <v>57</v>
      </c>
      <c r="D1818" t="s">
        <v>212</v>
      </c>
      <c r="E1818" t="s">
        <v>74</v>
      </c>
      <c r="F1818">
        <v>0.518</v>
      </c>
      <c r="G1818" t="s">
        <v>211</v>
      </c>
    </row>
    <row r="1819" spans="1:6" ht="15">
      <c r="A1819">
        <v>2000</v>
      </c>
      <c r="B1819" t="s">
        <v>121</v>
      </c>
      <c r="C1819" t="s">
        <v>57</v>
      </c>
      <c r="D1819" t="s">
        <v>212</v>
      </c>
      <c r="E1819" t="s">
        <v>74</v>
      </c>
      <c r="F1819">
        <v>4.199</v>
      </c>
    </row>
    <row r="1820" spans="1:6" ht="15">
      <c r="A1820">
        <v>2001</v>
      </c>
      <c r="B1820" t="s">
        <v>121</v>
      </c>
      <c r="C1820" t="s">
        <v>57</v>
      </c>
      <c r="D1820" t="s">
        <v>212</v>
      </c>
      <c r="E1820" t="s">
        <v>74</v>
      </c>
      <c r="F1820">
        <v>4.381</v>
      </c>
    </row>
    <row r="1821" spans="1:7" ht="15">
      <c r="A1821">
        <v>2002</v>
      </c>
      <c r="B1821" t="s">
        <v>121</v>
      </c>
      <c r="C1821" t="s">
        <v>57</v>
      </c>
      <c r="D1821" t="s">
        <v>212</v>
      </c>
      <c r="E1821" t="s">
        <v>74</v>
      </c>
      <c r="F1821">
        <v>4.403</v>
      </c>
      <c r="G1821" t="s">
        <v>219</v>
      </c>
    </row>
    <row r="1822" spans="1:6" ht="15">
      <c r="A1822">
        <v>2003</v>
      </c>
      <c r="B1822" t="s">
        <v>121</v>
      </c>
      <c r="C1822" t="s">
        <v>57</v>
      </c>
      <c r="D1822" t="s">
        <v>212</v>
      </c>
      <c r="E1822" t="s">
        <v>74</v>
      </c>
      <c r="F1822">
        <v>4.31</v>
      </c>
    </row>
    <row r="1823" spans="1:6" ht="15">
      <c r="A1823">
        <v>2004</v>
      </c>
      <c r="B1823" t="s">
        <v>121</v>
      </c>
      <c r="C1823" t="s">
        <v>57</v>
      </c>
      <c r="D1823" t="s">
        <v>212</v>
      </c>
      <c r="E1823" t="s">
        <v>74</v>
      </c>
      <c r="F1823">
        <v>4.341</v>
      </c>
    </row>
    <row r="1824" spans="1:6" ht="15">
      <c r="A1824">
        <v>2005</v>
      </c>
      <c r="B1824" t="s">
        <v>121</v>
      </c>
      <c r="C1824" t="s">
        <v>57</v>
      </c>
      <c r="D1824" t="s">
        <v>212</v>
      </c>
      <c r="E1824" t="s">
        <v>74</v>
      </c>
      <c r="F1824">
        <v>4.383</v>
      </c>
    </row>
    <row r="1825" spans="1:6" ht="15">
      <c r="A1825">
        <v>2006</v>
      </c>
      <c r="B1825" t="s">
        <v>121</v>
      </c>
      <c r="C1825" t="s">
        <v>57</v>
      </c>
      <c r="D1825" t="s">
        <v>212</v>
      </c>
      <c r="E1825" t="s">
        <v>74</v>
      </c>
      <c r="F1825">
        <v>4.561</v>
      </c>
    </row>
    <row r="1826" spans="1:6" ht="15">
      <c r="A1826">
        <v>2007</v>
      </c>
      <c r="B1826" t="s">
        <v>121</v>
      </c>
      <c r="C1826" t="s">
        <v>57</v>
      </c>
      <c r="D1826" t="s">
        <v>212</v>
      </c>
      <c r="E1826" t="s">
        <v>74</v>
      </c>
      <c r="F1826">
        <v>4.444</v>
      </c>
    </row>
    <row r="1827" spans="1:6" ht="15">
      <c r="A1827">
        <v>2008</v>
      </c>
      <c r="B1827" t="s">
        <v>121</v>
      </c>
      <c r="C1827" t="s">
        <v>57</v>
      </c>
      <c r="D1827" t="s">
        <v>212</v>
      </c>
      <c r="E1827" t="s">
        <v>74</v>
      </c>
      <c r="F1827">
        <v>4.569</v>
      </c>
    </row>
    <row r="1828" spans="1:6" ht="15">
      <c r="A1828">
        <v>2009</v>
      </c>
      <c r="B1828" t="s">
        <v>121</v>
      </c>
      <c r="C1828" t="s">
        <v>57</v>
      </c>
      <c r="D1828" t="s">
        <v>212</v>
      </c>
      <c r="E1828" t="s">
        <v>74</v>
      </c>
      <c r="F1828">
        <v>4.413</v>
      </c>
    </row>
    <row r="1829" spans="1:6" ht="15">
      <c r="A1829">
        <v>2010</v>
      </c>
      <c r="B1829" t="s">
        <v>121</v>
      </c>
      <c r="C1829" t="s">
        <v>57</v>
      </c>
      <c r="D1829" t="s">
        <v>212</v>
      </c>
      <c r="E1829" t="s">
        <v>74</v>
      </c>
      <c r="F1829">
        <v>4.559</v>
      </c>
    </row>
    <row r="1830" spans="1:6" ht="15">
      <c r="A1830">
        <v>2011</v>
      </c>
      <c r="B1830" t="s">
        <v>121</v>
      </c>
      <c r="C1830" t="s">
        <v>57</v>
      </c>
      <c r="D1830" t="s">
        <v>212</v>
      </c>
      <c r="E1830" t="s">
        <v>74</v>
      </c>
      <c r="F1830">
        <v>4.515</v>
      </c>
    </row>
    <row r="1831" spans="1:6" ht="15">
      <c r="A1831">
        <v>2012</v>
      </c>
      <c r="B1831" t="s">
        <v>121</v>
      </c>
      <c r="C1831" t="s">
        <v>57</v>
      </c>
      <c r="D1831" t="s">
        <v>212</v>
      </c>
      <c r="E1831" t="s">
        <v>74</v>
      </c>
      <c r="F1831">
        <v>4.474</v>
      </c>
    </row>
    <row r="1832" spans="1:6" ht="15">
      <c r="A1832">
        <v>2013</v>
      </c>
      <c r="B1832" t="s">
        <v>121</v>
      </c>
      <c r="C1832" t="s">
        <v>57</v>
      </c>
      <c r="D1832" t="s">
        <v>212</v>
      </c>
      <c r="E1832" t="s">
        <v>74</v>
      </c>
      <c r="F1832">
        <v>4.649</v>
      </c>
    </row>
    <row r="1833" spans="1:6" ht="15">
      <c r="A1833">
        <v>2014</v>
      </c>
      <c r="B1833" t="s">
        <v>121</v>
      </c>
      <c r="C1833" t="s">
        <v>57</v>
      </c>
      <c r="D1833" t="s">
        <v>212</v>
      </c>
      <c r="E1833" t="s">
        <v>74</v>
      </c>
      <c r="F1833">
        <v>4.44</v>
      </c>
    </row>
    <row r="1834" spans="1:6" ht="15">
      <c r="A1834">
        <v>2015</v>
      </c>
      <c r="B1834" t="s">
        <v>121</v>
      </c>
      <c r="C1834" t="s">
        <v>57</v>
      </c>
      <c r="D1834" t="s">
        <v>212</v>
      </c>
      <c r="E1834" t="s">
        <v>74</v>
      </c>
      <c r="F1834">
        <v>4.439</v>
      </c>
    </row>
    <row r="1835" spans="1:6" ht="15">
      <c r="A1835">
        <v>2016</v>
      </c>
      <c r="B1835" t="s">
        <v>121</v>
      </c>
      <c r="C1835" t="s">
        <v>57</v>
      </c>
      <c r="D1835" t="s">
        <v>212</v>
      </c>
      <c r="E1835" t="s">
        <v>74</v>
      </c>
      <c r="F1835">
        <v>4.435</v>
      </c>
    </row>
    <row r="1836" spans="1:6" ht="15">
      <c r="A1836">
        <v>2017</v>
      </c>
      <c r="B1836" t="s">
        <v>121</v>
      </c>
      <c r="C1836" t="s">
        <v>57</v>
      </c>
      <c r="D1836" t="s">
        <v>212</v>
      </c>
      <c r="E1836" t="s">
        <v>74</v>
      </c>
      <c r="F1836">
        <v>4.26</v>
      </c>
    </row>
    <row r="1837" spans="1:6" ht="15">
      <c r="A1837">
        <v>2018</v>
      </c>
      <c r="B1837" t="s">
        <v>121</v>
      </c>
      <c r="C1837" t="s">
        <v>57</v>
      </c>
      <c r="D1837" t="s">
        <v>212</v>
      </c>
      <c r="E1837" t="s">
        <v>74</v>
      </c>
      <c r="F1837">
        <v>4.06</v>
      </c>
    </row>
    <row r="1838" spans="1:6" ht="15">
      <c r="A1838">
        <v>2019</v>
      </c>
      <c r="B1838" t="s">
        <v>121</v>
      </c>
      <c r="C1838" t="s">
        <v>57</v>
      </c>
      <c r="D1838" t="s">
        <v>212</v>
      </c>
      <c r="E1838" t="s">
        <v>74</v>
      </c>
      <c r="F1838">
        <v>4.081</v>
      </c>
    </row>
    <row r="1839" spans="1:6" ht="15">
      <c r="A1839">
        <v>2020</v>
      </c>
      <c r="B1839" t="s">
        <v>121</v>
      </c>
      <c r="C1839" t="s">
        <v>57</v>
      </c>
      <c r="D1839" t="s">
        <v>212</v>
      </c>
      <c r="E1839" t="s">
        <v>74</v>
      </c>
      <c r="F1839">
        <v>3.749</v>
      </c>
    </row>
    <row r="1840" spans="1:6" ht="15">
      <c r="A1840">
        <v>2021</v>
      </c>
      <c r="B1840" t="s">
        <v>121</v>
      </c>
      <c r="C1840" t="s">
        <v>57</v>
      </c>
      <c r="D1840" t="s">
        <v>212</v>
      </c>
      <c r="E1840" t="s">
        <v>74</v>
      </c>
      <c r="F1840">
        <v>3.777</v>
      </c>
    </row>
    <row r="1841" spans="1:7" ht="15">
      <c r="A1841">
        <v>2022</v>
      </c>
      <c r="B1841" t="s">
        <v>121</v>
      </c>
      <c r="C1841" t="s">
        <v>57</v>
      </c>
      <c r="D1841" t="s">
        <v>212</v>
      </c>
      <c r="E1841" t="s">
        <v>74</v>
      </c>
      <c r="F1841">
        <v>3.735</v>
      </c>
      <c r="G1841" t="s">
        <v>220</v>
      </c>
    </row>
    <row r="1842" spans="1:7" ht="15">
      <c r="A1842">
        <v>2000</v>
      </c>
      <c r="B1842" t="s">
        <v>140</v>
      </c>
      <c r="C1842" t="s">
        <v>57</v>
      </c>
      <c r="D1842" t="s">
        <v>212</v>
      </c>
      <c r="E1842" t="s">
        <v>74</v>
      </c>
      <c r="F1842">
        <v>3.951</v>
      </c>
      <c r="G1842" t="s">
        <v>211</v>
      </c>
    </row>
    <row r="1843" spans="1:7" ht="15">
      <c r="A1843">
        <v>2001</v>
      </c>
      <c r="B1843" t="s">
        <v>140</v>
      </c>
      <c r="C1843" t="s">
        <v>57</v>
      </c>
      <c r="D1843" t="s">
        <v>212</v>
      </c>
      <c r="E1843" t="s">
        <v>74</v>
      </c>
      <c r="F1843">
        <v>4.317</v>
      </c>
      <c r="G1843" t="s">
        <v>211</v>
      </c>
    </row>
    <row r="1844" spans="1:7" ht="15">
      <c r="A1844">
        <v>2002</v>
      </c>
      <c r="B1844" t="s">
        <v>140</v>
      </c>
      <c r="C1844" t="s">
        <v>57</v>
      </c>
      <c r="D1844" t="s">
        <v>212</v>
      </c>
      <c r="E1844" t="s">
        <v>74</v>
      </c>
      <c r="F1844">
        <v>4.045</v>
      </c>
      <c r="G1844" t="s">
        <v>211</v>
      </c>
    </row>
    <row r="1845" spans="1:7" ht="15">
      <c r="A1845">
        <v>2003</v>
      </c>
      <c r="B1845" t="s">
        <v>140</v>
      </c>
      <c r="C1845" t="s">
        <v>57</v>
      </c>
      <c r="D1845" t="s">
        <v>212</v>
      </c>
      <c r="E1845" t="s">
        <v>74</v>
      </c>
      <c r="F1845">
        <v>3.072</v>
      </c>
      <c r="G1845" t="s">
        <v>211</v>
      </c>
    </row>
    <row r="1846" spans="1:7" ht="15">
      <c r="A1846">
        <v>2004</v>
      </c>
      <c r="B1846" t="s">
        <v>140</v>
      </c>
      <c r="C1846" t="s">
        <v>57</v>
      </c>
      <c r="D1846" t="s">
        <v>212</v>
      </c>
      <c r="E1846" t="s">
        <v>74</v>
      </c>
      <c r="F1846">
        <v>4.89</v>
      </c>
      <c r="G1846" t="s">
        <v>211</v>
      </c>
    </row>
    <row r="1847" spans="1:7" ht="15">
      <c r="A1847">
        <v>2005</v>
      </c>
      <c r="B1847" t="s">
        <v>140</v>
      </c>
      <c r="C1847" t="s">
        <v>57</v>
      </c>
      <c r="D1847" t="s">
        <v>212</v>
      </c>
      <c r="E1847" t="s">
        <v>74</v>
      </c>
      <c r="F1847">
        <v>5.479</v>
      </c>
      <c r="G1847" t="s">
        <v>211</v>
      </c>
    </row>
    <row r="1848" spans="1:7" ht="15">
      <c r="A1848">
        <v>2006</v>
      </c>
      <c r="B1848" t="s">
        <v>140</v>
      </c>
      <c r="C1848" t="s">
        <v>57</v>
      </c>
      <c r="D1848" t="s">
        <v>212</v>
      </c>
      <c r="E1848" t="s">
        <v>74</v>
      </c>
      <c r="F1848">
        <v>5.154</v>
      </c>
      <c r="G1848" t="s">
        <v>211</v>
      </c>
    </row>
    <row r="1849" spans="1:7" ht="15">
      <c r="A1849">
        <v>2007</v>
      </c>
      <c r="B1849" t="s">
        <v>140</v>
      </c>
      <c r="C1849" t="s">
        <v>57</v>
      </c>
      <c r="D1849" t="s">
        <v>212</v>
      </c>
      <c r="E1849" t="s">
        <v>74</v>
      </c>
      <c r="F1849">
        <v>5.734</v>
      </c>
      <c r="G1849" t="s">
        <v>211</v>
      </c>
    </row>
    <row r="1850" spans="1:6" ht="15">
      <c r="A1850">
        <v>2008</v>
      </c>
      <c r="B1850" t="s">
        <v>140</v>
      </c>
      <c r="C1850" t="s">
        <v>57</v>
      </c>
      <c r="D1850" t="s">
        <v>212</v>
      </c>
      <c r="E1850" t="s">
        <v>74</v>
      </c>
      <c r="F1850">
        <v>13.301</v>
      </c>
    </row>
    <row r="1851" spans="1:6" ht="15">
      <c r="A1851">
        <v>2009</v>
      </c>
      <c r="B1851" t="s">
        <v>140</v>
      </c>
      <c r="C1851" t="s">
        <v>57</v>
      </c>
      <c r="D1851" t="s">
        <v>212</v>
      </c>
      <c r="E1851" t="s">
        <v>74</v>
      </c>
      <c r="F1851">
        <v>9.536</v>
      </c>
    </row>
    <row r="1852" spans="1:6" ht="15">
      <c r="A1852">
        <v>2010</v>
      </c>
      <c r="B1852" t="s">
        <v>140</v>
      </c>
      <c r="C1852" t="s">
        <v>57</v>
      </c>
      <c r="D1852" t="s">
        <v>212</v>
      </c>
      <c r="E1852" t="s">
        <v>74</v>
      </c>
      <c r="F1852">
        <v>5.783</v>
      </c>
    </row>
    <row r="1853" spans="1:6" ht="15">
      <c r="A1853">
        <v>2011</v>
      </c>
      <c r="B1853" t="s">
        <v>140</v>
      </c>
      <c r="C1853" t="s">
        <v>57</v>
      </c>
      <c r="D1853" t="s">
        <v>212</v>
      </c>
      <c r="E1853" t="s">
        <v>74</v>
      </c>
      <c r="F1853">
        <v>4.758</v>
      </c>
    </row>
    <row r="1854" spans="1:6" ht="15">
      <c r="A1854">
        <v>2012</v>
      </c>
      <c r="B1854" t="s">
        <v>140</v>
      </c>
      <c r="C1854" t="s">
        <v>57</v>
      </c>
      <c r="D1854" t="s">
        <v>212</v>
      </c>
      <c r="E1854" t="s">
        <v>74</v>
      </c>
      <c r="F1854">
        <v>3.815</v>
      </c>
    </row>
    <row r="1855" spans="1:6" ht="15">
      <c r="A1855">
        <v>2013</v>
      </c>
      <c r="B1855" t="s">
        <v>140</v>
      </c>
      <c r="C1855" t="s">
        <v>57</v>
      </c>
      <c r="D1855" t="s">
        <v>212</v>
      </c>
      <c r="E1855" t="s">
        <v>74</v>
      </c>
      <c r="F1855">
        <v>2.121</v>
      </c>
    </row>
    <row r="1856" spans="1:6" ht="15">
      <c r="A1856">
        <v>2014</v>
      </c>
      <c r="B1856" t="s">
        <v>140</v>
      </c>
      <c r="C1856" t="s">
        <v>57</v>
      </c>
      <c r="D1856" t="s">
        <v>212</v>
      </c>
      <c r="E1856" t="s">
        <v>74</v>
      </c>
      <c r="F1856">
        <v>2.291</v>
      </c>
    </row>
    <row r="1857" spans="1:6" ht="15">
      <c r="A1857">
        <v>2015</v>
      </c>
      <c r="B1857" t="s">
        <v>140</v>
      </c>
      <c r="C1857" t="s">
        <v>57</v>
      </c>
      <c r="D1857" t="s">
        <v>212</v>
      </c>
      <c r="E1857" t="s">
        <v>74</v>
      </c>
      <c r="F1857">
        <v>2.062</v>
      </c>
    </row>
    <row r="1858" spans="1:6" ht="15">
      <c r="A1858">
        <v>2016</v>
      </c>
      <c r="B1858" t="s">
        <v>140</v>
      </c>
      <c r="C1858" t="s">
        <v>57</v>
      </c>
      <c r="D1858" t="s">
        <v>212</v>
      </c>
      <c r="E1858" t="s">
        <v>74</v>
      </c>
      <c r="F1858">
        <v>2.329</v>
      </c>
    </row>
    <row r="1859" spans="1:6" ht="15">
      <c r="A1859">
        <v>2017</v>
      </c>
      <c r="B1859" t="s">
        <v>140</v>
      </c>
      <c r="C1859" t="s">
        <v>57</v>
      </c>
      <c r="D1859" t="s">
        <v>212</v>
      </c>
      <c r="E1859" t="s">
        <v>74</v>
      </c>
      <c r="F1859">
        <v>3.17</v>
      </c>
    </row>
    <row r="1860" spans="1:6" ht="15">
      <c r="A1860">
        <v>2018</v>
      </c>
      <c r="B1860" t="s">
        <v>140</v>
      </c>
      <c r="C1860" t="s">
        <v>57</v>
      </c>
      <c r="D1860" t="s">
        <v>212</v>
      </c>
      <c r="E1860" t="s">
        <v>74</v>
      </c>
      <c r="F1860">
        <v>2.892</v>
      </c>
    </row>
    <row r="1861" spans="1:6" ht="15">
      <c r="A1861">
        <v>2019</v>
      </c>
      <c r="B1861" t="s">
        <v>140</v>
      </c>
      <c r="C1861" t="s">
        <v>57</v>
      </c>
      <c r="D1861" t="s">
        <v>212</v>
      </c>
      <c r="E1861" t="s">
        <v>74</v>
      </c>
      <c r="F1861">
        <v>3.614</v>
      </c>
    </row>
    <row r="1862" spans="1:6" ht="15">
      <c r="A1862">
        <v>2020</v>
      </c>
      <c r="B1862" t="s">
        <v>140</v>
      </c>
      <c r="C1862" t="s">
        <v>57</v>
      </c>
      <c r="D1862" t="s">
        <v>212</v>
      </c>
      <c r="E1862" t="s">
        <v>74</v>
      </c>
      <c r="F1862">
        <v>3.268</v>
      </c>
    </row>
    <row r="1863" spans="1:6" ht="15">
      <c r="A1863">
        <v>2021</v>
      </c>
      <c r="B1863" t="s">
        <v>140</v>
      </c>
      <c r="C1863" t="s">
        <v>57</v>
      </c>
      <c r="D1863" t="s">
        <v>212</v>
      </c>
      <c r="E1863" t="s">
        <v>74</v>
      </c>
      <c r="F1863">
        <v>3.63</v>
      </c>
    </row>
    <row r="1864" spans="1:7" ht="15">
      <c r="A1864">
        <v>2022</v>
      </c>
      <c r="B1864" t="s">
        <v>140</v>
      </c>
      <c r="C1864" t="s">
        <v>57</v>
      </c>
      <c r="D1864" t="s">
        <v>212</v>
      </c>
      <c r="E1864" t="s">
        <v>74</v>
      </c>
      <c r="F1864">
        <v>3.145</v>
      </c>
      <c r="G1864" t="s">
        <v>211</v>
      </c>
    </row>
    <row r="1865" spans="1:6" ht="15">
      <c r="A1865">
        <v>2000</v>
      </c>
      <c r="B1865" t="s">
        <v>149</v>
      </c>
      <c r="C1865" t="s">
        <v>57</v>
      </c>
      <c r="D1865" t="s">
        <v>212</v>
      </c>
      <c r="E1865" t="s">
        <v>74</v>
      </c>
      <c r="F1865">
        <v>0.366</v>
      </c>
    </row>
    <row r="1866" spans="1:6" ht="15">
      <c r="A1866">
        <v>2001</v>
      </c>
      <c r="B1866" t="s">
        <v>149</v>
      </c>
      <c r="C1866" t="s">
        <v>57</v>
      </c>
      <c r="D1866" t="s">
        <v>212</v>
      </c>
      <c r="E1866" t="s">
        <v>74</v>
      </c>
      <c r="F1866">
        <v>0.655</v>
      </c>
    </row>
    <row r="1867" spans="1:6" ht="15">
      <c r="A1867">
        <v>2002</v>
      </c>
      <c r="B1867" t="s">
        <v>149</v>
      </c>
      <c r="C1867" t="s">
        <v>57</v>
      </c>
      <c r="D1867" t="s">
        <v>212</v>
      </c>
      <c r="E1867" t="s">
        <v>74</v>
      </c>
      <c r="F1867">
        <v>0.578</v>
      </c>
    </row>
    <row r="1868" spans="1:6" ht="15">
      <c r="A1868">
        <v>2003</v>
      </c>
      <c r="B1868" t="s">
        <v>149</v>
      </c>
      <c r="C1868" t="s">
        <v>57</v>
      </c>
      <c r="D1868" t="s">
        <v>212</v>
      </c>
      <c r="E1868" t="s">
        <v>74</v>
      </c>
      <c r="F1868">
        <v>0.653</v>
      </c>
    </row>
    <row r="1869" spans="1:6" ht="15">
      <c r="A1869">
        <v>2004</v>
      </c>
      <c r="B1869" t="s">
        <v>149</v>
      </c>
      <c r="C1869" t="s">
        <v>57</v>
      </c>
      <c r="D1869" t="s">
        <v>212</v>
      </c>
      <c r="E1869" t="s">
        <v>74</v>
      </c>
      <c r="F1869">
        <v>0.796</v>
      </c>
    </row>
    <row r="1870" spans="1:6" ht="15">
      <c r="A1870">
        <v>2005</v>
      </c>
      <c r="B1870" t="s">
        <v>149</v>
      </c>
      <c r="C1870" t="s">
        <v>57</v>
      </c>
      <c r="D1870" t="s">
        <v>212</v>
      </c>
      <c r="E1870" t="s">
        <v>74</v>
      </c>
      <c r="F1870">
        <v>0.638</v>
      </c>
    </row>
    <row r="1871" spans="1:6" ht="15">
      <c r="A1871">
        <v>2006</v>
      </c>
      <c r="B1871" t="s">
        <v>149</v>
      </c>
      <c r="C1871" t="s">
        <v>57</v>
      </c>
      <c r="D1871" t="s">
        <v>212</v>
      </c>
      <c r="E1871" t="s">
        <v>74</v>
      </c>
      <c r="F1871">
        <v>0.864</v>
      </c>
    </row>
    <row r="1872" spans="1:6" ht="15">
      <c r="A1872">
        <v>2007</v>
      </c>
      <c r="B1872" t="s">
        <v>149</v>
      </c>
      <c r="C1872" t="s">
        <v>57</v>
      </c>
      <c r="D1872" t="s">
        <v>212</v>
      </c>
      <c r="E1872" t="s">
        <v>74</v>
      </c>
      <c r="F1872">
        <v>0.658</v>
      </c>
    </row>
    <row r="1873" spans="1:6" ht="15">
      <c r="A1873">
        <v>2008</v>
      </c>
      <c r="B1873" t="s">
        <v>149</v>
      </c>
      <c r="C1873" t="s">
        <v>57</v>
      </c>
      <c r="D1873" t="s">
        <v>212</v>
      </c>
      <c r="E1873" t="s">
        <v>74</v>
      </c>
      <c r="F1873">
        <v>0.512</v>
      </c>
    </row>
    <row r="1874" spans="1:6" ht="15">
      <c r="A1874">
        <v>2009</v>
      </c>
      <c r="B1874" t="s">
        <v>149</v>
      </c>
      <c r="C1874" t="s">
        <v>57</v>
      </c>
      <c r="D1874" t="s">
        <v>212</v>
      </c>
      <c r="E1874" t="s">
        <v>74</v>
      </c>
      <c r="F1874">
        <v>0.357</v>
      </c>
    </row>
    <row r="1875" spans="1:6" ht="15">
      <c r="A1875">
        <v>2010</v>
      </c>
      <c r="B1875" t="s">
        <v>149</v>
      </c>
      <c r="C1875" t="s">
        <v>57</v>
      </c>
      <c r="D1875" t="s">
        <v>212</v>
      </c>
      <c r="E1875" t="s">
        <v>74</v>
      </c>
      <c r="F1875">
        <v>0.457</v>
      </c>
    </row>
    <row r="1876" spans="1:6" ht="15">
      <c r="A1876">
        <v>2011</v>
      </c>
      <c r="B1876" t="s">
        <v>149</v>
      </c>
      <c r="C1876" t="s">
        <v>57</v>
      </c>
      <c r="D1876" t="s">
        <v>212</v>
      </c>
      <c r="E1876" t="s">
        <v>74</v>
      </c>
      <c r="F1876">
        <v>0.485</v>
      </c>
    </row>
    <row r="1877" spans="1:6" ht="15">
      <c r="A1877">
        <v>2012</v>
      </c>
      <c r="B1877" t="s">
        <v>149</v>
      </c>
      <c r="C1877" t="s">
        <v>57</v>
      </c>
      <c r="D1877" t="s">
        <v>212</v>
      </c>
      <c r="E1877" t="s">
        <v>74</v>
      </c>
      <c r="F1877">
        <v>0.038</v>
      </c>
    </row>
    <row r="1878" spans="1:6" ht="15">
      <c r="A1878">
        <v>2013</v>
      </c>
      <c r="B1878" t="s">
        <v>149</v>
      </c>
      <c r="C1878" t="s">
        <v>57</v>
      </c>
      <c r="D1878" t="s">
        <v>212</v>
      </c>
      <c r="E1878" t="s">
        <v>74</v>
      </c>
      <c r="F1878">
        <v>0.267</v>
      </c>
    </row>
    <row r="1879" spans="1:6" ht="15">
      <c r="A1879">
        <v>2014</v>
      </c>
      <c r="B1879" t="s">
        <v>149</v>
      </c>
      <c r="C1879" t="s">
        <v>57</v>
      </c>
      <c r="D1879" t="s">
        <v>212</v>
      </c>
      <c r="E1879" t="s">
        <v>74</v>
      </c>
      <c r="F1879">
        <v>0.257</v>
      </c>
    </row>
    <row r="1880" spans="1:6" ht="15">
      <c r="A1880">
        <v>2015</v>
      </c>
      <c r="B1880" t="s">
        <v>149</v>
      </c>
      <c r="C1880" t="s">
        <v>57</v>
      </c>
      <c r="D1880" t="s">
        <v>212</v>
      </c>
      <c r="E1880" t="s">
        <v>74</v>
      </c>
      <c r="F1880">
        <v>0.668</v>
      </c>
    </row>
    <row r="1881" spans="1:6" ht="15">
      <c r="A1881">
        <v>2016</v>
      </c>
      <c r="B1881" t="s">
        <v>149</v>
      </c>
      <c r="C1881" t="s">
        <v>57</v>
      </c>
      <c r="D1881" t="s">
        <v>212</v>
      </c>
      <c r="E1881" t="s">
        <v>74</v>
      </c>
      <c r="F1881">
        <v>0.483</v>
      </c>
    </row>
    <row r="1882" spans="1:6" ht="15">
      <c r="A1882">
        <v>2017</v>
      </c>
      <c r="B1882" t="s">
        <v>149</v>
      </c>
      <c r="C1882" t="s">
        <v>57</v>
      </c>
      <c r="D1882" t="s">
        <v>212</v>
      </c>
      <c r="E1882" t="s">
        <v>74</v>
      </c>
      <c r="F1882">
        <v>0.705</v>
      </c>
    </row>
    <row r="1883" spans="1:6" ht="15">
      <c r="A1883">
        <v>2018</v>
      </c>
      <c r="B1883" t="s">
        <v>149</v>
      </c>
      <c r="C1883" t="s">
        <v>57</v>
      </c>
      <c r="D1883" t="s">
        <v>212</v>
      </c>
      <c r="E1883" t="s">
        <v>74</v>
      </c>
      <c r="F1883">
        <v>0.512</v>
      </c>
    </row>
    <row r="1884" spans="1:6" ht="15">
      <c r="A1884">
        <v>2019</v>
      </c>
      <c r="B1884" t="s">
        <v>149</v>
      </c>
      <c r="C1884" t="s">
        <v>57</v>
      </c>
      <c r="D1884" t="s">
        <v>212</v>
      </c>
      <c r="E1884" t="s">
        <v>74</v>
      </c>
      <c r="F1884">
        <v>0.464</v>
      </c>
    </row>
    <row r="1885" spans="1:6" ht="15">
      <c r="A1885">
        <v>2020</v>
      </c>
      <c r="B1885" t="s">
        <v>149</v>
      </c>
      <c r="C1885" t="s">
        <v>57</v>
      </c>
      <c r="D1885" t="s">
        <v>212</v>
      </c>
      <c r="E1885" t="s">
        <v>74</v>
      </c>
      <c r="F1885">
        <v>-0.285</v>
      </c>
    </row>
    <row r="1886" spans="1:6" ht="15">
      <c r="A1886">
        <v>2021</v>
      </c>
      <c r="B1886" t="s">
        <v>149</v>
      </c>
      <c r="C1886" t="s">
        <v>57</v>
      </c>
      <c r="D1886" t="s">
        <v>212</v>
      </c>
      <c r="E1886" t="s">
        <v>74</v>
      </c>
      <c r="F1886">
        <v>0.264</v>
      </c>
    </row>
    <row r="1887" spans="1:7" ht="15">
      <c r="A1887">
        <v>2022</v>
      </c>
      <c r="B1887" t="s">
        <v>149</v>
      </c>
      <c r="C1887" t="s">
        <v>57</v>
      </c>
      <c r="D1887" t="s">
        <v>212</v>
      </c>
      <c r="E1887" t="s">
        <v>74</v>
      </c>
      <c r="F1887">
        <v>0.21</v>
      </c>
      <c r="G1887" t="s">
        <v>211</v>
      </c>
    </row>
    <row r="1888" spans="1:6" ht="15">
      <c r="A1888">
        <v>2000</v>
      </c>
      <c r="B1888" t="s">
        <v>65</v>
      </c>
      <c r="C1888" t="s">
        <v>57</v>
      </c>
      <c r="D1888" t="s">
        <v>212</v>
      </c>
      <c r="E1888" t="s">
        <v>74</v>
      </c>
      <c r="F1888">
        <v>2.888</v>
      </c>
    </row>
    <row r="1889" spans="1:6" ht="15">
      <c r="A1889">
        <v>2001</v>
      </c>
      <c r="B1889" t="s">
        <v>65</v>
      </c>
      <c r="C1889" t="s">
        <v>57</v>
      </c>
      <c r="D1889" t="s">
        <v>212</v>
      </c>
      <c r="E1889" t="s">
        <v>74</v>
      </c>
      <c r="F1889">
        <v>2.726</v>
      </c>
    </row>
    <row r="1890" spans="1:6" ht="15">
      <c r="A1890">
        <v>2002</v>
      </c>
      <c r="B1890" t="s">
        <v>65</v>
      </c>
      <c r="C1890" t="s">
        <v>57</v>
      </c>
      <c r="D1890" t="s">
        <v>212</v>
      </c>
      <c r="E1890" t="s">
        <v>74</v>
      </c>
      <c r="F1890">
        <v>2.66</v>
      </c>
    </row>
    <row r="1891" spans="1:6" ht="15">
      <c r="A1891">
        <v>2003</v>
      </c>
      <c r="B1891" t="s">
        <v>65</v>
      </c>
      <c r="C1891" t="s">
        <v>57</v>
      </c>
      <c r="D1891" t="s">
        <v>212</v>
      </c>
      <c r="E1891" t="s">
        <v>74</v>
      </c>
      <c r="F1891">
        <v>2.847</v>
      </c>
    </row>
    <row r="1892" spans="1:6" ht="15">
      <c r="A1892">
        <v>2004</v>
      </c>
      <c r="B1892" t="s">
        <v>65</v>
      </c>
      <c r="C1892" t="s">
        <v>57</v>
      </c>
      <c r="D1892" t="s">
        <v>212</v>
      </c>
      <c r="E1892" t="s">
        <v>74</v>
      </c>
      <c r="F1892">
        <v>2.763</v>
      </c>
    </row>
    <row r="1893" spans="1:6" ht="15">
      <c r="A1893">
        <v>2005</v>
      </c>
      <c r="B1893" t="s">
        <v>65</v>
      </c>
      <c r="C1893" t="s">
        <v>57</v>
      </c>
      <c r="D1893" t="s">
        <v>212</v>
      </c>
      <c r="E1893" t="s">
        <v>74</v>
      </c>
      <c r="F1893">
        <v>2.671</v>
      </c>
    </row>
    <row r="1894" spans="1:6" ht="15">
      <c r="A1894">
        <v>2006</v>
      </c>
      <c r="B1894" t="s">
        <v>65</v>
      </c>
      <c r="C1894" t="s">
        <v>57</v>
      </c>
      <c r="D1894" t="s">
        <v>212</v>
      </c>
      <c r="E1894" t="s">
        <v>74</v>
      </c>
      <c r="F1894">
        <v>2.851</v>
      </c>
    </row>
    <row r="1895" spans="1:6" ht="15">
      <c r="A1895">
        <v>2007</v>
      </c>
      <c r="B1895" t="s">
        <v>65</v>
      </c>
      <c r="C1895" t="s">
        <v>57</v>
      </c>
      <c r="D1895" t="s">
        <v>212</v>
      </c>
      <c r="E1895" t="s">
        <v>74</v>
      </c>
      <c r="F1895">
        <v>2.768</v>
      </c>
    </row>
    <row r="1896" spans="1:6" ht="15">
      <c r="A1896">
        <v>2008</v>
      </c>
      <c r="B1896" t="s">
        <v>65</v>
      </c>
      <c r="C1896" t="s">
        <v>57</v>
      </c>
      <c r="D1896" t="s">
        <v>212</v>
      </c>
      <c r="E1896" t="s">
        <v>74</v>
      </c>
      <c r="F1896">
        <v>2.878</v>
      </c>
    </row>
    <row r="1897" spans="1:6" ht="15">
      <c r="A1897">
        <v>2009</v>
      </c>
      <c r="B1897" t="s">
        <v>65</v>
      </c>
      <c r="C1897" t="s">
        <v>57</v>
      </c>
      <c r="D1897" t="s">
        <v>212</v>
      </c>
      <c r="E1897" t="s">
        <v>74</v>
      </c>
      <c r="F1897">
        <v>2.644</v>
      </c>
    </row>
    <row r="1898" spans="1:6" ht="15">
      <c r="A1898">
        <v>2010</v>
      </c>
      <c r="B1898" t="s">
        <v>65</v>
      </c>
      <c r="C1898" t="s">
        <v>57</v>
      </c>
      <c r="D1898" t="s">
        <v>212</v>
      </c>
      <c r="E1898" t="s">
        <v>74</v>
      </c>
      <c r="F1898">
        <v>2.974</v>
      </c>
    </row>
    <row r="1899" spans="1:6" ht="15">
      <c r="A1899">
        <v>2011</v>
      </c>
      <c r="B1899" t="s">
        <v>65</v>
      </c>
      <c r="C1899" t="s">
        <v>57</v>
      </c>
      <c r="D1899" t="s">
        <v>212</v>
      </c>
      <c r="E1899" t="s">
        <v>74</v>
      </c>
      <c r="F1899">
        <v>3.145</v>
      </c>
    </row>
    <row r="1900" spans="1:6" ht="15">
      <c r="A1900">
        <v>2012</v>
      </c>
      <c r="B1900" t="s">
        <v>65</v>
      </c>
      <c r="C1900" t="s">
        <v>57</v>
      </c>
      <c r="D1900" t="s">
        <v>212</v>
      </c>
      <c r="E1900" t="s">
        <v>74</v>
      </c>
      <c r="F1900">
        <v>2.94</v>
      </c>
    </row>
    <row r="1901" spans="1:6" ht="15">
      <c r="A1901">
        <v>2013</v>
      </c>
      <c r="B1901" t="s">
        <v>65</v>
      </c>
      <c r="C1901" t="s">
        <v>57</v>
      </c>
      <c r="D1901" t="s">
        <v>212</v>
      </c>
      <c r="E1901" t="s">
        <v>74</v>
      </c>
      <c r="F1901">
        <v>3.142</v>
      </c>
    </row>
    <row r="1902" spans="1:6" ht="15">
      <c r="A1902">
        <v>2014</v>
      </c>
      <c r="B1902" t="s">
        <v>65</v>
      </c>
      <c r="C1902" t="s">
        <v>57</v>
      </c>
      <c r="D1902" t="s">
        <v>212</v>
      </c>
      <c r="E1902" t="s">
        <v>74</v>
      </c>
      <c r="F1902">
        <v>3.079</v>
      </c>
    </row>
    <row r="1903" spans="1:6" ht="15">
      <c r="A1903">
        <v>2015</v>
      </c>
      <c r="B1903" t="s">
        <v>65</v>
      </c>
      <c r="C1903" t="s">
        <v>57</v>
      </c>
      <c r="D1903" t="s">
        <v>212</v>
      </c>
      <c r="E1903" t="s">
        <v>74</v>
      </c>
      <c r="F1903">
        <v>3.137</v>
      </c>
    </row>
    <row r="1904" spans="1:6" ht="15">
      <c r="A1904">
        <v>2016</v>
      </c>
      <c r="B1904" t="s">
        <v>65</v>
      </c>
      <c r="C1904" t="s">
        <v>57</v>
      </c>
      <c r="D1904" t="s">
        <v>212</v>
      </c>
      <c r="E1904" t="s">
        <v>74</v>
      </c>
      <c r="F1904">
        <v>3.162</v>
      </c>
    </row>
    <row r="1905" spans="1:6" ht="15">
      <c r="A1905">
        <v>2017</v>
      </c>
      <c r="B1905" t="s">
        <v>65</v>
      </c>
      <c r="C1905" t="s">
        <v>57</v>
      </c>
      <c r="D1905" t="s">
        <v>212</v>
      </c>
      <c r="E1905" t="s">
        <v>74</v>
      </c>
      <c r="F1905">
        <v>2.967</v>
      </c>
    </row>
    <row r="1906" spans="1:6" ht="15">
      <c r="A1906">
        <v>2018</v>
      </c>
      <c r="B1906" t="s">
        <v>65</v>
      </c>
      <c r="C1906" t="s">
        <v>57</v>
      </c>
      <c r="D1906" t="s">
        <v>212</v>
      </c>
      <c r="E1906" t="s">
        <v>74</v>
      </c>
      <c r="F1906">
        <v>2.921</v>
      </c>
    </row>
    <row r="1907" spans="1:6" ht="15">
      <c r="A1907">
        <v>2019</v>
      </c>
      <c r="B1907" t="s">
        <v>65</v>
      </c>
      <c r="C1907" t="s">
        <v>57</v>
      </c>
      <c r="D1907" t="s">
        <v>212</v>
      </c>
      <c r="E1907" t="s">
        <v>74</v>
      </c>
      <c r="F1907">
        <v>2.886</v>
      </c>
    </row>
    <row r="1908" spans="1:6" ht="15">
      <c r="A1908">
        <v>2020</v>
      </c>
      <c r="B1908" t="s">
        <v>65</v>
      </c>
      <c r="C1908" t="s">
        <v>57</v>
      </c>
      <c r="D1908" t="s">
        <v>212</v>
      </c>
      <c r="E1908" t="s">
        <v>74</v>
      </c>
      <c r="F1908">
        <v>2.528</v>
      </c>
    </row>
    <row r="1909" spans="1:6" ht="15">
      <c r="A1909">
        <v>2021</v>
      </c>
      <c r="B1909" t="s">
        <v>65</v>
      </c>
      <c r="C1909" t="s">
        <v>57</v>
      </c>
      <c r="D1909" t="s">
        <v>212</v>
      </c>
      <c r="E1909" t="s">
        <v>74</v>
      </c>
      <c r="F1909">
        <v>2.612</v>
      </c>
    </row>
    <row r="1910" spans="1:7" ht="15">
      <c r="A1910">
        <v>2022</v>
      </c>
      <c r="B1910" t="s">
        <v>65</v>
      </c>
      <c r="C1910" t="s">
        <v>57</v>
      </c>
      <c r="D1910" t="s">
        <v>212</v>
      </c>
      <c r="E1910" t="s">
        <v>74</v>
      </c>
      <c r="F1910">
        <v>2.237</v>
      </c>
      <c r="G1910" t="s">
        <v>211</v>
      </c>
    </row>
    <row r="1911" spans="1:6" ht="15">
      <c r="A1911">
        <v>2000</v>
      </c>
      <c r="B1911" t="s">
        <v>148</v>
      </c>
      <c r="C1911" t="s">
        <v>57</v>
      </c>
      <c r="D1911" t="s">
        <v>212</v>
      </c>
      <c r="E1911" t="s">
        <v>74</v>
      </c>
      <c r="F1911">
        <v>1.322</v>
      </c>
    </row>
    <row r="1912" spans="1:6" ht="15">
      <c r="A1912">
        <v>2001</v>
      </c>
      <c r="B1912" t="s">
        <v>148</v>
      </c>
      <c r="C1912" t="s">
        <v>57</v>
      </c>
      <c r="D1912" t="s">
        <v>212</v>
      </c>
      <c r="E1912" t="s">
        <v>74</v>
      </c>
      <c r="F1912">
        <v>2.042</v>
      </c>
    </row>
    <row r="1913" spans="1:6" ht="15">
      <c r="A1913">
        <v>2002</v>
      </c>
      <c r="B1913" t="s">
        <v>148</v>
      </c>
      <c r="C1913" t="s">
        <v>57</v>
      </c>
      <c r="D1913" t="s">
        <v>212</v>
      </c>
      <c r="E1913" t="s">
        <v>74</v>
      </c>
      <c r="F1913">
        <v>1.241</v>
      </c>
    </row>
    <row r="1914" spans="1:6" ht="15">
      <c r="A1914">
        <v>2003</v>
      </c>
      <c r="B1914" t="s">
        <v>148</v>
      </c>
      <c r="C1914" t="s">
        <v>57</v>
      </c>
      <c r="D1914" t="s">
        <v>212</v>
      </c>
      <c r="E1914" t="s">
        <v>74</v>
      </c>
      <c r="F1914">
        <v>2.72</v>
      </c>
    </row>
    <row r="1915" spans="1:6" ht="15">
      <c r="A1915">
        <v>2004</v>
      </c>
      <c r="B1915" t="s">
        <v>148</v>
      </c>
      <c r="C1915" t="s">
        <v>57</v>
      </c>
      <c r="D1915" t="s">
        <v>212</v>
      </c>
      <c r="E1915" t="s">
        <v>74</v>
      </c>
      <c r="F1915">
        <v>2.399</v>
      </c>
    </row>
    <row r="1916" spans="1:6" ht="15">
      <c r="A1916">
        <v>2005</v>
      </c>
      <c r="B1916" t="s">
        <v>148</v>
      </c>
      <c r="C1916" t="s">
        <v>57</v>
      </c>
      <c r="D1916" t="s">
        <v>212</v>
      </c>
      <c r="E1916" t="s">
        <v>74</v>
      </c>
      <c r="F1916">
        <v>2.238</v>
      </c>
    </row>
    <row r="1917" spans="1:6" ht="15">
      <c r="A1917">
        <v>2006</v>
      </c>
      <c r="B1917" t="s">
        <v>148</v>
      </c>
      <c r="C1917" t="s">
        <v>57</v>
      </c>
      <c r="D1917" t="s">
        <v>212</v>
      </c>
      <c r="E1917" t="s">
        <v>74</v>
      </c>
      <c r="F1917">
        <v>3.78</v>
      </c>
    </row>
    <row r="1918" spans="1:6" ht="15">
      <c r="A1918">
        <v>2007</v>
      </c>
      <c r="B1918" t="s">
        <v>148</v>
      </c>
      <c r="C1918" t="s">
        <v>57</v>
      </c>
      <c r="D1918" t="s">
        <v>212</v>
      </c>
      <c r="E1918" t="s">
        <v>74</v>
      </c>
      <c r="F1918">
        <v>3.689</v>
      </c>
    </row>
    <row r="1919" spans="1:6" ht="15">
      <c r="A1919">
        <v>2008</v>
      </c>
      <c r="B1919" t="s">
        <v>148</v>
      </c>
      <c r="C1919" t="s">
        <v>57</v>
      </c>
      <c r="D1919" t="s">
        <v>212</v>
      </c>
      <c r="E1919" t="s">
        <v>74</v>
      </c>
      <c r="F1919">
        <v>4.215</v>
      </c>
    </row>
    <row r="1920" spans="1:6" ht="15">
      <c r="A1920">
        <v>2009</v>
      </c>
      <c r="B1920" t="s">
        <v>148</v>
      </c>
      <c r="C1920" t="s">
        <v>57</v>
      </c>
      <c r="D1920" t="s">
        <v>212</v>
      </c>
      <c r="E1920" t="s">
        <v>74</v>
      </c>
      <c r="F1920">
        <v>3.112</v>
      </c>
    </row>
    <row r="1921" spans="1:6" ht="15">
      <c r="A1921">
        <v>2010</v>
      </c>
      <c r="B1921" t="s">
        <v>148</v>
      </c>
      <c r="C1921" t="s">
        <v>57</v>
      </c>
      <c r="D1921" t="s">
        <v>212</v>
      </c>
      <c r="E1921" t="s">
        <v>74</v>
      </c>
      <c r="F1921">
        <v>2.567</v>
      </c>
    </row>
    <row r="1922" spans="1:6" ht="15">
      <c r="A1922">
        <v>2011</v>
      </c>
      <c r="B1922" t="s">
        <v>148</v>
      </c>
      <c r="C1922" t="s">
        <v>57</v>
      </c>
      <c r="D1922" t="s">
        <v>212</v>
      </c>
      <c r="E1922" t="s">
        <v>74</v>
      </c>
      <c r="F1922">
        <v>3.298</v>
      </c>
    </row>
    <row r="1923" spans="1:6" ht="15">
      <c r="A1923">
        <v>2012</v>
      </c>
      <c r="B1923" t="s">
        <v>148</v>
      </c>
      <c r="C1923" t="s">
        <v>57</v>
      </c>
      <c r="D1923" t="s">
        <v>212</v>
      </c>
      <c r="E1923" t="s">
        <v>74</v>
      </c>
      <c r="F1923">
        <v>3.306</v>
      </c>
    </row>
    <row r="1924" spans="1:6" ht="15">
      <c r="A1924">
        <v>2013</v>
      </c>
      <c r="B1924" t="s">
        <v>148</v>
      </c>
      <c r="C1924" t="s">
        <v>57</v>
      </c>
      <c r="D1924" t="s">
        <v>212</v>
      </c>
      <c r="E1924" t="s">
        <v>74</v>
      </c>
      <c r="F1924">
        <v>4.048</v>
      </c>
    </row>
    <row r="1925" spans="1:6" ht="15">
      <c r="A1925">
        <v>2014</v>
      </c>
      <c r="B1925" t="s">
        <v>148</v>
      </c>
      <c r="C1925" t="s">
        <v>57</v>
      </c>
      <c r="D1925" t="s">
        <v>212</v>
      </c>
      <c r="E1925" t="s">
        <v>74</v>
      </c>
      <c r="F1925">
        <v>3.582</v>
      </c>
    </row>
    <row r="1926" spans="1:6" ht="15">
      <c r="A1926">
        <v>2015</v>
      </c>
      <c r="B1926" t="s">
        <v>148</v>
      </c>
      <c r="C1926" t="s">
        <v>57</v>
      </c>
      <c r="D1926" t="s">
        <v>212</v>
      </c>
      <c r="E1926" t="s">
        <v>74</v>
      </c>
      <c r="F1926">
        <v>3.554</v>
      </c>
    </row>
    <row r="1927" spans="1:6" ht="15">
      <c r="A1927">
        <v>2016</v>
      </c>
      <c r="B1927" t="s">
        <v>148</v>
      </c>
      <c r="C1927" t="s">
        <v>57</v>
      </c>
      <c r="D1927" t="s">
        <v>212</v>
      </c>
      <c r="E1927" t="s">
        <v>74</v>
      </c>
      <c r="F1927">
        <v>3.596</v>
      </c>
    </row>
    <row r="1928" spans="1:6" ht="15">
      <c r="A1928">
        <v>2017</v>
      </c>
      <c r="B1928" t="s">
        <v>148</v>
      </c>
      <c r="C1928" t="s">
        <v>57</v>
      </c>
      <c r="D1928" t="s">
        <v>212</v>
      </c>
      <c r="E1928" t="s">
        <v>74</v>
      </c>
      <c r="F1928">
        <v>3.893</v>
      </c>
    </row>
    <row r="1929" spans="1:6" ht="15">
      <c r="A1929">
        <v>2018</v>
      </c>
      <c r="B1929" t="s">
        <v>148</v>
      </c>
      <c r="C1929" t="s">
        <v>57</v>
      </c>
      <c r="D1929" t="s">
        <v>212</v>
      </c>
      <c r="E1929" t="s">
        <v>74</v>
      </c>
      <c r="F1929">
        <v>4.852</v>
      </c>
    </row>
    <row r="1930" spans="1:6" ht="15">
      <c r="A1930">
        <v>2019</v>
      </c>
      <c r="B1930" t="s">
        <v>148</v>
      </c>
      <c r="C1930" t="s">
        <v>57</v>
      </c>
      <c r="D1930" t="s">
        <v>212</v>
      </c>
      <c r="E1930" t="s">
        <v>74</v>
      </c>
      <c r="F1930">
        <v>4.338</v>
      </c>
    </row>
    <row r="1931" spans="1:6" ht="15">
      <c r="A1931">
        <v>2020</v>
      </c>
      <c r="B1931" t="s">
        <v>148</v>
      </c>
      <c r="C1931" t="s">
        <v>57</v>
      </c>
      <c r="D1931" t="s">
        <v>212</v>
      </c>
      <c r="E1931" t="s">
        <v>74</v>
      </c>
      <c r="F1931">
        <v>4.335</v>
      </c>
    </row>
    <row r="1932" spans="1:6" ht="15">
      <c r="A1932">
        <v>2021</v>
      </c>
      <c r="B1932" t="s">
        <v>148</v>
      </c>
      <c r="C1932" t="s">
        <v>57</v>
      </c>
      <c r="D1932" t="s">
        <v>212</v>
      </c>
      <c r="E1932" t="s">
        <v>74</v>
      </c>
      <c r="F1932">
        <v>4.617</v>
      </c>
    </row>
    <row r="1933" spans="1:7" ht="15">
      <c r="A1933">
        <v>2022</v>
      </c>
      <c r="B1933" t="s">
        <v>148</v>
      </c>
      <c r="C1933" t="s">
        <v>57</v>
      </c>
      <c r="D1933" t="s">
        <v>212</v>
      </c>
      <c r="E1933" t="s">
        <v>74</v>
      </c>
      <c r="F1933">
        <v>5.914</v>
      </c>
      <c r="G1933" t="s">
        <v>211</v>
      </c>
    </row>
    <row r="1934" spans="1:6" ht="15">
      <c r="A1934">
        <v>2000</v>
      </c>
      <c r="B1934" t="s">
        <v>147</v>
      </c>
      <c r="C1934" t="s">
        <v>57</v>
      </c>
      <c r="D1934" t="s">
        <v>212</v>
      </c>
      <c r="E1934" t="s">
        <v>74</v>
      </c>
      <c r="F1934">
        <v>-2.505</v>
      </c>
    </row>
    <row r="1935" spans="1:6" ht="15">
      <c r="A1935">
        <v>2001</v>
      </c>
      <c r="B1935" t="s">
        <v>147</v>
      </c>
      <c r="C1935" t="s">
        <v>57</v>
      </c>
      <c r="D1935" t="s">
        <v>212</v>
      </c>
      <c r="E1935" t="s">
        <v>74</v>
      </c>
      <c r="F1935">
        <v>-2.313</v>
      </c>
    </row>
    <row r="1936" spans="1:6" ht="15">
      <c r="A1936">
        <v>2002</v>
      </c>
      <c r="B1936" t="s">
        <v>147</v>
      </c>
      <c r="C1936" t="s">
        <v>57</v>
      </c>
      <c r="D1936" t="s">
        <v>212</v>
      </c>
      <c r="E1936" t="s">
        <v>74</v>
      </c>
      <c r="F1936">
        <v>-2.133</v>
      </c>
    </row>
    <row r="1937" spans="1:6" ht="15">
      <c r="A1937">
        <v>2003</v>
      </c>
      <c r="B1937" t="s">
        <v>147</v>
      </c>
      <c r="C1937" t="s">
        <v>57</v>
      </c>
      <c r="D1937" t="s">
        <v>212</v>
      </c>
      <c r="E1937" t="s">
        <v>74</v>
      </c>
      <c r="F1937">
        <v>-1.494</v>
      </c>
    </row>
    <row r="1938" spans="1:6" ht="15">
      <c r="A1938">
        <v>2004</v>
      </c>
      <c r="B1938" t="s">
        <v>147</v>
      </c>
      <c r="C1938" t="s">
        <v>57</v>
      </c>
      <c r="D1938" t="s">
        <v>212</v>
      </c>
      <c r="E1938" t="s">
        <v>74</v>
      </c>
      <c r="F1938">
        <v>0.125</v>
      </c>
    </row>
    <row r="1939" spans="1:6" ht="15">
      <c r="A1939">
        <v>2005</v>
      </c>
      <c r="B1939" t="s">
        <v>147</v>
      </c>
      <c r="C1939" t="s">
        <v>57</v>
      </c>
      <c r="D1939" t="s">
        <v>212</v>
      </c>
      <c r="E1939" t="s">
        <v>74</v>
      </c>
      <c r="F1939">
        <v>-0.792</v>
      </c>
    </row>
    <row r="1940" spans="1:6" ht="15">
      <c r="A1940">
        <v>2006</v>
      </c>
      <c r="B1940" t="s">
        <v>147</v>
      </c>
      <c r="C1940" t="s">
        <v>57</v>
      </c>
      <c r="D1940" t="s">
        <v>212</v>
      </c>
      <c r="E1940" t="s">
        <v>74</v>
      </c>
      <c r="F1940">
        <v>-0.294</v>
      </c>
    </row>
    <row r="1941" spans="1:6" ht="15">
      <c r="A1941">
        <v>2007</v>
      </c>
      <c r="B1941" t="s">
        <v>147</v>
      </c>
      <c r="C1941" t="s">
        <v>57</v>
      </c>
      <c r="D1941" t="s">
        <v>212</v>
      </c>
      <c r="E1941" t="s">
        <v>74</v>
      </c>
      <c r="F1941">
        <v>0.407</v>
      </c>
    </row>
    <row r="1942" spans="1:6" ht="15">
      <c r="A1942">
        <v>2008</v>
      </c>
      <c r="B1942" t="s">
        <v>147</v>
      </c>
      <c r="C1942" t="s">
        <v>57</v>
      </c>
      <c r="D1942" t="s">
        <v>212</v>
      </c>
      <c r="E1942" t="s">
        <v>74</v>
      </c>
      <c r="F1942">
        <v>-1.517</v>
      </c>
    </row>
    <row r="1943" spans="1:6" ht="15">
      <c r="A1943">
        <v>2009</v>
      </c>
      <c r="B1943" t="s">
        <v>147</v>
      </c>
      <c r="C1943" t="s">
        <v>57</v>
      </c>
      <c r="D1943" t="s">
        <v>212</v>
      </c>
      <c r="E1943" t="s">
        <v>74</v>
      </c>
      <c r="F1943">
        <v>-0.969</v>
      </c>
    </row>
    <row r="1944" spans="1:6" ht="15">
      <c r="A1944">
        <v>2010</v>
      </c>
      <c r="B1944" t="s">
        <v>147</v>
      </c>
      <c r="C1944" t="s">
        <v>57</v>
      </c>
      <c r="D1944" t="s">
        <v>212</v>
      </c>
      <c r="E1944" t="s">
        <v>74</v>
      </c>
      <c r="F1944">
        <v>-2.188</v>
      </c>
    </row>
    <row r="1945" spans="1:6" ht="15">
      <c r="A1945">
        <v>2011</v>
      </c>
      <c r="B1945" t="s">
        <v>147</v>
      </c>
      <c r="C1945" t="s">
        <v>57</v>
      </c>
      <c r="D1945" t="s">
        <v>212</v>
      </c>
      <c r="E1945" t="s">
        <v>74</v>
      </c>
      <c r="F1945">
        <v>-2.48</v>
      </c>
    </row>
    <row r="1946" spans="1:6" ht="15">
      <c r="A1946">
        <v>2012</v>
      </c>
      <c r="B1946" t="s">
        <v>147</v>
      </c>
      <c r="C1946" t="s">
        <v>57</v>
      </c>
      <c r="D1946" t="s">
        <v>212</v>
      </c>
      <c r="E1946" t="s">
        <v>74</v>
      </c>
      <c r="F1946">
        <v>-2.608</v>
      </c>
    </row>
    <row r="1947" spans="1:6" ht="15">
      <c r="A1947">
        <v>2013</v>
      </c>
      <c r="B1947" t="s">
        <v>147</v>
      </c>
      <c r="C1947" t="s">
        <v>57</v>
      </c>
      <c r="D1947" t="s">
        <v>212</v>
      </c>
      <c r="E1947" t="s">
        <v>74</v>
      </c>
      <c r="F1947">
        <v>-2.795</v>
      </c>
    </row>
    <row r="1948" spans="1:6" ht="15">
      <c r="A1948">
        <v>2014</v>
      </c>
      <c r="B1948" t="s">
        <v>147</v>
      </c>
      <c r="C1948" t="s">
        <v>57</v>
      </c>
      <c r="D1948" t="s">
        <v>212</v>
      </c>
      <c r="E1948" t="s">
        <v>74</v>
      </c>
      <c r="F1948">
        <v>-2.739</v>
      </c>
    </row>
    <row r="1949" spans="1:6" ht="15">
      <c r="A1949">
        <v>2015</v>
      </c>
      <c r="B1949" t="s">
        <v>147</v>
      </c>
      <c r="C1949" t="s">
        <v>57</v>
      </c>
      <c r="D1949" t="s">
        <v>212</v>
      </c>
      <c r="E1949" t="s">
        <v>74</v>
      </c>
      <c r="F1949">
        <v>-3.481</v>
      </c>
    </row>
    <row r="1950" spans="1:6" ht="15">
      <c r="A1950">
        <v>2016</v>
      </c>
      <c r="B1950" t="s">
        <v>147</v>
      </c>
      <c r="C1950" t="s">
        <v>57</v>
      </c>
      <c r="D1950" t="s">
        <v>212</v>
      </c>
      <c r="E1950" t="s">
        <v>74</v>
      </c>
      <c r="F1950">
        <v>-2.392</v>
      </c>
    </row>
    <row r="1951" spans="1:6" ht="15">
      <c r="A1951">
        <v>2017</v>
      </c>
      <c r="B1951" t="s">
        <v>147</v>
      </c>
      <c r="C1951" t="s">
        <v>57</v>
      </c>
      <c r="D1951" t="s">
        <v>212</v>
      </c>
      <c r="E1951" t="s">
        <v>74</v>
      </c>
      <c r="F1951">
        <v>-3.209</v>
      </c>
    </row>
    <row r="1952" spans="1:6" ht="15">
      <c r="A1952">
        <v>2018</v>
      </c>
      <c r="B1952" t="s">
        <v>147</v>
      </c>
      <c r="C1952" t="s">
        <v>57</v>
      </c>
      <c r="D1952" t="s">
        <v>212</v>
      </c>
      <c r="E1952" t="s">
        <v>74</v>
      </c>
      <c r="F1952">
        <v>-2.898</v>
      </c>
    </row>
    <row r="1953" spans="1:6" ht="15">
      <c r="A1953">
        <v>2019</v>
      </c>
      <c r="B1953" t="s">
        <v>147</v>
      </c>
      <c r="C1953" t="s">
        <v>57</v>
      </c>
      <c r="D1953" t="s">
        <v>212</v>
      </c>
      <c r="E1953" t="s">
        <v>74</v>
      </c>
      <c r="F1953">
        <v>-3.034</v>
      </c>
    </row>
    <row r="1954" spans="1:6" ht="15">
      <c r="A1954">
        <v>2020</v>
      </c>
      <c r="B1954" t="s">
        <v>147</v>
      </c>
      <c r="C1954" t="s">
        <v>57</v>
      </c>
      <c r="D1954" t="s">
        <v>212</v>
      </c>
      <c r="E1954" t="s">
        <v>74</v>
      </c>
      <c r="F1954">
        <v>-2.227</v>
      </c>
    </row>
    <row r="1955" spans="1:6" ht="15">
      <c r="A1955">
        <v>2021</v>
      </c>
      <c r="B1955" t="s">
        <v>147</v>
      </c>
      <c r="C1955" t="s">
        <v>57</v>
      </c>
      <c r="D1955" t="s">
        <v>212</v>
      </c>
      <c r="E1955" t="s">
        <v>74</v>
      </c>
      <c r="F1955">
        <v>-2.408</v>
      </c>
    </row>
    <row r="1956" spans="1:7" ht="15">
      <c r="A1956">
        <v>2022</v>
      </c>
      <c r="B1956" t="s">
        <v>147</v>
      </c>
      <c r="C1956" t="s">
        <v>57</v>
      </c>
      <c r="D1956" t="s">
        <v>212</v>
      </c>
      <c r="E1956" t="s">
        <v>74</v>
      </c>
      <c r="F1956">
        <v>-3.034</v>
      </c>
      <c r="G1956" t="s">
        <v>211</v>
      </c>
    </row>
    <row r="1957" spans="1:7" ht="15">
      <c r="A1957">
        <v>2000</v>
      </c>
      <c r="B1957" t="s">
        <v>145</v>
      </c>
      <c r="C1957" t="s">
        <v>57</v>
      </c>
      <c r="D1957" t="s">
        <v>212</v>
      </c>
      <c r="E1957" t="s">
        <v>74</v>
      </c>
      <c r="F1957">
        <v>1.816</v>
      </c>
      <c r="G1957" t="s">
        <v>211</v>
      </c>
    </row>
    <row r="1958" spans="1:7" ht="15">
      <c r="A1958">
        <v>2001</v>
      </c>
      <c r="B1958" t="s">
        <v>145</v>
      </c>
      <c r="C1958" t="s">
        <v>57</v>
      </c>
      <c r="D1958" t="s">
        <v>212</v>
      </c>
      <c r="E1958" t="s">
        <v>74</v>
      </c>
      <c r="F1958">
        <v>2.381</v>
      </c>
      <c r="G1958" t="s">
        <v>211</v>
      </c>
    </row>
    <row r="1959" spans="1:7" ht="15">
      <c r="A1959">
        <v>2002</v>
      </c>
      <c r="B1959" t="s">
        <v>145</v>
      </c>
      <c r="C1959" t="s">
        <v>57</v>
      </c>
      <c r="D1959" t="s">
        <v>212</v>
      </c>
      <c r="E1959" t="s">
        <v>74</v>
      </c>
      <c r="F1959">
        <v>2.408</v>
      </c>
      <c r="G1959" t="s">
        <v>211</v>
      </c>
    </row>
    <row r="1960" spans="1:7" ht="15">
      <c r="A1960">
        <v>2003</v>
      </c>
      <c r="B1960" t="s">
        <v>145</v>
      </c>
      <c r="C1960" t="s">
        <v>57</v>
      </c>
      <c r="D1960" t="s">
        <v>212</v>
      </c>
      <c r="E1960" t="s">
        <v>74</v>
      </c>
      <c r="F1960">
        <v>2.899</v>
      </c>
      <c r="G1960" t="s">
        <v>211</v>
      </c>
    </row>
    <row r="1961" spans="1:7" ht="15">
      <c r="A1961">
        <v>2004</v>
      </c>
      <c r="B1961" t="s">
        <v>145</v>
      </c>
      <c r="C1961" t="s">
        <v>57</v>
      </c>
      <c r="D1961" t="s">
        <v>212</v>
      </c>
      <c r="E1961" t="s">
        <v>74</v>
      </c>
      <c r="F1961">
        <v>2.705</v>
      </c>
      <c r="G1961" t="s">
        <v>211</v>
      </c>
    </row>
    <row r="1962" spans="1:7" ht="15">
      <c r="A1962">
        <v>2005</v>
      </c>
      <c r="B1962" t="s">
        <v>145</v>
      </c>
      <c r="C1962" t="s">
        <v>57</v>
      </c>
      <c r="D1962" t="s">
        <v>212</v>
      </c>
      <c r="E1962" t="s">
        <v>74</v>
      </c>
      <c r="F1962">
        <v>2.494</v>
      </c>
      <c r="G1962" t="s">
        <v>211</v>
      </c>
    </row>
    <row r="1963" spans="1:7" ht="15">
      <c r="A1963">
        <v>2006</v>
      </c>
      <c r="B1963" t="s">
        <v>145</v>
      </c>
      <c r="C1963" t="s">
        <v>57</v>
      </c>
      <c r="D1963" t="s">
        <v>212</v>
      </c>
      <c r="E1963" t="s">
        <v>74</v>
      </c>
      <c r="F1963">
        <v>2.722</v>
      </c>
      <c r="G1963" t="s">
        <v>211</v>
      </c>
    </row>
    <row r="1964" spans="1:7" ht="15">
      <c r="A1964">
        <v>2007</v>
      </c>
      <c r="B1964" t="s">
        <v>145</v>
      </c>
      <c r="C1964" t="s">
        <v>57</v>
      </c>
      <c r="D1964" t="s">
        <v>212</v>
      </c>
      <c r="E1964" t="s">
        <v>74</v>
      </c>
      <c r="F1964">
        <v>2.638</v>
      </c>
      <c r="G1964" t="s">
        <v>211</v>
      </c>
    </row>
    <row r="1965" spans="1:6" ht="15">
      <c r="A1965">
        <v>2008</v>
      </c>
      <c r="B1965" t="s">
        <v>145</v>
      </c>
      <c r="C1965" t="s">
        <v>57</v>
      </c>
      <c r="D1965" t="s">
        <v>212</v>
      </c>
      <c r="E1965" t="s">
        <v>74</v>
      </c>
      <c r="F1965">
        <v>2.463</v>
      </c>
    </row>
    <row r="1966" spans="1:6" ht="15">
      <c r="A1966">
        <v>2009</v>
      </c>
      <c r="B1966" t="s">
        <v>145</v>
      </c>
      <c r="C1966" t="s">
        <v>57</v>
      </c>
      <c r="D1966" t="s">
        <v>212</v>
      </c>
      <c r="E1966" t="s">
        <v>74</v>
      </c>
      <c r="F1966">
        <v>1.98</v>
      </c>
    </row>
    <row r="1967" spans="1:6" ht="15">
      <c r="A1967">
        <v>2010</v>
      </c>
      <c r="B1967" t="s">
        <v>145</v>
      </c>
      <c r="C1967" t="s">
        <v>57</v>
      </c>
      <c r="D1967" t="s">
        <v>212</v>
      </c>
      <c r="E1967" t="s">
        <v>74</v>
      </c>
      <c r="F1967">
        <v>1.694</v>
      </c>
    </row>
    <row r="1968" spans="1:6" ht="15">
      <c r="A1968">
        <v>2011</v>
      </c>
      <c r="B1968" t="s">
        <v>145</v>
      </c>
      <c r="C1968" t="s">
        <v>57</v>
      </c>
      <c r="D1968" t="s">
        <v>212</v>
      </c>
      <c r="E1968" t="s">
        <v>74</v>
      </c>
      <c r="F1968">
        <v>1.517</v>
      </c>
    </row>
    <row r="1969" spans="1:6" ht="15">
      <c r="A1969">
        <v>2012</v>
      </c>
      <c r="B1969" t="s">
        <v>145</v>
      </c>
      <c r="C1969" t="s">
        <v>57</v>
      </c>
      <c r="D1969" t="s">
        <v>212</v>
      </c>
      <c r="E1969" t="s">
        <v>74</v>
      </c>
      <c r="F1969">
        <v>1.043</v>
      </c>
    </row>
    <row r="1970" spans="1:6" ht="15">
      <c r="A1970">
        <v>2013</v>
      </c>
      <c r="B1970" t="s">
        <v>145</v>
      </c>
      <c r="C1970" t="s">
        <v>57</v>
      </c>
      <c r="D1970" t="s">
        <v>212</v>
      </c>
      <c r="E1970" t="s">
        <v>74</v>
      </c>
      <c r="F1970">
        <v>0.875</v>
      </c>
    </row>
    <row r="1971" spans="1:6" ht="15">
      <c r="A1971">
        <v>2014</v>
      </c>
      <c r="B1971" t="s">
        <v>145</v>
      </c>
      <c r="C1971" t="s">
        <v>57</v>
      </c>
      <c r="D1971" t="s">
        <v>212</v>
      </c>
      <c r="E1971" t="s">
        <v>74</v>
      </c>
      <c r="F1971">
        <v>1.1</v>
      </c>
    </row>
    <row r="1972" spans="1:6" ht="15">
      <c r="A1972">
        <v>2015</v>
      </c>
      <c r="B1972" t="s">
        <v>145</v>
      </c>
      <c r="C1972" t="s">
        <v>57</v>
      </c>
      <c r="D1972" t="s">
        <v>212</v>
      </c>
      <c r="E1972" t="s">
        <v>74</v>
      </c>
      <c r="F1972">
        <v>1.301</v>
      </c>
    </row>
    <row r="1973" spans="1:6" ht="15">
      <c r="A1973">
        <v>2016</v>
      </c>
      <c r="B1973" t="s">
        <v>145</v>
      </c>
      <c r="C1973" t="s">
        <v>57</v>
      </c>
      <c r="D1973" t="s">
        <v>212</v>
      </c>
      <c r="E1973" t="s">
        <v>74</v>
      </c>
      <c r="F1973">
        <v>1.376</v>
      </c>
    </row>
    <row r="1974" spans="1:6" ht="15">
      <c r="A1974">
        <v>2017</v>
      </c>
      <c r="B1974" t="s">
        <v>145</v>
      </c>
      <c r="C1974" t="s">
        <v>57</v>
      </c>
      <c r="D1974" t="s">
        <v>212</v>
      </c>
      <c r="E1974" t="s">
        <v>74</v>
      </c>
      <c r="F1974">
        <v>1.423</v>
      </c>
    </row>
    <row r="1975" spans="1:6" ht="15">
      <c r="A1975">
        <v>2018</v>
      </c>
      <c r="B1975" t="s">
        <v>145</v>
      </c>
      <c r="C1975" t="s">
        <v>57</v>
      </c>
      <c r="D1975" t="s">
        <v>212</v>
      </c>
      <c r="E1975" t="s">
        <v>74</v>
      </c>
      <c r="F1975">
        <v>1.555</v>
      </c>
    </row>
    <row r="1976" spans="1:6" ht="15">
      <c r="A1976">
        <v>2019</v>
      </c>
      <c r="B1976" t="s">
        <v>145</v>
      </c>
      <c r="C1976" t="s">
        <v>57</v>
      </c>
      <c r="D1976" t="s">
        <v>212</v>
      </c>
      <c r="E1976" t="s">
        <v>74</v>
      </c>
      <c r="F1976">
        <v>1.511</v>
      </c>
    </row>
    <row r="1977" spans="1:6" ht="15">
      <c r="A1977">
        <v>2020</v>
      </c>
      <c r="B1977" t="s">
        <v>145</v>
      </c>
      <c r="C1977" t="s">
        <v>57</v>
      </c>
      <c r="D1977" t="s">
        <v>212</v>
      </c>
      <c r="E1977" t="s">
        <v>74</v>
      </c>
      <c r="F1977">
        <v>1.498</v>
      </c>
    </row>
    <row r="1978" spans="1:6" ht="15">
      <c r="A1978">
        <v>2021</v>
      </c>
      <c r="B1978" t="s">
        <v>145</v>
      </c>
      <c r="C1978" t="s">
        <v>57</v>
      </c>
      <c r="D1978" t="s">
        <v>212</v>
      </c>
      <c r="E1978" t="s">
        <v>74</v>
      </c>
      <c r="F1978">
        <v>1.694</v>
      </c>
    </row>
    <row r="1979" spans="1:7" ht="15">
      <c r="A1979">
        <v>2022</v>
      </c>
      <c r="B1979" t="s">
        <v>145</v>
      </c>
      <c r="C1979" t="s">
        <v>57</v>
      </c>
      <c r="D1979" t="s">
        <v>212</v>
      </c>
      <c r="E1979" t="s">
        <v>74</v>
      </c>
      <c r="F1979">
        <v>1.949</v>
      </c>
      <c r="G1979" t="s">
        <v>211</v>
      </c>
    </row>
    <row r="1980" spans="1:7" ht="15">
      <c r="A1980">
        <v>2000</v>
      </c>
      <c r="B1980" t="s">
        <v>144</v>
      </c>
      <c r="C1980" t="s">
        <v>57</v>
      </c>
      <c r="D1980" t="s">
        <v>212</v>
      </c>
      <c r="E1980" t="s">
        <v>74</v>
      </c>
      <c r="F1980">
        <v>3.143</v>
      </c>
      <c r="G1980" t="s">
        <v>211</v>
      </c>
    </row>
    <row r="1981" spans="1:7" ht="15">
      <c r="A1981">
        <v>2001</v>
      </c>
      <c r="B1981" t="s">
        <v>144</v>
      </c>
      <c r="C1981" t="s">
        <v>57</v>
      </c>
      <c r="D1981" t="s">
        <v>212</v>
      </c>
      <c r="E1981" t="s">
        <v>74</v>
      </c>
      <c r="F1981">
        <v>3.175</v>
      </c>
      <c r="G1981" t="s">
        <v>211</v>
      </c>
    </row>
    <row r="1982" spans="1:7" ht="15">
      <c r="A1982">
        <v>2002</v>
      </c>
      <c r="B1982" t="s">
        <v>144</v>
      </c>
      <c r="C1982" t="s">
        <v>57</v>
      </c>
      <c r="D1982" t="s">
        <v>212</v>
      </c>
      <c r="E1982" t="s">
        <v>74</v>
      </c>
      <c r="F1982">
        <v>3.494</v>
      </c>
      <c r="G1982" t="s">
        <v>211</v>
      </c>
    </row>
    <row r="1983" spans="1:7" ht="15">
      <c r="A1983">
        <v>2003</v>
      </c>
      <c r="B1983" t="s">
        <v>144</v>
      </c>
      <c r="C1983" t="s">
        <v>57</v>
      </c>
      <c r="D1983" t="s">
        <v>212</v>
      </c>
      <c r="E1983" t="s">
        <v>74</v>
      </c>
      <c r="F1983">
        <v>3.309</v>
      </c>
      <c r="G1983" t="s">
        <v>211</v>
      </c>
    </row>
    <row r="1984" spans="1:7" ht="15">
      <c r="A1984">
        <v>2004</v>
      </c>
      <c r="B1984" t="s">
        <v>144</v>
      </c>
      <c r="C1984" t="s">
        <v>57</v>
      </c>
      <c r="D1984" t="s">
        <v>212</v>
      </c>
      <c r="E1984" t="s">
        <v>74</v>
      </c>
      <c r="F1984">
        <v>3.473</v>
      </c>
      <c r="G1984" t="s">
        <v>211</v>
      </c>
    </row>
    <row r="1985" spans="1:7" ht="15">
      <c r="A1985">
        <v>2005</v>
      </c>
      <c r="B1985" t="s">
        <v>144</v>
      </c>
      <c r="C1985" t="s">
        <v>57</v>
      </c>
      <c r="D1985" t="s">
        <v>212</v>
      </c>
      <c r="E1985" t="s">
        <v>74</v>
      </c>
      <c r="F1985">
        <v>3.812</v>
      </c>
      <c r="G1985" t="s">
        <v>211</v>
      </c>
    </row>
    <row r="1986" spans="1:7" ht="15">
      <c r="A1986">
        <v>2006</v>
      </c>
      <c r="B1986" t="s">
        <v>144</v>
      </c>
      <c r="C1986" t="s">
        <v>57</v>
      </c>
      <c r="D1986" t="s">
        <v>212</v>
      </c>
      <c r="E1986" t="s">
        <v>74</v>
      </c>
      <c r="F1986">
        <v>3.721</v>
      </c>
      <c r="G1986" t="s">
        <v>211</v>
      </c>
    </row>
    <row r="1987" spans="1:7" ht="15">
      <c r="A1987">
        <v>2007</v>
      </c>
      <c r="B1987" t="s">
        <v>144</v>
      </c>
      <c r="C1987" t="s">
        <v>57</v>
      </c>
      <c r="D1987" t="s">
        <v>212</v>
      </c>
      <c r="E1987" t="s">
        <v>74</v>
      </c>
      <c r="F1987">
        <v>3.719</v>
      </c>
      <c r="G1987" t="s">
        <v>211</v>
      </c>
    </row>
    <row r="1988" spans="1:7" ht="15">
      <c r="A1988">
        <v>2008</v>
      </c>
      <c r="B1988" t="s">
        <v>144</v>
      </c>
      <c r="C1988" t="s">
        <v>57</v>
      </c>
      <c r="D1988" t="s">
        <v>212</v>
      </c>
      <c r="E1988" t="s">
        <v>74</v>
      </c>
      <c r="F1988">
        <v>3.272</v>
      </c>
      <c r="G1988" t="s">
        <v>219</v>
      </c>
    </row>
    <row r="1989" spans="1:6" ht="15">
      <c r="A1989">
        <v>2009</v>
      </c>
      <c r="B1989" t="s">
        <v>144</v>
      </c>
      <c r="C1989" t="s">
        <v>57</v>
      </c>
      <c r="D1989" t="s">
        <v>212</v>
      </c>
      <c r="E1989" t="s">
        <v>74</v>
      </c>
      <c r="F1989">
        <v>2.514</v>
      </c>
    </row>
    <row r="1990" spans="1:6" ht="15">
      <c r="A1990">
        <v>2010</v>
      </c>
      <c r="B1990" t="s">
        <v>144</v>
      </c>
      <c r="C1990" t="s">
        <v>57</v>
      </c>
      <c r="D1990" t="s">
        <v>212</v>
      </c>
      <c r="E1990" t="s">
        <v>74</v>
      </c>
      <c r="F1990">
        <v>2.299</v>
      </c>
    </row>
    <row r="1991" spans="1:6" ht="15">
      <c r="A1991">
        <v>2011</v>
      </c>
      <c r="B1991" t="s">
        <v>144</v>
      </c>
      <c r="C1991" t="s">
        <v>57</v>
      </c>
      <c r="D1991" t="s">
        <v>212</v>
      </c>
      <c r="E1991" t="s">
        <v>74</v>
      </c>
      <c r="F1991">
        <v>2.042</v>
      </c>
    </row>
    <row r="1992" spans="1:6" ht="15">
      <c r="A1992">
        <v>2012</v>
      </c>
      <c r="B1992" t="s">
        <v>144</v>
      </c>
      <c r="C1992" t="s">
        <v>57</v>
      </c>
      <c r="D1992" t="s">
        <v>212</v>
      </c>
      <c r="E1992" t="s">
        <v>74</v>
      </c>
      <c r="F1992">
        <v>1.803</v>
      </c>
    </row>
    <row r="1993" spans="1:6" ht="15">
      <c r="A1993">
        <v>2013</v>
      </c>
      <c r="B1993" t="s">
        <v>144</v>
      </c>
      <c r="C1993" t="s">
        <v>57</v>
      </c>
      <c r="D1993" t="s">
        <v>212</v>
      </c>
      <c r="E1993" t="s">
        <v>74</v>
      </c>
      <c r="F1993">
        <v>1.547</v>
      </c>
    </row>
    <row r="1994" spans="1:6" ht="15">
      <c r="A1994">
        <v>2014</v>
      </c>
      <c r="B1994" t="s">
        <v>144</v>
      </c>
      <c r="C1994" t="s">
        <v>57</v>
      </c>
      <c r="D1994" t="s">
        <v>212</v>
      </c>
      <c r="E1994" t="s">
        <v>74</v>
      </c>
      <c r="F1994">
        <v>1.665</v>
      </c>
    </row>
    <row r="1995" spans="1:6" ht="15">
      <c r="A1995">
        <v>2015</v>
      </c>
      <c r="B1995" t="s">
        <v>144</v>
      </c>
      <c r="C1995" t="s">
        <v>57</v>
      </c>
      <c r="D1995" t="s">
        <v>212</v>
      </c>
      <c r="E1995" t="s">
        <v>74</v>
      </c>
      <c r="F1995">
        <v>1.765</v>
      </c>
    </row>
    <row r="1996" spans="1:6" ht="15">
      <c r="A1996">
        <v>2016</v>
      </c>
      <c r="B1996" t="s">
        <v>144</v>
      </c>
      <c r="C1996" t="s">
        <v>57</v>
      </c>
      <c r="D1996" t="s">
        <v>212</v>
      </c>
      <c r="E1996" t="s">
        <v>74</v>
      </c>
      <c r="F1996">
        <v>1.509</v>
      </c>
    </row>
    <row r="1997" spans="1:6" ht="15">
      <c r="A1997">
        <v>2017</v>
      </c>
      <c r="B1997" t="s">
        <v>144</v>
      </c>
      <c r="C1997" t="s">
        <v>57</v>
      </c>
      <c r="D1997" t="s">
        <v>212</v>
      </c>
      <c r="E1997" t="s">
        <v>74</v>
      </c>
      <c r="F1997">
        <v>1.664</v>
      </c>
    </row>
    <row r="1998" spans="1:6" ht="15">
      <c r="A1998">
        <v>2018</v>
      </c>
      <c r="B1998" t="s">
        <v>144</v>
      </c>
      <c r="C1998" t="s">
        <v>57</v>
      </c>
      <c r="D1998" t="s">
        <v>212</v>
      </c>
      <c r="E1998" t="s">
        <v>74</v>
      </c>
      <c r="F1998">
        <v>1.559</v>
      </c>
    </row>
    <row r="1999" spans="1:6" ht="15">
      <c r="A1999">
        <v>2019</v>
      </c>
      <c r="B1999" t="s">
        <v>144</v>
      </c>
      <c r="C1999" t="s">
        <v>57</v>
      </c>
      <c r="D1999" t="s">
        <v>212</v>
      </c>
      <c r="E1999" t="s">
        <v>74</v>
      </c>
      <c r="F1999">
        <v>1.584</v>
      </c>
    </row>
    <row r="2000" spans="1:6" ht="15">
      <c r="A2000">
        <v>2020</v>
      </c>
      <c r="B2000" t="s">
        <v>144</v>
      </c>
      <c r="C2000" t="s">
        <v>57</v>
      </c>
      <c r="D2000" t="s">
        <v>212</v>
      </c>
      <c r="E2000" t="s">
        <v>74</v>
      </c>
      <c r="F2000">
        <v>1.198</v>
      </c>
    </row>
    <row r="2001" spans="1:6" ht="15">
      <c r="A2001">
        <v>2021</v>
      </c>
      <c r="B2001" t="s">
        <v>144</v>
      </c>
      <c r="C2001" t="s">
        <v>57</v>
      </c>
      <c r="D2001" t="s">
        <v>212</v>
      </c>
      <c r="E2001" t="s">
        <v>74</v>
      </c>
      <c r="F2001">
        <v>1.257</v>
      </c>
    </row>
    <row r="2002" spans="1:7" ht="15">
      <c r="A2002">
        <v>2022</v>
      </c>
      <c r="B2002" t="s">
        <v>144</v>
      </c>
      <c r="C2002" t="s">
        <v>57</v>
      </c>
      <c r="D2002" t="s">
        <v>212</v>
      </c>
      <c r="E2002" t="s">
        <v>74</v>
      </c>
      <c r="F2002">
        <v>1.525</v>
      </c>
      <c r="G2002" t="s">
        <v>211</v>
      </c>
    </row>
    <row r="2003" spans="1:6" ht="15">
      <c r="A2003">
        <v>2000</v>
      </c>
      <c r="B2003" t="s">
        <v>209</v>
      </c>
      <c r="C2003" t="s">
        <v>57</v>
      </c>
      <c r="D2003" t="s">
        <v>212</v>
      </c>
      <c r="E2003" t="s">
        <v>74</v>
      </c>
      <c r="F2003">
        <v>2.429</v>
      </c>
    </row>
    <row r="2004" spans="1:6" ht="15">
      <c r="A2004">
        <v>2001</v>
      </c>
      <c r="B2004" t="s">
        <v>209</v>
      </c>
      <c r="C2004" t="s">
        <v>57</v>
      </c>
      <c r="D2004" t="s">
        <v>212</v>
      </c>
      <c r="E2004" t="s">
        <v>74</v>
      </c>
      <c r="F2004">
        <v>2.378</v>
      </c>
    </row>
    <row r="2005" spans="1:6" ht="15">
      <c r="A2005">
        <v>2002</v>
      </c>
      <c r="B2005" t="s">
        <v>209</v>
      </c>
      <c r="C2005" t="s">
        <v>57</v>
      </c>
      <c r="D2005" t="s">
        <v>212</v>
      </c>
      <c r="E2005" t="s">
        <v>74</v>
      </c>
      <c r="F2005">
        <v>2.471</v>
      </c>
    </row>
    <row r="2006" spans="1:6" ht="15">
      <c r="A2006">
        <v>2003</v>
      </c>
      <c r="B2006" t="s">
        <v>209</v>
      </c>
      <c r="C2006" t="s">
        <v>57</v>
      </c>
      <c r="D2006" t="s">
        <v>212</v>
      </c>
      <c r="E2006" t="s">
        <v>74</v>
      </c>
      <c r="F2006">
        <v>2.63</v>
      </c>
    </row>
    <row r="2007" spans="1:6" ht="15">
      <c r="A2007">
        <v>2004</v>
      </c>
      <c r="B2007" t="s">
        <v>209</v>
      </c>
      <c r="C2007" t="s">
        <v>57</v>
      </c>
      <c r="D2007" t="s">
        <v>212</v>
      </c>
      <c r="E2007" t="s">
        <v>74</v>
      </c>
      <c r="F2007">
        <v>2.685</v>
      </c>
    </row>
    <row r="2008" spans="1:6" ht="15">
      <c r="A2008">
        <v>2005</v>
      </c>
      <c r="B2008" t="s">
        <v>209</v>
      </c>
      <c r="C2008" t="s">
        <v>57</v>
      </c>
      <c r="D2008" t="s">
        <v>212</v>
      </c>
      <c r="E2008" t="s">
        <v>74</v>
      </c>
      <c r="F2008">
        <v>2.672</v>
      </c>
    </row>
    <row r="2009" spans="1:6" ht="15">
      <c r="A2009">
        <v>2006</v>
      </c>
      <c r="B2009" t="s">
        <v>209</v>
      </c>
      <c r="C2009" t="s">
        <v>57</v>
      </c>
      <c r="D2009" t="s">
        <v>212</v>
      </c>
      <c r="E2009" t="s">
        <v>74</v>
      </c>
      <c r="F2009">
        <v>2.711</v>
      </c>
    </row>
    <row r="2010" spans="1:6" ht="15">
      <c r="A2010">
        <v>2007</v>
      </c>
      <c r="B2010" t="s">
        <v>209</v>
      </c>
      <c r="C2010" t="s">
        <v>57</v>
      </c>
      <c r="D2010" t="s">
        <v>212</v>
      </c>
      <c r="E2010" t="s">
        <v>74</v>
      </c>
      <c r="F2010">
        <v>2.739</v>
      </c>
    </row>
    <row r="2011" spans="1:6" ht="15">
      <c r="A2011">
        <v>2008</v>
      </c>
      <c r="B2011" t="s">
        <v>209</v>
      </c>
      <c r="C2011" t="s">
        <v>57</v>
      </c>
      <c r="D2011" t="s">
        <v>212</v>
      </c>
      <c r="E2011" t="s">
        <v>74</v>
      </c>
      <c r="F2011">
        <v>2.66</v>
      </c>
    </row>
    <row r="2012" spans="1:6" ht="15">
      <c r="A2012">
        <v>2009</v>
      </c>
      <c r="B2012" t="s">
        <v>209</v>
      </c>
      <c r="C2012" t="s">
        <v>57</v>
      </c>
      <c r="D2012" t="s">
        <v>212</v>
      </c>
      <c r="E2012" t="s">
        <v>74</v>
      </c>
      <c r="F2012">
        <v>2.118</v>
      </c>
    </row>
    <row r="2013" spans="1:6" ht="15">
      <c r="A2013">
        <v>2010</v>
      </c>
      <c r="B2013" t="s">
        <v>209</v>
      </c>
      <c r="C2013" t="s">
        <v>57</v>
      </c>
      <c r="D2013" t="s">
        <v>212</v>
      </c>
      <c r="E2013" t="s">
        <v>74</v>
      </c>
      <c r="F2013">
        <v>2.233</v>
      </c>
    </row>
    <row r="2014" spans="1:6" ht="15">
      <c r="A2014">
        <v>2011</v>
      </c>
      <c r="B2014" t="s">
        <v>209</v>
      </c>
      <c r="C2014" t="s">
        <v>57</v>
      </c>
      <c r="D2014" t="s">
        <v>212</v>
      </c>
      <c r="E2014" t="s">
        <v>74</v>
      </c>
      <c r="F2014">
        <v>2.25</v>
      </c>
    </row>
    <row r="2015" spans="1:6" ht="15">
      <c r="A2015">
        <v>2012</v>
      </c>
      <c r="B2015" t="s">
        <v>209</v>
      </c>
      <c r="C2015" t="s">
        <v>57</v>
      </c>
      <c r="D2015" t="s">
        <v>212</v>
      </c>
      <c r="E2015" t="s">
        <v>74</v>
      </c>
      <c r="F2015">
        <v>2.03</v>
      </c>
    </row>
    <row r="2016" spans="1:6" ht="15">
      <c r="A2016">
        <v>2013</v>
      </c>
      <c r="B2016" t="s">
        <v>209</v>
      </c>
      <c r="C2016" t="s">
        <v>57</v>
      </c>
      <c r="D2016" t="s">
        <v>212</v>
      </c>
      <c r="E2016" t="s">
        <v>74</v>
      </c>
      <c r="F2016">
        <v>1.924</v>
      </c>
    </row>
    <row r="2017" spans="1:6" ht="15">
      <c r="A2017">
        <v>2014</v>
      </c>
      <c r="B2017" t="s">
        <v>209</v>
      </c>
      <c r="C2017" t="s">
        <v>57</v>
      </c>
      <c r="D2017" t="s">
        <v>212</v>
      </c>
      <c r="E2017" t="s">
        <v>74</v>
      </c>
      <c r="F2017">
        <v>1.94</v>
      </c>
    </row>
    <row r="2018" spans="1:6" ht="15">
      <c r="A2018">
        <v>2015</v>
      </c>
      <c r="B2018" t="s">
        <v>209</v>
      </c>
      <c r="C2018" t="s">
        <v>57</v>
      </c>
      <c r="D2018" t="s">
        <v>212</v>
      </c>
      <c r="E2018" t="s">
        <v>74</v>
      </c>
      <c r="F2018">
        <v>2.07</v>
      </c>
    </row>
    <row r="2019" spans="1:6" ht="15">
      <c r="A2019">
        <v>2016</v>
      </c>
      <c r="B2019" t="s">
        <v>209</v>
      </c>
      <c r="C2019" t="s">
        <v>57</v>
      </c>
      <c r="D2019" t="s">
        <v>212</v>
      </c>
      <c r="E2019" t="s">
        <v>74</v>
      </c>
      <c r="F2019">
        <v>2.057</v>
      </c>
    </row>
    <row r="2020" spans="1:6" ht="15">
      <c r="A2020">
        <v>2017</v>
      </c>
      <c r="B2020" t="s">
        <v>209</v>
      </c>
      <c r="C2020" t="s">
        <v>57</v>
      </c>
      <c r="D2020" t="s">
        <v>212</v>
      </c>
      <c r="E2020" t="s">
        <v>74</v>
      </c>
      <c r="F2020">
        <v>2.091</v>
      </c>
    </row>
    <row r="2021" spans="1:6" ht="15">
      <c r="A2021">
        <v>2018</v>
      </c>
      <c r="B2021" t="s">
        <v>209</v>
      </c>
      <c r="C2021" t="s">
        <v>57</v>
      </c>
      <c r="D2021" t="s">
        <v>212</v>
      </c>
      <c r="E2021" t="s">
        <v>74</v>
      </c>
      <c r="F2021">
        <v>2.209</v>
      </c>
    </row>
    <row r="2022" spans="1:6" ht="15">
      <c r="A2022">
        <v>2019</v>
      </c>
      <c r="B2022" t="s">
        <v>209</v>
      </c>
      <c r="C2022" t="s">
        <v>57</v>
      </c>
      <c r="D2022" t="s">
        <v>212</v>
      </c>
      <c r="E2022" t="s">
        <v>74</v>
      </c>
      <c r="F2022">
        <v>2.135</v>
      </c>
    </row>
    <row r="2023" spans="1:6" ht="15">
      <c r="A2023">
        <v>2020</v>
      </c>
      <c r="B2023" t="s">
        <v>209</v>
      </c>
      <c r="C2023" t="s">
        <v>57</v>
      </c>
      <c r="D2023" t="s">
        <v>212</v>
      </c>
      <c r="E2023" t="s">
        <v>74</v>
      </c>
      <c r="F2023">
        <v>1.807</v>
      </c>
    </row>
    <row r="2024" spans="1:6" ht="15">
      <c r="A2024">
        <v>2021</v>
      </c>
      <c r="B2024" t="s">
        <v>209</v>
      </c>
      <c r="C2024" t="s">
        <v>57</v>
      </c>
      <c r="D2024" t="s">
        <v>212</v>
      </c>
      <c r="E2024" t="s">
        <v>74</v>
      </c>
      <c r="F2024">
        <v>1.953</v>
      </c>
    </row>
    <row r="2025" spans="1:6" ht="15">
      <c r="A2025">
        <v>2022</v>
      </c>
      <c r="B2025" t="s">
        <v>209</v>
      </c>
      <c r="C2025" t="s">
        <v>57</v>
      </c>
      <c r="D2025" t="s">
        <v>212</v>
      </c>
      <c r="E2025" t="s">
        <v>74</v>
      </c>
      <c r="F2025">
        <v>2.046</v>
      </c>
    </row>
    <row r="2026" spans="1:6" ht="15">
      <c r="A2026">
        <v>2000</v>
      </c>
      <c r="B2026" t="s">
        <v>126</v>
      </c>
      <c r="C2026" t="s">
        <v>57</v>
      </c>
      <c r="D2026" t="s">
        <v>212</v>
      </c>
      <c r="E2026" t="s">
        <v>74</v>
      </c>
      <c r="F2026">
        <v>3.812</v>
      </c>
    </row>
    <row r="2027" spans="1:6" ht="15">
      <c r="A2027">
        <v>2001</v>
      </c>
      <c r="B2027" t="s">
        <v>126</v>
      </c>
      <c r="C2027" t="s">
        <v>57</v>
      </c>
      <c r="D2027" t="s">
        <v>212</v>
      </c>
      <c r="E2027" t="s">
        <v>74</v>
      </c>
      <c r="F2027">
        <v>4.373</v>
      </c>
    </row>
    <row r="2028" spans="1:6" ht="15">
      <c r="A2028">
        <v>2002</v>
      </c>
      <c r="B2028" t="s">
        <v>126</v>
      </c>
      <c r="C2028" t="s">
        <v>57</v>
      </c>
      <c r="D2028" t="s">
        <v>212</v>
      </c>
      <c r="E2028" t="s">
        <v>74</v>
      </c>
      <c r="F2028">
        <v>4.087</v>
      </c>
    </row>
    <row r="2029" spans="1:6" ht="15">
      <c r="A2029">
        <v>2003</v>
      </c>
      <c r="B2029" t="s">
        <v>126</v>
      </c>
      <c r="C2029" t="s">
        <v>57</v>
      </c>
      <c r="D2029" t="s">
        <v>212</v>
      </c>
      <c r="E2029" t="s">
        <v>74</v>
      </c>
      <c r="F2029">
        <v>5.367</v>
      </c>
    </row>
    <row r="2030" spans="1:6" ht="15">
      <c r="A2030">
        <v>2004</v>
      </c>
      <c r="B2030" t="s">
        <v>126</v>
      </c>
      <c r="C2030" t="s">
        <v>57</v>
      </c>
      <c r="D2030" t="s">
        <v>212</v>
      </c>
      <c r="E2030" t="s">
        <v>74</v>
      </c>
      <c r="F2030">
        <v>4.826</v>
      </c>
    </row>
    <row r="2031" spans="1:6" ht="15">
      <c r="A2031">
        <v>2005</v>
      </c>
      <c r="B2031" t="s">
        <v>126</v>
      </c>
      <c r="C2031" t="s">
        <v>57</v>
      </c>
      <c r="D2031" t="s">
        <v>212</v>
      </c>
      <c r="E2031" t="s">
        <v>74</v>
      </c>
      <c r="F2031">
        <v>4.847</v>
      </c>
    </row>
    <row r="2032" spans="1:6" ht="15">
      <c r="A2032">
        <v>2006</v>
      </c>
      <c r="B2032" t="s">
        <v>126</v>
      </c>
      <c r="C2032" t="s">
        <v>57</v>
      </c>
      <c r="D2032" t="s">
        <v>212</v>
      </c>
      <c r="E2032" t="s">
        <v>74</v>
      </c>
      <c r="F2032">
        <v>4.737</v>
      </c>
    </row>
    <row r="2033" spans="1:6" ht="15">
      <c r="A2033">
        <v>2007</v>
      </c>
      <c r="B2033" t="s">
        <v>126</v>
      </c>
      <c r="C2033" t="s">
        <v>57</v>
      </c>
      <c r="D2033" t="s">
        <v>212</v>
      </c>
      <c r="E2033" t="s">
        <v>74</v>
      </c>
      <c r="F2033">
        <v>4.514</v>
      </c>
    </row>
    <row r="2034" spans="1:6" ht="15">
      <c r="A2034">
        <v>2008</v>
      </c>
      <c r="B2034" t="s">
        <v>126</v>
      </c>
      <c r="C2034" t="s">
        <v>57</v>
      </c>
      <c r="D2034" t="s">
        <v>212</v>
      </c>
      <c r="E2034" t="s">
        <v>74</v>
      </c>
      <c r="F2034">
        <v>5.095</v>
      </c>
    </row>
    <row r="2035" spans="1:6" ht="15">
      <c r="A2035">
        <v>2009</v>
      </c>
      <c r="B2035" t="s">
        <v>126</v>
      </c>
      <c r="C2035" t="s">
        <v>57</v>
      </c>
      <c r="D2035" t="s">
        <v>212</v>
      </c>
      <c r="E2035" t="s">
        <v>74</v>
      </c>
      <c r="F2035">
        <v>3.245</v>
      </c>
    </row>
    <row r="2036" spans="1:6" ht="15">
      <c r="A2036">
        <v>2010</v>
      </c>
      <c r="B2036" t="s">
        <v>126</v>
      </c>
      <c r="C2036" t="s">
        <v>57</v>
      </c>
      <c r="D2036" t="s">
        <v>212</v>
      </c>
      <c r="E2036" t="s">
        <v>74</v>
      </c>
      <c r="F2036">
        <v>3.664</v>
      </c>
    </row>
    <row r="2037" spans="1:6" ht="15">
      <c r="A2037">
        <v>2011</v>
      </c>
      <c r="B2037" t="s">
        <v>126</v>
      </c>
      <c r="C2037" t="s">
        <v>57</v>
      </c>
      <c r="D2037" t="s">
        <v>212</v>
      </c>
      <c r="E2037" t="s">
        <v>74</v>
      </c>
      <c r="F2037">
        <v>3.235</v>
      </c>
    </row>
    <row r="2038" spans="1:6" ht="15">
      <c r="A2038">
        <v>2012</v>
      </c>
      <c r="B2038" t="s">
        <v>126</v>
      </c>
      <c r="C2038" t="s">
        <v>57</v>
      </c>
      <c r="D2038" t="s">
        <v>212</v>
      </c>
      <c r="E2038" t="s">
        <v>74</v>
      </c>
      <c r="F2038">
        <v>2.542</v>
      </c>
    </row>
    <row r="2039" spans="1:6" ht="15">
      <c r="A2039">
        <v>2013</v>
      </c>
      <c r="B2039" t="s">
        <v>126</v>
      </c>
      <c r="C2039" t="s">
        <v>57</v>
      </c>
      <c r="D2039" t="s">
        <v>212</v>
      </c>
      <c r="E2039" t="s">
        <v>74</v>
      </c>
      <c r="F2039">
        <v>2.611</v>
      </c>
    </row>
    <row r="2040" spans="1:6" ht="15">
      <c r="A2040">
        <v>2014</v>
      </c>
      <c r="B2040" t="s">
        <v>126</v>
      </c>
      <c r="C2040" t="s">
        <v>57</v>
      </c>
      <c r="D2040" t="s">
        <v>212</v>
      </c>
      <c r="E2040" t="s">
        <v>74</v>
      </c>
      <c r="F2040">
        <v>2.401</v>
      </c>
    </row>
    <row r="2041" spans="1:6" ht="15">
      <c r="A2041">
        <v>2015</v>
      </c>
      <c r="B2041" t="s">
        <v>126</v>
      </c>
      <c r="C2041" t="s">
        <v>57</v>
      </c>
      <c r="D2041" t="s">
        <v>212</v>
      </c>
      <c r="E2041" t="s">
        <v>74</v>
      </c>
      <c r="F2041">
        <v>2.279</v>
      </c>
    </row>
    <row r="2042" spans="1:6" ht="15">
      <c r="A2042">
        <v>2016</v>
      </c>
      <c r="B2042" t="s">
        <v>126</v>
      </c>
      <c r="C2042" t="s">
        <v>57</v>
      </c>
      <c r="D2042" t="s">
        <v>212</v>
      </c>
      <c r="E2042" t="s">
        <v>74</v>
      </c>
      <c r="F2042">
        <v>2.441</v>
      </c>
    </row>
    <row r="2043" spans="1:6" ht="15">
      <c r="A2043">
        <v>2017</v>
      </c>
      <c r="B2043" t="s">
        <v>126</v>
      </c>
      <c r="C2043" t="s">
        <v>57</v>
      </c>
      <c r="D2043" t="s">
        <v>212</v>
      </c>
      <c r="E2043" t="s">
        <v>74</v>
      </c>
      <c r="F2043">
        <v>2.099</v>
      </c>
    </row>
    <row r="2044" spans="1:6" ht="15">
      <c r="A2044">
        <v>2018</v>
      </c>
      <c r="B2044" t="s">
        <v>126</v>
      </c>
      <c r="C2044" t="s">
        <v>57</v>
      </c>
      <c r="D2044" t="s">
        <v>212</v>
      </c>
      <c r="E2044" t="s">
        <v>74</v>
      </c>
      <c r="F2044">
        <v>2.087</v>
      </c>
    </row>
    <row r="2045" spans="1:6" ht="15">
      <c r="A2045">
        <v>2019</v>
      </c>
      <c r="B2045" t="s">
        <v>126</v>
      </c>
      <c r="C2045" t="s">
        <v>57</v>
      </c>
      <c r="D2045" t="s">
        <v>212</v>
      </c>
      <c r="E2045" t="s">
        <v>74</v>
      </c>
      <c r="F2045">
        <v>1.236</v>
      </c>
    </row>
    <row r="2046" spans="1:6" ht="15">
      <c r="A2046">
        <v>2020</v>
      </c>
      <c r="B2046" t="s">
        <v>126</v>
      </c>
      <c r="C2046" t="s">
        <v>57</v>
      </c>
      <c r="D2046" t="s">
        <v>212</v>
      </c>
      <c r="E2046" t="s">
        <v>74</v>
      </c>
      <c r="F2046">
        <v>1.614</v>
      </c>
    </row>
    <row r="2047" spans="1:6" ht="15">
      <c r="A2047">
        <v>2021</v>
      </c>
      <c r="B2047" t="s">
        <v>126</v>
      </c>
      <c r="C2047" t="s">
        <v>57</v>
      </c>
      <c r="D2047" t="s">
        <v>212</v>
      </c>
      <c r="E2047" t="s">
        <v>74</v>
      </c>
      <c r="F2047">
        <v>1.503</v>
      </c>
    </row>
    <row r="2048" spans="1:7" ht="15">
      <c r="A2048">
        <v>2022</v>
      </c>
      <c r="B2048" t="s">
        <v>126</v>
      </c>
      <c r="C2048" t="s">
        <v>57</v>
      </c>
      <c r="D2048" t="s">
        <v>212</v>
      </c>
      <c r="E2048" t="s">
        <v>74</v>
      </c>
      <c r="F2048">
        <v>1.708</v>
      </c>
      <c r="G2048" t="s">
        <v>211</v>
      </c>
    </row>
    <row r="2049" spans="1:6" ht="15">
      <c r="A2049">
        <v>2000</v>
      </c>
      <c r="B2049" t="s">
        <v>143</v>
      </c>
      <c r="C2049" t="s">
        <v>57</v>
      </c>
      <c r="D2049" t="s">
        <v>212</v>
      </c>
      <c r="E2049" t="s">
        <v>74</v>
      </c>
      <c r="F2049">
        <v>2.461</v>
      </c>
    </row>
    <row r="2050" spans="1:6" ht="15">
      <c r="A2050">
        <v>2001</v>
      </c>
      <c r="B2050" t="s">
        <v>143</v>
      </c>
      <c r="C2050" t="s">
        <v>57</v>
      </c>
      <c r="D2050" t="s">
        <v>212</v>
      </c>
      <c r="E2050" t="s">
        <v>74</v>
      </c>
      <c r="F2050">
        <v>2.379</v>
      </c>
    </row>
    <row r="2051" spans="1:6" ht="15">
      <c r="A2051">
        <v>2002</v>
      </c>
      <c r="B2051" t="s">
        <v>143</v>
      </c>
      <c r="C2051" t="s">
        <v>57</v>
      </c>
      <c r="D2051" t="s">
        <v>212</v>
      </c>
      <c r="E2051" t="s">
        <v>74</v>
      </c>
      <c r="F2051">
        <v>2.435</v>
      </c>
    </row>
    <row r="2052" spans="1:6" ht="15">
      <c r="A2052">
        <v>2003</v>
      </c>
      <c r="B2052" t="s">
        <v>143</v>
      </c>
      <c r="C2052" t="s">
        <v>57</v>
      </c>
      <c r="D2052" t="s">
        <v>212</v>
      </c>
      <c r="E2052" t="s">
        <v>74</v>
      </c>
      <c r="F2052">
        <v>2.378</v>
      </c>
    </row>
    <row r="2053" spans="1:6" ht="15">
      <c r="A2053">
        <v>2004</v>
      </c>
      <c r="B2053" t="s">
        <v>143</v>
      </c>
      <c r="C2053" t="s">
        <v>57</v>
      </c>
      <c r="D2053" t="s">
        <v>212</v>
      </c>
      <c r="E2053" t="s">
        <v>74</v>
      </c>
      <c r="F2053">
        <v>2.737</v>
      </c>
    </row>
    <row r="2054" spans="1:6" ht="15">
      <c r="A2054">
        <v>2005</v>
      </c>
      <c r="B2054" t="s">
        <v>143</v>
      </c>
      <c r="C2054" t="s">
        <v>57</v>
      </c>
      <c r="D2054" t="s">
        <v>212</v>
      </c>
      <c r="E2054" t="s">
        <v>74</v>
      </c>
      <c r="F2054">
        <v>2.659</v>
      </c>
    </row>
    <row r="2055" spans="1:6" ht="15">
      <c r="A2055">
        <v>2006</v>
      </c>
      <c r="B2055" t="s">
        <v>143</v>
      </c>
      <c r="C2055" t="s">
        <v>57</v>
      </c>
      <c r="D2055" t="s">
        <v>212</v>
      </c>
      <c r="E2055" t="s">
        <v>74</v>
      </c>
      <c r="F2055">
        <v>2.704</v>
      </c>
    </row>
    <row r="2056" spans="1:6" ht="15">
      <c r="A2056">
        <v>2007</v>
      </c>
      <c r="B2056" t="s">
        <v>143</v>
      </c>
      <c r="C2056" t="s">
        <v>57</v>
      </c>
      <c r="D2056" t="s">
        <v>212</v>
      </c>
      <c r="E2056" t="s">
        <v>74</v>
      </c>
      <c r="F2056">
        <v>2.736</v>
      </c>
    </row>
    <row r="2057" spans="1:6" ht="15">
      <c r="A2057">
        <v>2008</v>
      </c>
      <c r="B2057" t="s">
        <v>143</v>
      </c>
      <c r="C2057" t="s">
        <v>57</v>
      </c>
      <c r="D2057" t="s">
        <v>212</v>
      </c>
      <c r="E2057" t="s">
        <v>74</v>
      </c>
      <c r="F2057">
        <v>2.723</v>
      </c>
    </row>
    <row r="2058" spans="1:6" ht="15">
      <c r="A2058">
        <v>2009</v>
      </c>
      <c r="B2058" t="s">
        <v>143</v>
      </c>
      <c r="C2058" t="s">
        <v>57</v>
      </c>
      <c r="D2058" t="s">
        <v>212</v>
      </c>
      <c r="E2058" t="s">
        <v>74</v>
      </c>
      <c r="F2058">
        <v>2.186</v>
      </c>
    </row>
    <row r="2059" spans="1:6" ht="15">
      <c r="A2059">
        <v>2010</v>
      </c>
      <c r="B2059" t="s">
        <v>143</v>
      </c>
      <c r="C2059" t="s">
        <v>57</v>
      </c>
      <c r="D2059" t="s">
        <v>212</v>
      </c>
      <c r="E2059" t="s">
        <v>74</v>
      </c>
      <c r="F2059">
        <v>2.287</v>
      </c>
    </row>
    <row r="2060" spans="1:7" ht="15">
      <c r="A2060">
        <v>2011</v>
      </c>
      <c r="B2060" t="s">
        <v>143</v>
      </c>
      <c r="C2060" t="s">
        <v>57</v>
      </c>
      <c r="D2060" t="s">
        <v>212</v>
      </c>
      <c r="E2060" t="s">
        <v>74</v>
      </c>
      <c r="F2060">
        <v>2.325</v>
      </c>
      <c r="G2060" t="s">
        <v>219</v>
      </c>
    </row>
    <row r="2061" spans="1:6" ht="15">
      <c r="A2061">
        <v>2012</v>
      </c>
      <c r="B2061" t="s">
        <v>143</v>
      </c>
      <c r="C2061" t="s">
        <v>57</v>
      </c>
      <c r="D2061" t="s">
        <v>212</v>
      </c>
      <c r="E2061" t="s">
        <v>74</v>
      </c>
      <c r="F2061">
        <v>2.343</v>
      </c>
    </row>
    <row r="2062" spans="1:6" ht="15">
      <c r="A2062">
        <v>2013</v>
      </c>
      <c r="B2062" t="s">
        <v>143</v>
      </c>
      <c r="C2062" t="s">
        <v>57</v>
      </c>
      <c r="D2062" t="s">
        <v>212</v>
      </c>
      <c r="E2062" t="s">
        <v>74</v>
      </c>
      <c r="F2062">
        <v>2.334</v>
      </c>
    </row>
    <row r="2063" spans="1:6" ht="15">
      <c r="A2063">
        <v>2014</v>
      </c>
      <c r="B2063" t="s">
        <v>143</v>
      </c>
      <c r="C2063" t="s">
        <v>57</v>
      </c>
      <c r="D2063" t="s">
        <v>212</v>
      </c>
      <c r="E2063" t="s">
        <v>74</v>
      </c>
      <c r="F2063">
        <v>2.136</v>
      </c>
    </row>
    <row r="2064" spans="1:6" ht="15">
      <c r="A2064">
        <v>2015</v>
      </c>
      <c r="B2064" t="s">
        <v>143</v>
      </c>
      <c r="C2064" t="s">
        <v>57</v>
      </c>
      <c r="D2064" t="s">
        <v>212</v>
      </c>
      <c r="E2064" t="s">
        <v>74</v>
      </c>
      <c r="F2064">
        <v>2.181</v>
      </c>
    </row>
    <row r="2065" spans="1:6" ht="15">
      <c r="A2065">
        <v>2016</v>
      </c>
      <c r="B2065" t="s">
        <v>143</v>
      </c>
      <c r="C2065" t="s">
        <v>57</v>
      </c>
      <c r="D2065" t="s">
        <v>212</v>
      </c>
      <c r="E2065" t="s">
        <v>74</v>
      </c>
      <c r="F2065">
        <v>2.258</v>
      </c>
    </row>
    <row r="2066" spans="1:6" ht="15">
      <c r="A2066">
        <v>2017</v>
      </c>
      <c r="B2066" t="s">
        <v>143</v>
      </c>
      <c r="C2066" t="s">
        <v>57</v>
      </c>
      <c r="D2066" t="s">
        <v>212</v>
      </c>
      <c r="E2066" t="s">
        <v>74</v>
      </c>
      <c r="F2066">
        <v>2.345</v>
      </c>
    </row>
    <row r="2067" spans="1:6" ht="15">
      <c r="A2067">
        <v>2018</v>
      </c>
      <c r="B2067" t="s">
        <v>143</v>
      </c>
      <c r="C2067" t="s">
        <v>57</v>
      </c>
      <c r="D2067" t="s">
        <v>212</v>
      </c>
      <c r="E2067" t="s">
        <v>74</v>
      </c>
      <c r="F2067">
        <v>2.272</v>
      </c>
    </row>
    <row r="2068" spans="1:6" ht="15">
      <c r="A2068">
        <v>2019</v>
      </c>
      <c r="B2068" t="s">
        <v>143</v>
      </c>
      <c r="C2068" t="s">
        <v>57</v>
      </c>
      <c r="D2068" t="s">
        <v>212</v>
      </c>
      <c r="E2068" t="s">
        <v>74</v>
      </c>
      <c r="F2068">
        <v>2.245</v>
      </c>
    </row>
    <row r="2069" spans="1:6" ht="15">
      <c r="A2069">
        <v>2020</v>
      </c>
      <c r="B2069" t="s">
        <v>143</v>
      </c>
      <c r="C2069" t="s">
        <v>57</v>
      </c>
      <c r="D2069" t="s">
        <v>212</v>
      </c>
      <c r="E2069" t="s">
        <v>74</v>
      </c>
      <c r="F2069">
        <v>1.89</v>
      </c>
    </row>
    <row r="2070" spans="1:6" ht="15">
      <c r="A2070">
        <v>2021</v>
      </c>
      <c r="B2070" t="s">
        <v>143</v>
      </c>
      <c r="C2070" t="s">
        <v>57</v>
      </c>
      <c r="D2070" t="s">
        <v>212</v>
      </c>
      <c r="E2070" t="s">
        <v>74</v>
      </c>
      <c r="F2070">
        <v>2.106</v>
      </c>
    </row>
    <row r="2071" spans="1:7" ht="15">
      <c r="A2071">
        <v>2022</v>
      </c>
      <c r="B2071" t="s">
        <v>143</v>
      </c>
      <c r="C2071" t="s">
        <v>57</v>
      </c>
      <c r="D2071" t="s">
        <v>212</v>
      </c>
      <c r="E2071" t="s">
        <v>74</v>
      </c>
      <c r="F2071">
        <v>1.977</v>
      </c>
      <c r="G2071" t="s">
        <v>211</v>
      </c>
    </row>
    <row r="2072" spans="1:7" ht="15">
      <c r="A2072">
        <v>2000</v>
      </c>
      <c r="B2072" t="s">
        <v>142</v>
      </c>
      <c r="C2072" t="s">
        <v>57</v>
      </c>
      <c r="D2072" t="s">
        <v>212</v>
      </c>
      <c r="E2072" t="s">
        <v>74</v>
      </c>
      <c r="F2072">
        <v>0.019</v>
      </c>
      <c r="G2072" t="s">
        <v>211</v>
      </c>
    </row>
    <row r="2073" spans="1:6" ht="15">
      <c r="A2073">
        <v>2001</v>
      </c>
      <c r="B2073" t="s">
        <v>142</v>
      </c>
      <c r="C2073" t="s">
        <v>57</v>
      </c>
      <c r="D2073" t="s">
        <v>212</v>
      </c>
      <c r="E2073" t="s">
        <v>74</v>
      </c>
      <c r="F2073">
        <v>-0.112</v>
      </c>
    </row>
    <row r="2074" spans="1:6" ht="15">
      <c r="A2074">
        <v>2002</v>
      </c>
      <c r="B2074" t="s">
        <v>142</v>
      </c>
      <c r="C2074" t="s">
        <v>57</v>
      </c>
      <c r="D2074" t="s">
        <v>212</v>
      </c>
      <c r="E2074" t="s">
        <v>74</v>
      </c>
      <c r="F2074">
        <v>0.435</v>
      </c>
    </row>
    <row r="2075" spans="1:6" ht="15">
      <c r="A2075">
        <v>2003</v>
      </c>
      <c r="B2075" t="s">
        <v>142</v>
      </c>
      <c r="C2075" t="s">
        <v>57</v>
      </c>
      <c r="D2075" t="s">
        <v>212</v>
      </c>
      <c r="E2075" t="s">
        <v>74</v>
      </c>
      <c r="F2075">
        <v>0.845</v>
      </c>
    </row>
    <row r="2076" spans="1:6" ht="15">
      <c r="A2076">
        <v>2004</v>
      </c>
      <c r="B2076" t="s">
        <v>142</v>
      </c>
      <c r="C2076" t="s">
        <v>57</v>
      </c>
      <c r="D2076" t="s">
        <v>212</v>
      </c>
      <c r="E2076" t="s">
        <v>74</v>
      </c>
      <c r="F2076">
        <v>1.107</v>
      </c>
    </row>
    <row r="2077" spans="1:6" ht="15">
      <c r="A2077">
        <v>2005</v>
      </c>
      <c r="B2077" t="s">
        <v>142</v>
      </c>
      <c r="C2077" t="s">
        <v>57</v>
      </c>
      <c r="D2077" t="s">
        <v>212</v>
      </c>
      <c r="E2077" t="s">
        <v>74</v>
      </c>
      <c r="F2077">
        <v>1.647</v>
      </c>
    </row>
    <row r="2078" spans="1:6" ht="15">
      <c r="A2078">
        <v>2006</v>
      </c>
      <c r="B2078" t="s">
        <v>142</v>
      </c>
      <c r="C2078" t="s">
        <v>57</v>
      </c>
      <c r="D2078" t="s">
        <v>212</v>
      </c>
      <c r="E2078" t="s">
        <v>74</v>
      </c>
      <c r="F2078">
        <v>1.179</v>
      </c>
    </row>
    <row r="2079" spans="1:6" ht="15">
      <c r="A2079">
        <v>2007</v>
      </c>
      <c r="B2079" t="s">
        <v>142</v>
      </c>
      <c r="C2079" t="s">
        <v>57</v>
      </c>
      <c r="D2079" t="s">
        <v>212</v>
      </c>
      <c r="E2079" t="s">
        <v>74</v>
      </c>
      <c r="F2079">
        <v>1.109</v>
      </c>
    </row>
    <row r="2080" spans="1:6" ht="15">
      <c r="A2080">
        <v>2008</v>
      </c>
      <c r="B2080" t="s">
        <v>142</v>
      </c>
      <c r="C2080" t="s">
        <v>57</v>
      </c>
      <c r="D2080" t="s">
        <v>212</v>
      </c>
      <c r="E2080" t="s">
        <v>74</v>
      </c>
      <c r="F2080">
        <v>1.297</v>
      </c>
    </row>
    <row r="2081" spans="1:6" ht="15">
      <c r="A2081">
        <v>2009</v>
      </c>
      <c r="B2081" t="s">
        <v>142</v>
      </c>
      <c r="C2081" t="s">
        <v>57</v>
      </c>
      <c r="D2081" t="s">
        <v>212</v>
      </c>
      <c r="E2081" t="s">
        <v>74</v>
      </c>
      <c r="F2081">
        <v>0.133</v>
      </c>
    </row>
    <row r="2082" spans="1:6" ht="15">
      <c r="A2082">
        <v>2010</v>
      </c>
      <c r="B2082" t="s">
        <v>142</v>
      </c>
      <c r="C2082" t="s">
        <v>57</v>
      </c>
      <c r="D2082" t="s">
        <v>212</v>
      </c>
      <c r="E2082" t="s">
        <v>74</v>
      </c>
      <c r="F2082">
        <v>0.244</v>
      </c>
    </row>
    <row r="2083" spans="1:6" ht="15">
      <c r="A2083">
        <v>2011</v>
      </c>
      <c r="B2083" t="s">
        <v>142</v>
      </c>
      <c r="C2083" t="s">
        <v>57</v>
      </c>
      <c r="D2083" t="s">
        <v>212</v>
      </c>
      <c r="E2083" t="s">
        <v>74</v>
      </c>
      <c r="F2083">
        <v>0.457</v>
      </c>
    </row>
    <row r="2084" spans="1:6" ht="15">
      <c r="A2084">
        <v>2012</v>
      </c>
      <c r="B2084" t="s">
        <v>142</v>
      </c>
      <c r="C2084" t="s">
        <v>57</v>
      </c>
      <c r="D2084" t="s">
        <v>212</v>
      </c>
      <c r="E2084" t="s">
        <v>74</v>
      </c>
      <c r="F2084">
        <v>0.509</v>
      </c>
    </row>
    <row r="2085" spans="1:6" ht="15">
      <c r="A2085">
        <v>2013</v>
      </c>
      <c r="B2085" t="s">
        <v>142</v>
      </c>
      <c r="C2085" t="s">
        <v>57</v>
      </c>
      <c r="D2085" t="s">
        <v>212</v>
      </c>
      <c r="E2085" t="s">
        <v>74</v>
      </c>
      <c r="F2085">
        <v>0.254</v>
      </c>
    </row>
    <row r="2086" spans="1:6" ht="15">
      <c r="A2086">
        <v>2014</v>
      </c>
      <c r="B2086" t="s">
        <v>142</v>
      </c>
      <c r="C2086" t="s">
        <v>57</v>
      </c>
      <c r="D2086" t="s">
        <v>212</v>
      </c>
      <c r="E2086" t="s">
        <v>74</v>
      </c>
      <c r="F2086">
        <v>0.054</v>
      </c>
    </row>
    <row r="2087" spans="1:6" ht="15">
      <c r="A2087">
        <v>2015</v>
      </c>
      <c r="B2087" t="s">
        <v>142</v>
      </c>
      <c r="C2087" t="s">
        <v>57</v>
      </c>
      <c r="D2087" t="s">
        <v>212</v>
      </c>
      <c r="E2087" t="s">
        <v>74</v>
      </c>
      <c r="F2087">
        <v>0.178</v>
      </c>
    </row>
    <row r="2088" spans="1:6" ht="15">
      <c r="A2088">
        <v>2016</v>
      </c>
      <c r="B2088" t="s">
        <v>142</v>
      </c>
      <c r="C2088" t="s">
        <v>57</v>
      </c>
      <c r="D2088" t="s">
        <v>212</v>
      </c>
      <c r="E2088" t="s">
        <v>74</v>
      </c>
      <c r="F2088">
        <v>0.315</v>
      </c>
    </row>
    <row r="2089" spans="1:6" ht="15">
      <c r="A2089">
        <v>2017</v>
      </c>
      <c r="B2089" t="s">
        <v>142</v>
      </c>
      <c r="C2089" t="s">
        <v>57</v>
      </c>
      <c r="D2089" t="s">
        <v>212</v>
      </c>
      <c r="E2089" t="s">
        <v>74</v>
      </c>
      <c r="F2089">
        <v>0.254</v>
      </c>
    </row>
    <row r="2090" spans="1:6" ht="15">
      <c r="A2090">
        <v>2018</v>
      </c>
      <c r="B2090" t="s">
        <v>142</v>
      </c>
      <c r="C2090" t="s">
        <v>57</v>
      </c>
      <c r="D2090" t="s">
        <v>212</v>
      </c>
      <c r="E2090" t="s">
        <v>74</v>
      </c>
      <c r="F2090">
        <v>0.347</v>
      </c>
    </row>
    <row r="2091" spans="1:6" ht="15">
      <c r="A2091">
        <v>2019</v>
      </c>
      <c r="B2091" t="s">
        <v>142</v>
      </c>
      <c r="C2091" t="s">
        <v>57</v>
      </c>
      <c r="D2091" t="s">
        <v>212</v>
      </c>
      <c r="E2091" t="s">
        <v>74</v>
      </c>
      <c r="F2091">
        <v>0.624</v>
      </c>
    </row>
    <row r="2092" spans="1:6" ht="15">
      <c r="A2092">
        <v>2020</v>
      </c>
      <c r="B2092" t="s">
        <v>142</v>
      </c>
      <c r="C2092" t="s">
        <v>57</v>
      </c>
      <c r="D2092" t="s">
        <v>212</v>
      </c>
      <c r="E2092" t="s">
        <v>74</v>
      </c>
      <c r="F2092">
        <v>0.547</v>
      </c>
    </row>
    <row r="2093" spans="1:6" ht="15">
      <c r="A2093">
        <v>2021</v>
      </c>
      <c r="B2093" t="s">
        <v>142</v>
      </c>
      <c r="C2093" t="s">
        <v>57</v>
      </c>
      <c r="D2093" t="s">
        <v>212</v>
      </c>
      <c r="E2093" t="s">
        <v>74</v>
      </c>
      <c r="F2093">
        <v>0.637</v>
      </c>
    </row>
    <row r="2094" spans="1:7" ht="15">
      <c r="A2094">
        <v>2022</v>
      </c>
      <c r="B2094" t="s">
        <v>142</v>
      </c>
      <c r="C2094" t="s">
        <v>57</v>
      </c>
      <c r="D2094" t="s">
        <v>212</v>
      </c>
      <c r="E2094" t="s">
        <v>74</v>
      </c>
      <c r="F2094">
        <v>1.326</v>
      </c>
      <c r="G2094" t="s">
        <v>211</v>
      </c>
    </row>
    <row r="2095" spans="1:6" ht="15">
      <c r="A2095">
        <v>2000</v>
      </c>
      <c r="B2095" t="s">
        <v>135</v>
      </c>
      <c r="C2095" t="s">
        <v>57</v>
      </c>
      <c r="D2095" t="s">
        <v>212</v>
      </c>
      <c r="E2095" t="s">
        <v>74</v>
      </c>
      <c r="F2095">
        <v>1.224</v>
      </c>
    </row>
    <row r="2096" spans="1:6" ht="15">
      <c r="A2096">
        <v>2001</v>
      </c>
      <c r="B2096" t="s">
        <v>135</v>
      </c>
      <c r="C2096" t="s">
        <v>57</v>
      </c>
      <c r="D2096" t="s">
        <v>212</v>
      </c>
      <c r="E2096" t="s">
        <v>74</v>
      </c>
      <c r="F2096">
        <v>1.087</v>
      </c>
    </row>
    <row r="2097" spans="1:6" ht="15">
      <c r="A2097">
        <v>2002</v>
      </c>
      <c r="B2097" t="s">
        <v>135</v>
      </c>
      <c r="C2097" t="s">
        <v>57</v>
      </c>
      <c r="D2097" t="s">
        <v>212</v>
      </c>
      <c r="E2097" t="s">
        <v>74</v>
      </c>
      <c r="F2097">
        <v>1.266</v>
      </c>
    </row>
    <row r="2098" spans="1:6" ht="15">
      <c r="A2098">
        <v>2003</v>
      </c>
      <c r="B2098" t="s">
        <v>135</v>
      </c>
      <c r="C2098" t="s">
        <v>57</v>
      </c>
      <c r="D2098" t="s">
        <v>212</v>
      </c>
      <c r="E2098" t="s">
        <v>74</v>
      </c>
      <c r="F2098">
        <v>1.591</v>
      </c>
    </row>
    <row r="2099" spans="1:6" ht="15">
      <c r="A2099">
        <v>2004</v>
      </c>
      <c r="B2099" t="s">
        <v>135</v>
      </c>
      <c r="C2099" t="s">
        <v>57</v>
      </c>
      <c r="D2099" t="s">
        <v>212</v>
      </c>
      <c r="E2099" t="s">
        <v>74</v>
      </c>
      <c r="F2099">
        <v>1.594</v>
      </c>
    </row>
    <row r="2100" spans="1:6" ht="15">
      <c r="A2100">
        <v>2005</v>
      </c>
      <c r="B2100" t="s">
        <v>135</v>
      </c>
      <c r="C2100" t="s">
        <v>57</v>
      </c>
      <c r="D2100" t="s">
        <v>212</v>
      </c>
      <c r="E2100" t="s">
        <v>74</v>
      </c>
      <c r="F2100">
        <v>1.461</v>
      </c>
    </row>
    <row r="2101" spans="1:6" ht="15">
      <c r="A2101">
        <v>2006</v>
      </c>
      <c r="B2101" t="s">
        <v>135</v>
      </c>
      <c r="C2101" t="s">
        <v>57</v>
      </c>
      <c r="D2101" t="s">
        <v>212</v>
      </c>
      <c r="E2101" t="s">
        <v>74</v>
      </c>
      <c r="F2101">
        <v>1.271</v>
      </c>
    </row>
    <row r="2102" spans="1:6" ht="15">
      <c r="A2102">
        <v>2007</v>
      </c>
      <c r="B2102" t="s">
        <v>135</v>
      </c>
      <c r="C2102" t="s">
        <v>57</v>
      </c>
      <c r="D2102" t="s">
        <v>212</v>
      </c>
      <c r="E2102" t="s">
        <v>74</v>
      </c>
      <c r="F2102">
        <v>0.951</v>
      </c>
    </row>
    <row r="2103" spans="1:6" ht="15">
      <c r="A2103">
        <v>2008</v>
      </c>
      <c r="B2103" t="s">
        <v>135</v>
      </c>
      <c r="C2103" t="s">
        <v>57</v>
      </c>
      <c r="D2103" t="s">
        <v>212</v>
      </c>
      <c r="E2103" t="s">
        <v>74</v>
      </c>
      <c r="F2103">
        <v>1.081</v>
      </c>
    </row>
    <row r="2104" spans="1:6" ht="15">
      <c r="A2104">
        <v>2009</v>
      </c>
      <c r="B2104" t="s">
        <v>135</v>
      </c>
      <c r="C2104" t="s">
        <v>57</v>
      </c>
      <c r="D2104" t="s">
        <v>212</v>
      </c>
      <c r="E2104" t="s">
        <v>74</v>
      </c>
      <c r="F2104">
        <v>0.339</v>
      </c>
    </row>
    <row r="2105" spans="1:6" ht="15">
      <c r="A2105">
        <v>2010</v>
      </c>
      <c r="B2105" t="s">
        <v>135</v>
      </c>
      <c r="C2105" t="s">
        <v>57</v>
      </c>
      <c r="D2105" t="s">
        <v>212</v>
      </c>
      <c r="E2105" t="s">
        <v>74</v>
      </c>
      <c r="F2105">
        <v>0.568</v>
      </c>
    </row>
    <row r="2106" spans="1:6" ht="15">
      <c r="A2106">
        <v>2011</v>
      </c>
      <c r="B2106" t="s">
        <v>135</v>
      </c>
      <c r="C2106" t="s">
        <v>57</v>
      </c>
      <c r="D2106" t="s">
        <v>212</v>
      </c>
      <c r="E2106" t="s">
        <v>74</v>
      </c>
      <c r="F2106">
        <v>0.616</v>
      </c>
    </row>
    <row r="2107" spans="1:6" ht="15">
      <c r="A2107">
        <v>2012</v>
      </c>
      <c r="B2107" t="s">
        <v>135</v>
      </c>
      <c r="C2107" t="s">
        <v>57</v>
      </c>
      <c r="D2107" t="s">
        <v>212</v>
      </c>
      <c r="E2107" t="s">
        <v>74</v>
      </c>
      <c r="F2107">
        <v>0.362</v>
      </c>
    </row>
    <row r="2108" spans="1:6" ht="15">
      <c r="A2108">
        <v>2013</v>
      </c>
      <c r="B2108" t="s">
        <v>135</v>
      </c>
      <c r="C2108" t="s">
        <v>57</v>
      </c>
      <c r="D2108" t="s">
        <v>212</v>
      </c>
      <c r="E2108" t="s">
        <v>74</v>
      </c>
      <c r="F2108">
        <v>0.543</v>
      </c>
    </row>
    <row r="2109" spans="1:6" ht="15">
      <c r="A2109">
        <v>2014</v>
      </c>
      <c r="B2109" t="s">
        <v>135</v>
      </c>
      <c r="C2109" t="s">
        <v>57</v>
      </c>
      <c r="D2109" t="s">
        <v>212</v>
      </c>
      <c r="E2109" t="s">
        <v>74</v>
      </c>
      <c r="F2109">
        <v>0.863</v>
      </c>
    </row>
    <row r="2110" spans="1:6" ht="15">
      <c r="A2110">
        <v>2015</v>
      </c>
      <c r="B2110" t="s">
        <v>135</v>
      </c>
      <c r="C2110" t="s">
        <v>57</v>
      </c>
      <c r="D2110" t="s">
        <v>212</v>
      </c>
      <c r="E2110" t="s">
        <v>74</v>
      </c>
      <c r="F2110">
        <v>0.55</v>
      </c>
    </row>
    <row r="2111" spans="1:6" ht="15">
      <c r="A2111">
        <v>2016</v>
      </c>
      <c r="B2111" t="s">
        <v>135</v>
      </c>
      <c r="C2111" t="s">
        <v>57</v>
      </c>
      <c r="D2111" t="s">
        <v>212</v>
      </c>
      <c r="E2111" t="s">
        <v>74</v>
      </c>
      <c r="F2111">
        <v>0.654</v>
      </c>
    </row>
    <row r="2112" spans="1:6" ht="15">
      <c r="A2112">
        <v>2017</v>
      </c>
      <c r="B2112" t="s">
        <v>135</v>
      </c>
      <c r="C2112" t="s">
        <v>57</v>
      </c>
      <c r="D2112" t="s">
        <v>212</v>
      </c>
      <c r="E2112" t="s">
        <v>74</v>
      </c>
      <c r="F2112">
        <v>0.829</v>
      </c>
    </row>
    <row r="2113" spans="1:6" ht="15">
      <c r="A2113">
        <v>2018</v>
      </c>
      <c r="B2113" t="s">
        <v>135</v>
      </c>
      <c r="C2113" t="s">
        <v>57</v>
      </c>
      <c r="D2113" t="s">
        <v>212</v>
      </c>
      <c r="E2113" t="s">
        <v>74</v>
      </c>
      <c r="F2113">
        <v>1.497</v>
      </c>
    </row>
    <row r="2114" spans="1:6" ht="15">
      <c r="A2114">
        <v>2019</v>
      </c>
      <c r="B2114" t="s">
        <v>135</v>
      </c>
      <c r="C2114" t="s">
        <v>57</v>
      </c>
      <c r="D2114" t="s">
        <v>212</v>
      </c>
      <c r="E2114" t="s">
        <v>74</v>
      </c>
      <c r="F2114">
        <v>1.294</v>
      </c>
    </row>
    <row r="2115" spans="1:6" ht="15">
      <c r="A2115">
        <v>2020</v>
      </c>
      <c r="B2115" t="s">
        <v>135</v>
      </c>
      <c r="C2115" t="s">
        <v>57</v>
      </c>
      <c r="D2115" t="s">
        <v>212</v>
      </c>
      <c r="E2115" t="s">
        <v>74</v>
      </c>
      <c r="F2115">
        <v>0.423</v>
      </c>
    </row>
    <row r="2116" spans="1:6" ht="15">
      <c r="A2116">
        <v>2021</v>
      </c>
      <c r="B2116" t="s">
        <v>135</v>
      </c>
      <c r="C2116" t="s">
        <v>57</v>
      </c>
      <c r="D2116" t="s">
        <v>212</v>
      </c>
      <c r="E2116" t="s">
        <v>74</v>
      </c>
      <c r="F2116">
        <v>0.724</v>
      </c>
    </row>
    <row r="2117" spans="1:7" ht="15">
      <c r="A2117">
        <v>2022</v>
      </c>
      <c r="B2117" t="s">
        <v>135</v>
      </c>
      <c r="C2117" t="s">
        <v>57</v>
      </c>
      <c r="D2117" t="s">
        <v>212</v>
      </c>
      <c r="E2117" t="s">
        <v>74</v>
      </c>
      <c r="F2117">
        <v>1.112</v>
      </c>
      <c r="G2117" t="s">
        <v>211</v>
      </c>
    </row>
    <row r="2118" spans="1:6" ht="15">
      <c r="A2118">
        <v>2000</v>
      </c>
      <c r="B2118" t="s">
        <v>146</v>
      </c>
      <c r="C2118" t="s">
        <v>57</v>
      </c>
      <c r="D2118" t="s">
        <v>212</v>
      </c>
      <c r="E2118" t="s">
        <v>74</v>
      </c>
      <c r="F2118">
        <v>4.846</v>
      </c>
    </row>
    <row r="2119" spans="1:6" ht="15">
      <c r="A2119">
        <v>2001</v>
      </c>
      <c r="B2119" t="s">
        <v>146</v>
      </c>
      <c r="C2119" t="s">
        <v>57</v>
      </c>
      <c r="D2119" t="s">
        <v>212</v>
      </c>
      <c r="E2119" t="s">
        <v>74</v>
      </c>
      <c r="F2119">
        <v>4.879</v>
      </c>
    </row>
    <row r="2120" spans="1:6" ht="15">
      <c r="A2120">
        <v>2002</v>
      </c>
      <c r="B2120" t="s">
        <v>146</v>
      </c>
      <c r="C2120" t="s">
        <v>57</v>
      </c>
      <c r="D2120" t="s">
        <v>212</v>
      </c>
      <c r="E2120" t="s">
        <v>74</v>
      </c>
      <c r="F2120">
        <v>5.266</v>
      </c>
    </row>
    <row r="2121" spans="1:6" ht="15">
      <c r="A2121">
        <v>2003</v>
      </c>
      <c r="B2121" t="s">
        <v>146</v>
      </c>
      <c r="C2121" t="s">
        <v>57</v>
      </c>
      <c r="D2121" t="s">
        <v>212</v>
      </c>
      <c r="E2121" t="s">
        <v>74</v>
      </c>
      <c r="F2121">
        <v>5.144</v>
      </c>
    </row>
    <row r="2122" spans="1:6" ht="15">
      <c r="A2122">
        <v>2004</v>
      </c>
      <c r="B2122" t="s">
        <v>146</v>
      </c>
      <c r="C2122" t="s">
        <v>57</v>
      </c>
      <c r="D2122" t="s">
        <v>212</v>
      </c>
      <c r="E2122" t="s">
        <v>74</v>
      </c>
      <c r="F2122">
        <v>5.535</v>
      </c>
    </row>
    <row r="2123" spans="1:6" ht="15">
      <c r="A2123">
        <v>2005</v>
      </c>
      <c r="B2123" t="s">
        <v>146</v>
      </c>
      <c r="C2123" t="s">
        <v>57</v>
      </c>
      <c r="D2123" t="s">
        <v>212</v>
      </c>
      <c r="E2123" t="s">
        <v>74</v>
      </c>
      <c r="F2123">
        <v>5.616</v>
      </c>
    </row>
    <row r="2124" spans="1:6" ht="15">
      <c r="A2124">
        <v>2006</v>
      </c>
      <c r="B2124" t="s">
        <v>146</v>
      </c>
      <c r="C2124" t="s">
        <v>57</v>
      </c>
      <c r="D2124" t="s">
        <v>212</v>
      </c>
      <c r="E2124" t="s">
        <v>74</v>
      </c>
      <c r="F2124">
        <v>5.644</v>
      </c>
    </row>
    <row r="2125" spans="1:6" ht="15">
      <c r="A2125">
        <v>2007</v>
      </c>
      <c r="B2125" t="s">
        <v>146</v>
      </c>
      <c r="C2125" t="s">
        <v>57</v>
      </c>
      <c r="D2125" t="s">
        <v>212</v>
      </c>
      <c r="E2125" t="s">
        <v>74</v>
      </c>
      <c r="F2125">
        <v>6.279</v>
      </c>
    </row>
    <row r="2126" spans="1:6" ht="15">
      <c r="A2126">
        <v>2008</v>
      </c>
      <c r="B2126" t="s">
        <v>146</v>
      </c>
      <c r="C2126" t="s">
        <v>57</v>
      </c>
      <c r="D2126" t="s">
        <v>212</v>
      </c>
      <c r="E2126" t="s">
        <v>74</v>
      </c>
      <c r="F2126">
        <v>5.343</v>
      </c>
    </row>
    <row r="2127" spans="1:6" ht="15">
      <c r="A2127">
        <v>2009</v>
      </c>
      <c r="B2127" t="s">
        <v>146</v>
      </c>
      <c r="C2127" t="s">
        <v>57</v>
      </c>
      <c r="D2127" t="s">
        <v>212</v>
      </c>
      <c r="E2127" t="s">
        <v>74</v>
      </c>
      <c r="F2127">
        <v>4.461</v>
      </c>
    </row>
    <row r="2128" spans="1:6" ht="15">
      <c r="A2128">
        <v>2010</v>
      </c>
      <c r="B2128" t="s">
        <v>146</v>
      </c>
      <c r="C2128" t="s">
        <v>57</v>
      </c>
      <c r="D2128" t="s">
        <v>212</v>
      </c>
      <c r="E2128" t="s">
        <v>74</v>
      </c>
      <c r="F2128">
        <v>4.638</v>
      </c>
    </row>
    <row r="2129" spans="1:6" ht="15">
      <c r="A2129">
        <v>2011</v>
      </c>
      <c r="B2129" t="s">
        <v>146</v>
      </c>
      <c r="C2129" t="s">
        <v>57</v>
      </c>
      <c r="D2129" t="s">
        <v>212</v>
      </c>
      <c r="E2129" t="s">
        <v>74</v>
      </c>
      <c r="F2129">
        <v>4.192</v>
      </c>
    </row>
    <row r="2130" spans="1:6" ht="15">
      <c r="A2130">
        <v>2012</v>
      </c>
      <c r="B2130" t="s">
        <v>146</v>
      </c>
      <c r="C2130" t="s">
        <v>57</v>
      </c>
      <c r="D2130" t="s">
        <v>212</v>
      </c>
      <c r="E2130" t="s">
        <v>74</v>
      </c>
      <c r="F2130">
        <v>3.995</v>
      </c>
    </row>
    <row r="2131" spans="1:6" ht="15">
      <c r="A2131">
        <v>2013</v>
      </c>
      <c r="B2131" t="s">
        <v>146</v>
      </c>
      <c r="C2131" t="s">
        <v>57</v>
      </c>
      <c r="D2131" t="s">
        <v>212</v>
      </c>
      <c r="E2131" t="s">
        <v>74</v>
      </c>
      <c r="F2131">
        <v>4.531</v>
      </c>
    </row>
    <row r="2132" spans="1:6" ht="15">
      <c r="A2132">
        <v>2014</v>
      </c>
      <c r="B2132" t="s">
        <v>146</v>
      </c>
      <c r="C2132" t="s">
        <v>57</v>
      </c>
      <c r="D2132" t="s">
        <v>212</v>
      </c>
      <c r="E2132" t="s">
        <v>74</v>
      </c>
      <c r="F2132">
        <v>4.233</v>
      </c>
    </row>
    <row r="2133" spans="1:6" ht="15">
      <c r="A2133">
        <v>2015</v>
      </c>
      <c r="B2133" t="s">
        <v>146</v>
      </c>
      <c r="C2133" t="s">
        <v>57</v>
      </c>
      <c r="D2133" t="s">
        <v>212</v>
      </c>
      <c r="E2133" t="s">
        <v>74</v>
      </c>
      <c r="F2133">
        <v>4.385</v>
      </c>
    </row>
    <row r="2134" spans="1:6" ht="15">
      <c r="A2134">
        <v>2016</v>
      </c>
      <c r="B2134" t="s">
        <v>146</v>
      </c>
      <c r="C2134" t="s">
        <v>57</v>
      </c>
      <c r="D2134" t="s">
        <v>212</v>
      </c>
      <c r="E2134" t="s">
        <v>74</v>
      </c>
      <c r="F2134">
        <v>4.178</v>
      </c>
    </row>
    <row r="2135" spans="1:6" ht="15">
      <c r="A2135">
        <v>2017</v>
      </c>
      <c r="B2135" t="s">
        <v>146</v>
      </c>
      <c r="C2135" t="s">
        <v>57</v>
      </c>
      <c r="D2135" t="s">
        <v>212</v>
      </c>
      <c r="E2135" t="s">
        <v>74</v>
      </c>
      <c r="F2135">
        <v>4.553</v>
      </c>
    </row>
    <row r="2136" spans="1:6" ht="15">
      <c r="A2136">
        <v>2018</v>
      </c>
      <c r="B2136" t="s">
        <v>146</v>
      </c>
      <c r="C2136" t="s">
        <v>57</v>
      </c>
      <c r="D2136" t="s">
        <v>212</v>
      </c>
      <c r="E2136" t="s">
        <v>74</v>
      </c>
      <c r="F2136">
        <v>5.256</v>
      </c>
    </row>
    <row r="2137" spans="1:6" ht="15">
      <c r="A2137">
        <v>2019</v>
      </c>
      <c r="B2137" t="s">
        <v>146</v>
      </c>
      <c r="C2137" t="s">
        <v>57</v>
      </c>
      <c r="D2137" t="s">
        <v>212</v>
      </c>
      <c r="E2137" t="s">
        <v>74</v>
      </c>
      <c r="F2137">
        <v>4.699</v>
      </c>
    </row>
    <row r="2138" spans="1:6" ht="15">
      <c r="A2138">
        <v>2020</v>
      </c>
      <c r="B2138" t="s">
        <v>146</v>
      </c>
      <c r="C2138" t="s">
        <v>57</v>
      </c>
      <c r="D2138" t="s">
        <v>212</v>
      </c>
      <c r="E2138" t="s">
        <v>74</v>
      </c>
      <c r="F2138">
        <v>4.409</v>
      </c>
    </row>
    <row r="2139" spans="1:6" ht="15">
      <c r="A2139">
        <v>2021</v>
      </c>
      <c r="B2139" t="s">
        <v>146</v>
      </c>
      <c r="C2139" t="s">
        <v>57</v>
      </c>
      <c r="D2139" t="s">
        <v>212</v>
      </c>
      <c r="E2139" t="s">
        <v>74</v>
      </c>
      <c r="F2139">
        <v>4.745</v>
      </c>
    </row>
    <row r="2140" spans="1:7" ht="15">
      <c r="A2140">
        <v>2022</v>
      </c>
      <c r="B2140" t="s">
        <v>146</v>
      </c>
      <c r="C2140" t="s">
        <v>57</v>
      </c>
      <c r="D2140" t="s">
        <v>212</v>
      </c>
      <c r="E2140" t="s">
        <v>74</v>
      </c>
      <c r="F2140">
        <v>5.018</v>
      </c>
      <c r="G2140" t="s">
        <v>211</v>
      </c>
    </row>
    <row r="2141" spans="1:6" ht="15">
      <c r="A2141">
        <v>2000</v>
      </c>
      <c r="B2141" t="s">
        <v>172</v>
      </c>
      <c r="C2141" t="s">
        <v>57</v>
      </c>
      <c r="D2141" t="s">
        <v>212</v>
      </c>
      <c r="E2141" t="s">
        <v>74</v>
      </c>
      <c r="F2141">
        <v>6.007</v>
      </c>
    </row>
    <row r="2142" spans="1:6" ht="15">
      <c r="A2142">
        <v>2001</v>
      </c>
      <c r="B2142" t="s">
        <v>172</v>
      </c>
      <c r="C2142" t="s">
        <v>57</v>
      </c>
      <c r="D2142" t="s">
        <v>212</v>
      </c>
      <c r="E2142" t="s">
        <v>74</v>
      </c>
      <c r="F2142">
        <v>5.262</v>
      </c>
    </row>
    <row r="2143" spans="1:6" ht="15">
      <c r="A2143">
        <v>2002</v>
      </c>
      <c r="B2143" t="s">
        <v>172</v>
      </c>
      <c r="C2143" t="s">
        <v>57</v>
      </c>
      <c r="D2143" t="s">
        <v>212</v>
      </c>
      <c r="E2143" t="s">
        <v>74</v>
      </c>
      <c r="F2143">
        <v>5.327</v>
      </c>
    </row>
    <row r="2144" spans="1:6" ht="15">
      <c r="A2144">
        <v>2003</v>
      </c>
      <c r="B2144" t="s">
        <v>172</v>
      </c>
      <c r="C2144" t="s">
        <v>57</v>
      </c>
      <c r="D2144" t="s">
        <v>212</v>
      </c>
      <c r="E2144" t="s">
        <v>74</v>
      </c>
      <c r="F2144">
        <v>5.636</v>
      </c>
    </row>
    <row r="2145" spans="1:6" ht="15">
      <c r="A2145">
        <v>2004</v>
      </c>
      <c r="B2145" t="s">
        <v>172</v>
      </c>
      <c r="C2145" t="s">
        <v>57</v>
      </c>
      <c r="D2145" t="s">
        <v>212</v>
      </c>
      <c r="E2145" t="s">
        <v>74</v>
      </c>
      <c r="F2145">
        <v>6.548</v>
      </c>
    </row>
    <row r="2146" spans="1:6" ht="15">
      <c r="A2146">
        <v>2005</v>
      </c>
      <c r="B2146" t="s">
        <v>172</v>
      </c>
      <c r="C2146" t="s">
        <v>57</v>
      </c>
      <c r="D2146" t="s">
        <v>212</v>
      </c>
      <c r="E2146" t="s">
        <v>74</v>
      </c>
      <c r="F2146">
        <v>7.401</v>
      </c>
    </row>
    <row r="2147" spans="1:6" ht="15">
      <c r="A2147">
        <v>2006</v>
      </c>
      <c r="B2147" t="s">
        <v>172</v>
      </c>
      <c r="C2147" t="s">
        <v>57</v>
      </c>
      <c r="D2147" t="s">
        <v>212</v>
      </c>
      <c r="E2147" t="s">
        <v>74</v>
      </c>
      <c r="F2147">
        <v>8.993</v>
      </c>
    </row>
    <row r="2148" spans="1:6" ht="15">
      <c r="A2148">
        <v>2007</v>
      </c>
      <c r="B2148" t="s">
        <v>172</v>
      </c>
      <c r="C2148" t="s">
        <v>57</v>
      </c>
      <c r="D2148" t="s">
        <v>212</v>
      </c>
      <c r="E2148" t="s">
        <v>74</v>
      </c>
      <c r="F2148">
        <v>8.289</v>
      </c>
    </row>
    <row r="2149" spans="1:6" ht="15">
      <c r="A2149">
        <v>2008</v>
      </c>
      <c r="B2149" t="s">
        <v>172</v>
      </c>
      <c r="C2149" t="s">
        <v>57</v>
      </c>
      <c r="D2149" t="s">
        <v>212</v>
      </c>
      <c r="E2149" t="s">
        <v>74</v>
      </c>
      <c r="F2149">
        <v>8.811</v>
      </c>
    </row>
    <row r="2150" spans="1:6" ht="15">
      <c r="A2150">
        <v>2009</v>
      </c>
      <c r="B2150" t="s">
        <v>172</v>
      </c>
      <c r="C2150" t="s">
        <v>57</v>
      </c>
      <c r="D2150" t="s">
        <v>212</v>
      </c>
      <c r="E2150" t="s">
        <v>74</v>
      </c>
      <c r="F2150">
        <v>6.803</v>
      </c>
    </row>
    <row r="2151" spans="1:6" ht="15">
      <c r="A2151">
        <v>2010</v>
      </c>
      <c r="B2151" t="s">
        <v>172</v>
      </c>
      <c r="C2151" t="s">
        <v>57</v>
      </c>
      <c r="D2151" t="s">
        <v>212</v>
      </c>
      <c r="E2151" t="s">
        <v>74</v>
      </c>
      <c r="F2151">
        <v>6.741</v>
      </c>
    </row>
    <row r="2152" spans="1:6" ht="15">
      <c r="A2152">
        <v>2011</v>
      </c>
      <c r="B2152" t="s">
        <v>172</v>
      </c>
      <c r="C2152" t="s">
        <v>57</v>
      </c>
      <c r="D2152" t="s">
        <v>212</v>
      </c>
      <c r="E2152" t="s">
        <v>74</v>
      </c>
      <c r="F2152">
        <v>6.607</v>
      </c>
    </row>
    <row r="2153" spans="1:6" ht="15">
      <c r="A2153">
        <v>2012</v>
      </c>
      <c r="B2153" t="s">
        <v>172</v>
      </c>
      <c r="C2153" t="s">
        <v>57</v>
      </c>
      <c r="D2153" t="s">
        <v>212</v>
      </c>
      <c r="E2153" t="s">
        <v>74</v>
      </c>
      <c r="F2153">
        <v>6.717</v>
      </c>
    </row>
    <row r="2154" spans="1:6" ht="15">
      <c r="A2154">
        <v>2013</v>
      </c>
      <c r="B2154" t="s">
        <v>172</v>
      </c>
      <c r="C2154" t="s">
        <v>57</v>
      </c>
      <c r="D2154" t="s">
        <v>212</v>
      </c>
      <c r="E2154" t="s">
        <v>74</v>
      </c>
      <c r="F2154">
        <v>6.801</v>
      </c>
    </row>
    <row r="2155" spans="1:6" ht="15">
      <c r="A2155">
        <v>2014</v>
      </c>
      <c r="B2155" t="s">
        <v>172</v>
      </c>
      <c r="C2155" t="s">
        <v>57</v>
      </c>
      <c r="D2155" t="s">
        <v>212</v>
      </c>
      <c r="E2155" t="s">
        <v>74</v>
      </c>
      <c r="F2155">
        <v>7.097</v>
      </c>
    </row>
    <row r="2156" spans="1:6" ht="15">
      <c r="A2156">
        <v>2015</v>
      </c>
      <c r="B2156" t="s">
        <v>172</v>
      </c>
      <c r="C2156" t="s">
        <v>57</v>
      </c>
      <c r="D2156" t="s">
        <v>212</v>
      </c>
      <c r="E2156" t="s">
        <v>74</v>
      </c>
      <c r="F2156">
        <v>8.611</v>
      </c>
    </row>
    <row r="2157" spans="1:6" ht="15">
      <c r="A2157">
        <v>2016</v>
      </c>
      <c r="B2157" t="s">
        <v>172</v>
      </c>
      <c r="C2157" t="s">
        <v>57</v>
      </c>
      <c r="D2157" t="s">
        <v>212</v>
      </c>
      <c r="E2157" t="s">
        <v>74</v>
      </c>
      <c r="F2157">
        <v>9.285</v>
      </c>
    </row>
    <row r="2158" spans="1:6" ht="15">
      <c r="A2158">
        <v>2017</v>
      </c>
      <c r="B2158" t="s">
        <v>172</v>
      </c>
      <c r="C2158" t="s">
        <v>57</v>
      </c>
      <c r="D2158" t="s">
        <v>212</v>
      </c>
      <c r="E2158" t="s">
        <v>74</v>
      </c>
      <c r="F2158">
        <v>10.351</v>
      </c>
    </row>
    <row r="2159" spans="1:6" ht="15">
      <c r="A2159">
        <v>2018</v>
      </c>
      <c r="B2159" t="s">
        <v>172</v>
      </c>
      <c r="C2159" t="s">
        <v>57</v>
      </c>
      <c r="D2159" t="s">
        <v>212</v>
      </c>
      <c r="E2159" t="s">
        <v>74</v>
      </c>
      <c r="F2159">
        <v>10.007</v>
      </c>
    </row>
    <row r="2160" spans="1:6" ht="15">
      <c r="A2160">
        <v>2019</v>
      </c>
      <c r="B2160" t="s">
        <v>172</v>
      </c>
      <c r="C2160" t="s">
        <v>57</v>
      </c>
      <c r="D2160" t="s">
        <v>212</v>
      </c>
      <c r="E2160" t="s">
        <v>74</v>
      </c>
      <c r="F2160">
        <v>8.501</v>
      </c>
    </row>
    <row r="2161" spans="1:6" ht="15">
      <c r="A2161">
        <v>2020</v>
      </c>
      <c r="B2161" t="s">
        <v>172</v>
      </c>
      <c r="C2161" t="s">
        <v>57</v>
      </c>
      <c r="D2161" t="s">
        <v>212</v>
      </c>
      <c r="E2161" t="s">
        <v>74</v>
      </c>
      <c r="F2161">
        <v>6.384</v>
      </c>
    </row>
    <row r="2162" spans="1:6" ht="15">
      <c r="A2162">
        <v>2021</v>
      </c>
      <c r="B2162" t="s">
        <v>172</v>
      </c>
      <c r="C2162" t="s">
        <v>57</v>
      </c>
      <c r="D2162" t="s">
        <v>212</v>
      </c>
      <c r="E2162" t="s">
        <v>74</v>
      </c>
      <c r="F2162">
        <v>7.403</v>
      </c>
    </row>
    <row r="2163" spans="1:6" ht="15">
      <c r="A2163">
        <v>2022</v>
      </c>
      <c r="B2163" t="s">
        <v>172</v>
      </c>
      <c r="C2163" t="s">
        <v>57</v>
      </c>
      <c r="D2163" t="s">
        <v>212</v>
      </c>
      <c r="E2163" t="s">
        <v>74</v>
      </c>
      <c r="F2163">
        <v>8.315</v>
      </c>
    </row>
    <row r="2164" spans="1:6" ht="15">
      <c r="A2164">
        <v>2000</v>
      </c>
      <c r="B2164" t="s">
        <v>141</v>
      </c>
      <c r="C2164" t="s">
        <v>57</v>
      </c>
      <c r="D2164" t="s">
        <v>212</v>
      </c>
      <c r="E2164" t="s">
        <v>74</v>
      </c>
      <c r="F2164">
        <v>3.72</v>
      </c>
    </row>
    <row r="2165" spans="1:6" ht="15">
      <c r="A2165">
        <v>2001</v>
      </c>
      <c r="B2165" t="s">
        <v>141</v>
      </c>
      <c r="C2165" t="s">
        <v>57</v>
      </c>
      <c r="D2165" t="s">
        <v>212</v>
      </c>
      <c r="E2165" t="s">
        <v>74</v>
      </c>
      <c r="F2165">
        <v>3.667</v>
      </c>
    </row>
    <row r="2166" spans="1:6" ht="15">
      <c r="A2166">
        <v>2002</v>
      </c>
      <c r="B2166" t="s">
        <v>141</v>
      </c>
      <c r="C2166" t="s">
        <v>57</v>
      </c>
      <c r="D2166" t="s">
        <v>212</v>
      </c>
      <c r="E2166" t="s">
        <v>74</v>
      </c>
      <c r="F2166">
        <v>3.831</v>
      </c>
    </row>
    <row r="2167" spans="1:6" ht="15">
      <c r="A2167">
        <v>2003</v>
      </c>
      <c r="B2167" t="s">
        <v>141</v>
      </c>
      <c r="C2167" t="s">
        <v>57</v>
      </c>
      <c r="D2167" t="s">
        <v>212</v>
      </c>
      <c r="E2167" t="s">
        <v>74</v>
      </c>
      <c r="F2167">
        <v>3.93</v>
      </c>
    </row>
    <row r="2168" spans="1:6" ht="15">
      <c r="A2168">
        <v>2004</v>
      </c>
      <c r="B2168" t="s">
        <v>141</v>
      </c>
      <c r="C2168" t="s">
        <v>57</v>
      </c>
      <c r="D2168" t="s">
        <v>212</v>
      </c>
      <c r="E2168" t="s">
        <v>74</v>
      </c>
      <c r="F2168">
        <v>4.072</v>
      </c>
    </row>
    <row r="2169" spans="1:6" ht="15">
      <c r="A2169">
        <v>2005</v>
      </c>
      <c r="B2169" t="s">
        <v>141</v>
      </c>
      <c r="C2169" t="s">
        <v>57</v>
      </c>
      <c r="D2169" t="s">
        <v>212</v>
      </c>
      <c r="E2169" t="s">
        <v>74</v>
      </c>
      <c r="F2169">
        <v>3.961</v>
      </c>
    </row>
    <row r="2170" spans="1:6" ht="15">
      <c r="A2170">
        <v>2006</v>
      </c>
      <c r="B2170" t="s">
        <v>141</v>
      </c>
      <c r="C2170" t="s">
        <v>57</v>
      </c>
      <c r="D2170" t="s">
        <v>212</v>
      </c>
      <c r="E2170" t="s">
        <v>74</v>
      </c>
      <c r="F2170">
        <v>4.17</v>
      </c>
    </row>
    <row r="2171" spans="1:6" ht="15">
      <c r="A2171">
        <v>2007</v>
      </c>
      <c r="B2171" t="s">
        <v>141</v>
      </c>
      <c r="C2171" t="s">
        <v>57</v>
      </c>
      <c r="D2171" t="s">
        <v>212</v>
      </c>
      <c r="E2171" t="s">
        <v>74</v>
      </c>
      <c r="F2171">
        <v>3.895</v>
      </c>
    </row>
    <row r="2172" spans="1:7" ht="15">
      <c r="A2172">
        <v>2008</v>
      </c>
      <c r="B2172" t="s">
        <v>141</v>
      </c>
      <c r="C2172" t="s">
        <v>57</v>
      </c>
      <c r="D2172" t="s">
        <v>212</v>
      </c>
      <c r="E2172" t="s">
        <v>74</v>
      </c>
      <c r="F2172">
        <v>3.719</v>
      </c>
      <c r="G2172" t="s">
        <v>219</v>
      </c>
    </row>
    <row r="2173" spans="1:6" ht="15">
      <c r="A2173">
        <v>2009</v>
      </c>
      <c r="B2173" t="s">
        <v>141</v>
      </c>
      <c r="C2173" t="s">
        <v>57</v>
      </c>
      <c r="D2173" t="s">
        <v>212</v>
      </c>
      <c r="E2173" t="s">
        <v>74</v>
      </c>
      <c r="F2173">
        <v>3.129</v>
      </c>
    </row>
    <row r="2174" spans="1:6" ht="15">
      <c r="A2174">
        <v>2010</v>
      </c>
      <c r="B2174" t="s">
        <v>141</v>
      </c>
      <c r="C2174" t="s">
        <v>57</v>
      </c>
      <c r="D2174" t="s">
        <v>212</v>
      </c>
      <c r="E2174" t="s">
        <v>74</v>
      </c>
      <c r="F2174">
        <v>3.391</v>
      </c>
    </row>
    <row r="2175" spans="1:6" ht="15">
      <c r="A2175">
        <v>2011</v>
      </c>
      <c r="B2175" t="s">
        <v>141</v>
      </c>
      <c r="C2175" t="s">
        <v>57</v>
      </c>
      <c r="D2175" t="s">
        <v>212</v>
      </c>
      <c r="E2175" t="s">
        <v>74</v>
      </c>
      <c r="F2175">
        <v>3.284</v>
      </c>
    </row>
    <row r="2176" spans="1:6" ht="15">
      <c r="A2176">
        <v>2012</v>
      </c>
      <c r="B2176" t="s">
        <v>141</v>
      </c>
      <c r="C2176" t="s">
        <v>57</v>
      </c>
      <c r="D2176" t="s">
        <v>212</v>
      </c>
      <c r="E2176" t="s">
        <v>74</v>
      </c>
      <c r="F2176">
        <v>2.824</v>
      </c>
    </row>
    <row r="2177" spans="1:6" ht="15">
      <c r="A2177">
        <v>2013</v>
      </c>
      <c r="B2177" t="s">
        <v>141</v>
      </c>
      <c r="C2177" t="s">
        <v>57</v>
      </c>
      <c r="D2177" t="s">
        <v>212</v>
      </c>
      <c r="E2177" t="s">
        <v>74</v>
      </c>
      <c r="F2177">
        <v>2.577</v>
      </c>
    </row>
    <row r="2178" spans="1:6" ht="15">
      <c r="A2178">
        <v>2014</v>
      </c>
      <c r="B2178" t="s">
        <v>141</v>
      </c>
      <c r="C2178" t="s">
        <v>57</v>
      </c>
      <c r="D2178" t="s">
        <v>212</v>
      </c>
      <c r="E2178" t="s">
        <v>74</v>
      </c>
      <c r="F2178">
        <v>2.602</v>
      </c>
    </row>
    <row r="2179" spans="1:6" ht="15">
      <c r="A2179">
        <v>2015</v>
      </c>
      <c r="B2179" t="s">
        <v>141</v>
      </c>
      <c r="C2179" t="s">
        <v>57</v>
      </c>
      <c r="D2179" t="s">
        <v>212</v>
      </c>
      <c r="E2179" t="s">
        <v>74</v>
      </c>
      <c r="F2179">
        <v>2.587</v>
      </c>
    </row>
    <row r="2180" spans="1:6" ht="15">
      <c r="A2180">
        <v>2016</v>
      </c>
      <c r="B2180" t="s">
        <v>141</v>
      </c>
      <c r="C2180" t="s">
        <v>57</v>
      </c>
      <c r="D2180" t="s">
        <v>212</v>
      </c>
      <c r="E2180" t="s">
        <v>74</v>
      </c>
      <c r="F2180">
        <v>2.609</v>
      </c>
    </row>
    <row r="2181" spans="1:6" ht="15">
      <c r="A2181">
        <v>2017</v>
      </c>
      <c r="B2181" t="s">
        <v>141</v>
      </c>
      <c r="C2181" t="s">
        <v>57</v>
      </c>
      <c r="D2181" t="s">
        <v>212</v>
      </c>
      <c r="E2181" t="s">
        <v>74</v>
      </c>
      <c r="F2181">
        <v>2.77</v>
      </c>
    </row>
    <row r="2182" spans="1:6" ht="15">
      <c r="A2182">
        <v>2018</v>
      </c>
      <c r="B2182" t="s">
        <v>141</v>
      </c>
      <c r="C2182" t="s">
        <v>57</v>
      </c>
      <c r="D2182" t="s">
        <v>212</v>
      </c>
      <c r="E2182" t="s">
        <v>74</v>
      </c>
      <c r="F2182">
        <v>2.825</v>
      </c>
    </row>
    <row r="2183" spans="1:6" ht="15">
      <c r="A2183">
        <v>2019</v>
      </c>
      <c r="B2183" t="s">
        <v>141</v>
      </c>
      <c r="C2183" t="s">
        <v>57</v>
      </c>
      <c r="D2183" t="s">
        <v>212</v>
      </c>
      <c r="E2183" t="s">
        <v>74</v>
      </c>
      <c r="F2183">
        <v>2.779</v>
      </c>
    </row>
    <row r="2184" spans="1:6" ht="15">
      <c r="A2184">
        <v>2020</v>
      </c>
      <c r="B2184" t="s">
        <v>141</v>
      </c>
      <c r="C2184" t="s">
        <v>57</v>
      </c>
      <c r="D2184" t="s">
        <v>212</v>
      </c>
      <c r="E2184" t="s">
        <v>74</v>
      </c>
      <c r="F2184">
        <v>2.343</v>
      </c>
    </row>
    <row r="2185" spans="1:6" ht="15">
      <c r="A2185">
        <v>2021</v>
      </c>
      <c r="B2185" t="s">
        <v>141</v>
      </c>
      <c r="C2185" t="s">
        <v>57</v>
      </c>
      <c r="D2185" t="s">
        <v>212</v>
      </c>
      <c r="E2185" t="s">
        <v>74</v>
      </c>
      <c r="F2185">
        <v>2.681</v>
      </c>
    </row>
    <row r="2186" spans="1:7" ht="15">
      <c r="A2186">
        <v>2022</v>
      </c>
      <c r="B2186" t="s">
        <v>141</v>
      </c>
      <c r="C2186" t="s">
        <v>57</v>
      </c>
      <c r="D2186" t="s">
        <v>212</v>
      </c>
      <c r="E2186" t="s">
        <v>74</v>
      </c>
      <c r="F2186">
        <v>2.876</v>
      </c>
      <c r="G2186" t="s">
        <v>211</v>
      </c>
    </row>
    <row r="2187" spans="1:6" ht="15">
      <c r="A2187">
        <v>2000</v>
      </c>
      <c r="B2187" t="s">
        <v>138</v>
      </c>
      <c r="C2187" t="s">
        <v>57</v>
      </c>
      <c r="D2187" t="s">
        <v>212</v>
      </c>
      <c r="E2187" t="s">
        <v>74</v>
      </c>
      <c r="F2187">
        <v>0.914</v>
      </c>
    </row>
    <row r="2188" spans="1:6" ht="15">
      <c r="A2188">
        <v>2001</v>
      </c>
      <c r="B2188" t="s">
        <v>138</v>
      </c>
      <c r="C2188" t="s">
        <v>57</v>
      </c>
      <c r="D2188" t="s">
        <v>212</v>
      </c>
      <c r="E2188" t="s">
        <v>74</v>
      </c>
      <c r="F2188">
        <v>0.712</v>
      </c>
    </row>
    <row r="2189" spans="1:6" ht="15">
      <c r="A2189">
        <v>2002</v>
      </c>
      <c r="B2189" t="s">
        <v>138</v>
      </c>
      <c r="C2189" t="s">
        <v>57</v>
      </c>
      <c r="D2189" t="s">
        <v>212</v>
      </c>
      <c r="E2189" t="s">
        <v>74</v>
      </c>
      <c r="F2189">
        <v>0.986</v>
      </c>
    </row>
    <row r="2190" spans="1:6" ht="15">
      <c r="A2190">
        <v>2003</v>
      </c>
      <c r="B2190" t="s">
        <v>138</v>
      </c>
      <c r="C2190" t="s">
        <v>57</v>
      </c>
      <c r="D2190" t="s">
        <v>212</v>
      </c>
      <c r="E2190" t="s">
        <v>74</v>
      </c>
      <c r="F2190">
        <v>1.101</v>
      </c>
    </row>
    <row r="2191" spans="1:6" ht="15">
      <c r="A2191">
        <v>2004</v>
      </c>
      <c r="B2191" t="s">
        <v>138</v>
      </c>
      <c r="C2191" t="s">
        <v>57</v>
      </c>
      <c r="D2191" t="s">
        <v>212</v>
      </c>
      <c r="E2191" t="s">
        <v>74</v>
      </c>
      <c r="F2191">
        <v>1.326</v>
      </c>
    </row>
    <row r="2192" spans="1:6" ht="15">
      <c r="A2192">
        <v>2005</v>
      </c>
      <c r="B2192" t="s">
        <v>138</v>
      </c>
      <c r="C2192" t="s">
        <v>57</v>
      </c>
      <c r="D2192" t="s">
        <v>212</v>
      </c>
      <c r="E2192" t="s">
        <v>74</v>
      </c>
      <c r="F2192">
        <v>1.437</v>
      </c>
    </row>
    <row r="2193" spans="1:6" ht="15">
      <c r="A2193">
        <v>2006</v>
      </c>
      <c r="B2193" t="s">
        <v>138</v>
      </c>
      <c r="C2193" t="s">
        <v>57</v>
      </c>
      <c r="D2193" t="s">
        <v>212</v>
      </c>
      <c r="E2193" t="s">
        <v>74</v>
      </c>
      <c r="F2193">
        <v>1.734</v>
      </c>
    </row>
    <row r="2194" spans="1:6" ht="15">
      <c r="A2194">
        <v>2007</v>
      </c>
      <c r="B2194" t="s">
        <v>138</v>
      </c>
      <c r="C2194" t="s">
        <v>57</v>
      </c>
      <c r="D2194" t="s">
        <v>212</v>
      </c>
      <c r="E2194" t="s">
        <v>74</v>
      </c>
      <c r="F2194">
        <v>1.595</v>
      </c>
    </row>
    <row r="2195" spans="1:6" ht="15">
      <c r="A2195">
        <v>2008</v>
      </c>
      <c r="B2195" t="s">
        <v>138</v>
      </c>
      <c r="C2195" t="s">
        <v>57</v>
      </c>
      <c r="D2195" t="s">
        <v>212</v>
      </c>
      <c r="E2195" t="s">
        <v>74</v>
      </c>
      <c r="F2195">
        <v>1.469</v>
      </c>
    </row>
    <row r="2196" spans="1:6" ht="15">
      <c r="A2196">
        <v>2009</v>
      </c>
      <c r="B2196" t="s">
        <v>138</v>
      </c>
      <c r="C2196" t="s">
        <v>57</v>
      </c>
      <c r="D2196" t="s">
        <v>212</v>
      </c>
      <c r="E2196" t="s">
        <v>74</v>
      </c>
      <c r="F2196">
        <v>0.594</v>
      </c>
    </row>
    <row r="2197" spans="1:6" ht="15">
      <c r="A2197">
        <v>2010</v>
      </c>
      <c r="B2197" t="s">
        <v>138</v>
      </c>
      <c r="C2197" t="s">
        <v>57</v>
      </c>
      <c r="D2197" t="s">
        <v>212</v>
      </c>
      <c r="E2197" t="s">
        <v>74</v>
      </c>
      <c r="F2197">
        <v>1.063</v>
      </c>
    </row>
    <row r="2198" spans="1:6" ht="15">
      <c r="A2198">
        <v>2011</v>
      </c>
      <c r="B2198" t="s">
        <v>138</v>
      </c>
      <c r="C2198" t="s">
        <v>57</v>
      </c>
      <c r="D2198" t="s">
        <v>212</v>
      </c>
      <c r="E2198" t="s">
        <v>74</v>
      </c>
      <c r="F2198">
        <v>0.914</v>
      </c>
    </row>
    <row r="2199" spans="1:6" ht="15">
      <c r="A2199">
        <v>2012</v>
      </c>
      <c r="B2199" t="s">
        <v>138</v>
      </c>
      <c r="C2199" t="s">
        <v>57</v>
      </c>
      <c r="D2199" t="s">
        <v>212</v>
      </c>
      <c r="E2199" t="s">
        <v>74</v>
      </c>
      <c r="F2199">
        <v>0.479</v>
      </c>
    </row>
    <row r="2200" spans="1:6" ht="15">
      <c r="A2200">
        <v>2013</v>
      </c>
      <c r="B2200" t="s">
        <v>138</v>
      </c>
      <c r="C2200" t="s">
        <v>57</v>
      </c>
      <c r="D2200" t="s">
        <v>212</v>
      </c>
      <c r="E2200" t="s">
        <v>74</v>
      </c>
      <c r="F2200">
        <v>0.537</v>
      </c>
    </row>
    <row r="2201" spans="1:6" ht="15">
      <c r="A2201">
        <v>2014</v>
      </c>
      <c r="B2201" t="s">
        <v>138</v>
      </c>
      <c r="C2201" t="s">
        <v>57</v>
      </c>
      <c r="D2201" t="s">
        <v>212</v>
      </c>
      <c r="E2201" t="s">
        <v>74</v>
      </c>
      <c r="F2201">
        <v>0.526</v>
      </c>
    </row>
    <row r="2202" spans="1:6" ht="15">
      <c r="A2202">
        <v>2015</v>
      </c>
      <c r="B2202" t="s">
        <v>138</v>
      </c>
      <c r="C2202" t="s">
        <v>57</v>
      </c>
      <c r="D2202" t="s">
        <v>212</v>
      </c>
      <c r="E2202" t="s">
        <v>74</v>
      </c>
      <c r="F2202">
        <v>0.243</v>
      </c>
    </row>
    <row r="2203" spans="1:6" ht="15">
      <c r="A2203">
        <v>2016</v>
      </c>
      <c r="B2203" t="s">
        <v>138</v>
      </c>
      <c r="C2203" t="s">
        <v>57</v>
      </c>
      <c r="D2203" t="s">
        <v>212</v>
      </c>
      <c r="E2203" t="s">
        <v>74</v>
      </c>
      <c r="F2203">
        <v>0.349</v>
      </c>
    </row>
    <row r="2204" spans="1:6" ht="15">
      <c r="A2204">
        <v>2017</v>
      </c>
      <c r="B2204" t="s">
        <v>138</v>
      </c>
      <c r="C2204" t="s">
        <v>57</v>
      </c>
      <c r="D2204" t="s">
        <v>212</v>
      </c>
      <c r="E2204" t="s">
        <v>74</v>
      </c>
      <c r="F2204">
        <v>0.436</v>
      </c>
    </row>
    <row r="2205" spans="1:6" ht="15">
      <c r="A2205">
        <v>2018</v>
      </c>
      <c r="B2205" t="s">
        <v>138</v>
      </c>
      <c r="C2205" t="s">
        <v>57</v>
      </c>
      <c r="D2205" t="s">
        <v>212</v>
      </c>
      <c r="E2205" t="s">
        <v>74</v>
      </c>
      <c r="F2205">
        <v>1.254</v>
      </c>
    </row>
    <row r="2206" spans="1:6" ht="15">
      <c r="A2206">
        <v>2019</v>
      </c>
      <c r="B2206" t="s">
        <v>138</v>
      </c>
      <c r="C2206" t="s">
        <v>57</v>
      </c>
      <c r="D2206" t="s">
        <v>212</v>
      </c>
      <c r="E2206" t="s">
        <v>74</v>
      </c>
      <c r="F2206">
        <v>0.979</v>
      </c>
    </row>
    <row r="2207" spans="1:6" ht="15">
      <c r="A2207">
        <v>2020</v>
      </c>
      <c r="B2207" t="s">
        <v>138</v>
      </c>
      <c r="C2207" t="s">
        <v>57</v>
      </c>
      <c r="D2207" t="s">
        <v>212</v>
      </c>
      <c r="E2207" t="s">
        <v>74</v>
      </c>
      <c r="F2207">
        <v>0.314</v>
      </c>
    </row>
    <row r="2208" spans="1:6" ht="15">
      <c r="A2208">
        <v>2021</v>
      </c>
      <c r="B2208" t="s">
        <v>138</v>
      </c>
      <c r="C2208" t="s">
        <v>57</v>
      </c>
      <c r="D2208" t="s">
        <v>212</v>
      </c>
      <c r="E2208" t="s">
        <v>74</v>
      </c>
      <c r="F2208">
        <v>1.087</v>
      </c>
    </row>
    <row r="2209" spans="1:7" ht="15">
      <c r="A2209">
        <v>2022</v>
      </c>
      <c r="B2209" t="s">
        <v>138</v>
      </c>
      <c r="C2209" t="s">
        <v>57</v>
      </c>
      <c r="D2209" t="s">
        <v>212</v>
      </c>
      <c r="E2209" t="s">
        <v>74</v>
      </c>
      <c r="F2209">
        <v>0.778</v>
      </c>
      <c r="G2209" t="s">
        <v>211</v>
      </c>
    </row>
    <row r="2210" spans="1:6" ht="15">
      <c r="A2210">
        <v>2000</v>
      </c>
      <c r="B2210" t="s">
        <v>137</v>
      </c>
      <c r="C2210" t="s">
        <v>57</v>
      </c>
      <c r="D2210" t="s">
        <v>212</v>
      </c>
      <c r="E2210" t="s">
        <v>74</v>
      </c>
      <c r="F2210">
        <v>20.025</v>
      </c>
    </row>
    <row r="2211" spans="1:6" ht="15">
      <c r="A2211">
        <v>2001</v>
      </c>
      <c r="B2211" t="s">
        <v>137</v>
      </c>
      <c r="C2211" t="s">
        <v>57</v>
      </c>
      <c r="D2211" t="s">
        <v>212</v>
      </c>
      <c r="E2211" t="s">
        <v>74</v>
      </c>
      <c r="F2211">
        <v>17.663</v>
      </c>
    </row>
    <row r="2212" spans="1:6" ht="15">
      <c r="A2212">
        <v>2002</v>
      </c>
      <c r="B2212" t="s">
        <v>137</v>
      </c>
      <c r="C2212" t="s">
        <v>57</v>
      </c>
      <c r="D2212" t="s">
        <v>212</v>
      </c>
      <c r="E2212" t="s">
        <v>74</v>
      </c>
      <c r="F2212">
        <v>20.107</v>
      </c>
    </row>
    <row r="2213" spans="1:6" ht="15">
      <c r="A2213">
        <v>2003</v>
      </c>
      <c r="B2213" t="s">
        <v>137</v>
      </c>
      <c r="C2213" t="s">
        <v>57</v>
      </c>
      <c r="D2213" t="s">
        <v>212</v>
      </c>
      <c r="E2213" t="s">
        <v>74</v>
      </c>
      <c r="F2213">
        <v>20.883</v>
      </c>
    </row>
    <row r="2214" spans="1:6" ht="15">
      <c r="A2214">
        <v>2004</v>
      </c>
      <c r="B2214" t="s">
        <v>137</v>
      </c>
      <c r="C2214" t="s">
        <v>57</v>
      </c>
      <c r="D2214" t="s">
        <v>212</v>
      </c>
      <c r="E2214" t="s">
        <v>74</v>
      </c>
      <c r="F2214">
        <v>20.664</v>
      </c>
    </row>
    <row r="2215" spans="1:6" ht="15">
      <c r="A2215">
        <v>2005</v>
      </c>
      <c r="B2215" t="s">
        <v>137</v>
      </c>
      <c r="C2215" t="s">
        <v>57</v>
      </c>
      <c r="D2215" t="s">
        <v>212</v>
      </c>
      <c r="E2215" t="s">
        <v>74</v>
      </c>
      <c r="F2215">
        <v>20.133</v>
      </c>
    </row>
    <row r="2216" spans="1:6" ht="15">
      <c r="A2216">
        <v>2006</v>
      </c>
      <c r="B2216" t="s">
        <v>137</v>
      </c>
      <c r="C2216" t="s">
        <v>57</v>
      </c>
      <c r="D2216" t="s">
        <v>212</v>
      </c>
      <c r="E2216" t="s">
        <v>74</v>
      </c>
      <c r="F2216">
        <v>22.147</v>
      </c>
    </row>
    <row r="2217" spans="1:6" ht="15">
      <c r="A2217">
        <v>2007</v>
      </c>
      <c r="B2217" t="s">
        <v>137</v>
      </c>
      <c r="C2217" t="s">
        <v>57</v>
      </c>
      <c r="D2217" t="s">
        <v>212</v>
      </c>
      <c r="E2217" t="s">
        <v>74</v>
      </c>
      <c r="F2217">
        <v>20.764</v>
      </c>
    </row>
    <row r="2218" spans="1:6" ht="15">
      <c r="A2218">
        <v>2008</v>
      </c>
      <c r="B2218" t="s">
        <v>137</v>
      </c>
      <c r="C2218" t="s">
        <v>57</v>
      </c>
      <c r="D2218" t="s">
        <v>212</v>
      </c>
      <c r="E2218" t="s">
        <v>74</v>
      </c>
      <c r="F2218">
        <v>18.074</v>
      </c>
    </row>
    <row r="2219" spans="1:6" ht="15">
      <c r="A2219">
        <v>2009</v>
      </c>
      <c r="B2219" t="s">
        <v>137</v>
      </c>
      <c r="C2219" t="s">
        <v>57</v>
      </c>
      <c r="D2219" t="s">
        <v>212</v>
      </c>
      <c r="E2219" t="s">
        <v>74</v>
      </c>
      <c r="F2219">
        <v>17.203</v>
      </c>
    </row>
    <row r="2220" spans="1:6" ht="15">
      <c r="A2220">
        <v>2010</v>
      </c>
      <c r="B2220" t="s">
        <v>137</v>
      </c>
      <c r="C2220" t="s">
        <v>57</v>
      </c>
      <c r="D2220" t="s">
        <v>212</v>
      </c>
      <c r="E2220" t="s">
        <v>74</v>
      </c>
      <c r="F2220">
        <v>18.482</v>
      </c>
    </row>
    <row r="2221" spans="1:6" ht="15">
      <c r="A2221">
        <v>2011</v>
      </c>
      <c r="B2221" t="s">
        <v>137</v>
      </c>
      <c r="C2221" t="s">
        <v>57</v>
      </c>
      <c r="D2221" t="s">
        <v>212</v>
      </c>
      <c r="E2221" t="s">
        <v>74</v>
      </c>
      <c r="F2221">
        <v>18.996</v>
      </c>
    </row>
    <row r="2222" spans="1:6" ht="15">
      <c r="A2222">
        <v>2012</v>
      </c>
      <c r="B2222" t="s">
        <v>137</v>
      </c>
      <c r="C2222" t="s">
        <v>57</v>
      </c>
      <c r="D2222" t="s">
        <v>212</v>
      </c>
      <c r="E2222" t="s">
        <v>74</v>
      </c>
      <c r="F2222">
        <v>16.851</v>
      </c>
    </row>
    <row r="2223" spans="1:6" ht="15">
      <c r="A2223">
        <v>2013</v>
      </c>
      <c r="B2223" t="s">
        <v>137</v>
      </c>
      <c r="C2223" t="s">
        <v>57</v>
      </c>
      <c r="D2223" t="s">
        <v>212</v>
      </c>
      <c r="E2223" t="s">
        <v>74</v>
      </c>
      <c r="F2223">
        <v>16.488</v>
      </c>
    </row>
    <row r="2224" spans="1:6" ht="15">
      <c r="A2224">
        <v>2014</v>
      </c>
      <c r="B2224" t="s">
        <v>137</v>
      </c>
      <c r="C2224" t="s">
        <v>57</v>
      </c>
      <c r="D2224" t="s">
        <v>212</v>
      </c>
      <c r="E2224" t="s">
        <v>74</v>
      </c>
      <c r="F2224">
        <v>17.843</v>
      </c>
    </row>
    <row r="2225" spans="1:6" ht="15">
      <c r="A2225">
        <v>2015</v>
      </c>
      <c r="B2225" t="s">
        <v>137</v>
      </c>
      <c r="C2225" t="s">
        <v>57</v>
      </c>
      <c r="D2225" t="s">
        <v>212</v>
      </c>
      <c r="E2225" t="s">
        <v>74</v>
      </c>
      <c r="F2225">
        <v>21.024</v>
      </c>
    </row>
    <row r="2226" spans="1:6" ht="15">
      <c r="A2226">
        <v>2016</v>
      </c>
      <c r="B2226" t="s">
        <v>137</v>
      </c>
      <c r="C2226" t="s">
        <v>57</v>
      </c>
      <c r="D2226" t="s">
        <v>212</v>
      </c>
      <c r="E2226" t="s">
        <v>74</v>
      </c>
      <c r="F2226">
        <v>20.588</v>
      </c>
    </row>
    <row r="2227" spans="1:6" ht="15">
      <c r="A2227">
        <v>2017</v>
      </c>
      <c r="B2227" t="s">
        <v>137</v>
      </c>
      <c r="C2227" t="s">
        <v>57</v>
      </c>
      <c r="D2227" t="s">
        <v>212</v>
      </c>
      <c r="E2227" t="s">
        <v>74</v>
      </c>
      <c r="F2227">
        <v>21.497</v>
      </c>
    </row>
    <row r="2228" spans="1:6" ht="15">
      <c r="A2228">
        <v>2018</v>
      </c>
      <c r="B2228" t="s">
        <v>137</v>
      </c>
      <c r="C2228" t="s">
        <v>57</v>
      </c>
      <c r="D2228" t="s">
        <v>212</v>
      </c>
      <c r="E2228" t="s">
        <v>74</v>
      </c>
      <c r="F2228">
        <v>19.706</v>
      </c>
    </row>
    <row r="2229" spans="1:6" ht="15">
      <c r="A2229">
        <v>2019</v>
      </c>
      <c r="B2229" t="s">
        <v>137</v>
      </c>
      <c r="C2229" t="s">
        <v>57</v>
      </c>
      <c r="D2229" t="s">
        <v>212</v>
      </c>
      <c r="E2229" t="s">
        <v>74</v>
      </c>
      <c r="F2229">
        <v>19.802</v>
      </c>
    </row>
    <row r="2230" spans="1:6" ht="15">
      <c r="A2230">
        <v>2020</v>
      </c>
      <c r="B2230" t="s">
        <v>137</v>
      </c>
      <c r="C2230" t="s">
        <v>57</v>
      </c>
      <c r="D2230" t="s">
        <v>212</v>
      </c>
      <c r="E2230" t="s">
        <v>74</v>
      </c>
      <c r="F2230">
        <v>19.09</v>
      </c>
    </row>
    <row r="2231" spans="1:6" ht="15">
      <c r="A2231">
        <v>2021</v>
      </c>
      <c r="B2231" t="s">
        <v>137</v>
      </c>
      <c r="C2231" t="s">
        <v>57</v>
      </c>
      <c r="D2231" t="s">
        <v>212</v>
      </c>
      <c r="E2231" t="s">
        <v>74</v>
      </c>
      <c r="F2231">
        <v>20.785</v>
      </c>
    </row>
    <row r="2232" spans="1:6" ht="15">
      <c r="A2232">
        <v>2022</v>
      </c>
      <c r="B2232" t="s">
        <v>137</v>
      </c>
      <c r="C2232" t="s">
        <v>57</v>
      </c>
      <c r="D2232" t="s">
        <v>212</v>
      </c>
      <c r="E2232" t="s">
        <v>74</v>
      </c>
      <c r="F2232">
        <v>19.316</v>
      </c>
    </row>
    <row r="2233" spans="1:6" ht="15">
      <c r="A2233">
        <v>2000</v>
      </c>
      <c r="B2233" t="s">
        <v>139</v>
      </c>
      <c r="C2233" t="s">
        <v>57</v>
      </c>
      <c r="D2233" t="s">
        <v>212</v>
      </c>
      <c r="E2233" t="s">
        <v>74</v>
      </c>
      <c r="F2233">
        <v>-1.382</v>
      </c>
    </row>
    <row r="2234" spans="1:6" ht="15">
      <c r="A2234">
        <v>2001</v>
      </c>
      <c r="B2234" t="s">
        <v>139</v>
      </c>
      <c r="C2234" t="s">
        <v>57</v>
      </c>
      <c r="D2234" t="s">
        <v>212</v>
      </c>
      <c r="E2234" t="s">
        <v>74</v>
      </c>
      <c r="F2234">
        <v>-1.367</v>
      </c>
    </row>
    <row r="2235" spans="1:6" ht="15">
      <c r="A2235">
        <v>2002</v>
      </c>
      <c r="B2235" t="s">
        <v>139</v>
      </c>
      <c r="C2235" t="s">
        <v>57</v>
      </c>
      <c r="D2235" t="s">
        <v>212</v>
      </c>
      <c r="E2235" t="s">
        <v>74</v>
      </c>
      <c r="F2235">
        <v>-1.444</v>
      </c>
    </row>
    <row r="2236" spans="1:6" ht="15">
      <c r="A2236">
        <v>2003</v>
      </c>
      <c r="B2236" t="s">
        <v>139</v>
      </c>
      <c r="C2236" t="s">
        <v>57</v>
      </c>
      <c r="D2236" t="s">
        <v>212</v>
      </c>
      <c r="E2236" t="s">
        <v>74</v>
      </c>
      <c r="F2236">
        <v>-1.524</v>
      </c>
    </row>
    <row r="2237" spans="1:6" ht="15">
      <c r="A2237">
        <v>2004</v>
      </c>
      <c r="B2237" t="s">
        <v>139</v>
      </c>
      <c r="C2237" t="s">
        <v>57</v>
      </c>
      <c r="D2237" t="s">
        <v>212</v>
      </c>
      <c r="E2237" t="s">
        <v>74</v>
      </c>
      <c r="F2237">
        <v>-1.245</v>
      </c>
    </row>
    <row r="2238" spans="1:6" ht="15">
      <c r="A2238">
        <v>2005</v>
      </c>
      <c r="B2238" t="s">
        <v>139</v>
      </c>
      <c r="C2238" t="s">
        <v>57</v>
      </c>
      <c r="D2238" t="s">
        <v>212</v>
      </c>
      <c r="E2238" t="s">
        <v>74</v>
      </c>
      <c r="F2238">
        <v>-0.793</v>
      </c>
    </row>
    <row r="2239" spans="1:6" ht="15">
      <c r="A2239">
        <v>2006</v>
      </c>
      <c r="B2239" t="s">
        <v>139</v>
      </c>
      <c r="C2239" t="s">
        <v>57</v>
      </c>
      <c r="D2239" t="s">
        <v>212</v>
      </c>
      <c r="E2239" t="s">
        <v>74</v>
      </c>
      <c r="F2239">
        <v>-0.573</v>
      </c>
    </row>
    <row r="2240" spans="1:6" ht="15">
      <c r="A2240">
        <v>2007</v>
      </c>
      <c r="B2240" t="s">
        <v>139</v>
      </c>
      <c r="C2240" t="s">
        <v>57</v>
      </c>
      <c r="D2240" t="s">
        <v>212</v>
      </c>
      <c r="E2240" t="s">
        <v>74</v>
      </c>
      <c r="F2240">
        <v>0.068</v>
      </c>
    </row>
    <row r="2241" spans="1:6" ht="15">
      <c r="A2241">
        <v>2008</v>
      </c>
      <c r="B2241" t="s">
        <v>139</v>
      </c>
      <c r="C2241" t="s">
        <v>57</v>
      </c>
      <c r="D2241" t="s">
        <v>212</v>
      </c>
      <c r="E2241" t="s">
        <v>74</v>
      </c>
      <c r="F2241">
        <v>-0.664</v>
      </c>
    </row>
    <row r="2242" spans="1:6" ht="15">
      <c r="A2242">
        <v>2009</v>
      </c>
      <c r="B2242" t="s">
        <v>139</v>
      </c>
      <c r="C2242" t="s">
        <v>57</v>
      </c>
      <c r="D2242" t="s">
        <v>212</v>
      </c>
      <c r="E2242" t="s">
        <v>74</v>
      </c>
      <c r="F2242">
        <v>-2.302</v>
      </c>
    </row>
    <row r="2243" spans="1:6" ht="15">
      <c r="A2243">
        <v>2010</v>
      </c>
      <c r="B2243" t="s">
        <v>139</v>
      </c>
      <c r="C2243" t="s">
        <v>57</v>
      </c>
      <c r="D2243" t="s">
        <v>212</v>
      </c>
      <c r="E2243" t="s">
        <v>74</v>
      </c>
      <c r="F2243">
        <v>-3.768</v>
      </c>
    </row>
    <row r="2244" spans="1:6" ht="15">
      <c r="A2244">
        <v>2011</v>
      </c>
      <c r="B2244" t="s">
        <v>139</v>
      </c>
      <c r="C2244" t="s">
        <v>57</v>
      </c>
      <c r="D2244" t="s">
        <v>212</v>
      </c>
      <c r="E2244" t="s">
        <v>74</v>
      </c>
      <c r="F2244">
        <v>-3.507</v>
      </c>
    </row>
    <row r="2245" spans="1:6" ht="15">
      <c r="A2245">
        <v>2012</v>
      </c>
      <c r="B2245" t="s">
        <v>139</v>
      </c>
      <c r="C2245" t="s">
        <v>57</v>
      </c>
      <c r="D2245" t="s">
        <v>212</v>
      </c>
      <c r="E2245" t="s">
        <v>74</v>
      </c>
      <c r="F2245">
        <v>-3.408</v>
      </c>
    </row>
    <row r="2246" spans="1:6" ht="15">
      <c r="A2246">
        <v>2013</v>
      </c>
      <c r="B2246" t="s">
        <v>139</v>
      </c>
      <c r="C2246" t="s">
        <v>57</v>
      </c>
      <c r="D2246" t="s">
        <v>212</v>
      </c>
      <c r="E2246" t="s">
        <v>74</v>
      </c>
      <c r="F2246">
        <v>-2.884</v>
      </c>
    </row>
    <row r="2247" spans="1:6" ht="15">
      <c r="A2247">
        <v>2014</v>
      </c>
      <c r="B2247" t="s">
        <v>139</v>
      </c>
      <c r="C2247" t="s">
        <v>57</v>
      </c>
      <c r="D2247" t="s">
        <v>212</v>
      </c>
      <c r="E2247" t="s">
        <v>74</v>
      </c>
      <c r="F2247">
        <v>-2.972</v>
      </c>
    </row>
    <row r="2248" spans="1:6" ht="15">
      <c r="A2248">
        <v>2015</v>
      </c>
      <c r="B2248" t="s">
        <v>139</v>
      </c>
      <c r="C2248" t="s">
        <v>57</v>
      </c>
      <c r="D2248" t="s">
        <v>212</v>
      </c>
      <c r="E2248" t="s">
        <v>74</v>
      </c>
      <c r="F2248">
        <v>-2.737</v>
      </c>
    </row>
    <row r="2249" spans="1:6" ht="15">
      <c r="A2249">
        <v>2016</v>
      </c>
      <c r="B2249" t="s">
        <v>139</v>
      </c>
      <c r="C2249" t="s">
        <v>57</v>
      </c>
      <c r="D2249" t="s">
        <v>212</v>
      </c>
      <c r="E2249" t="s">
        <v>74</v>
      </c>
      <c r="F2249">
        <v>-3.264</v>
      </c>
    </row>
    <row r="2250" spans="1:6" ht="15">
      <c r="A2250">
        <v>2017</v>
      </c>
      <c r="B2250" t="s">
        <v>139</v>
      </c>
      <c r="C2250" t="s">
        <v>57</v>
      </c>
      <c r="D2250" t="s">
        <v>212</v>
      </c>
      <c r="E2250" t="s">
        <v>74</v>
      </c>
      <c r="F2250">
        <v>-3.572</v>
      </c>
    </row>
    <row r="2251" spans="1:6" ht="15">
      <c r="A2251">
        <v>2018</v>
      </c>
      <c r="B2251" t="s">
        <v>139</v>
      </c>
      <c r="C2251" t="s">
        <v>57</v>
      </c>
      <c r="D2251" t="s">
        <v>212</v>
      </c>
      <c r="E2251" t="s">
        <v>74</v>
      </c>
      <c r="F2251">
        <v>-2.905</v>
      </c>
    </row>
    <row r="2252" spans="1:6" ht="15">
      <c r="A2252">
        <v>2019</v>
      </c>
      <c r="B2252" t="s">
        <v>139</v>
      </c>
      <c r="C2252" t="s">
        <v>57</v>
      </c>
      <c r="D2252" t="s">
        <v>212</v>
      </c>
      <c r="E2252" t="s">
        <v>74</v>
      </c>
      <c r="F2252">
        <v>-3.825</v>
      </c>
    </row>
    <row r="2253" spans="1:6" ht="15">
      <c r="A2253">
        <v>2020</v>
      </c>
      <c r="B2253" t="s">
        <v>139</v>
      </c>
      <c r="C2253" t="s">
        <v>57</v>
      </c>
      <c r="D2253" t="s">
        <v>212</v>
      </c>
      <c r="E2253" t="s">
        <v>74</v>
      </c>
      <c r="F2253">
        <v>-4.107</v>
      </c>
    </row>
    <row r="2254" spans="1:6" ht="15">
      <c r="A2254">
        <v>2021</v>
      </c>
      <c r="B2254" t="s">
        <v>139</v>
      </c>
      <c r="C2254" t="s">
        <v>57</v>
      </c>
      <c r="D2254" t="s">
        <v>212</v>
      </c>
      <c r="E2254" t="s">
        <v>74</v>
      </c>
      <c r="F2254">
        <v>-4.22</v>
      </c>
    </row>
    <row r="2255" spans="1:7" ht="15">
      <c r="A2255">
        <v>2022</v>
      </c>
      <c r="B2255" t="s">
        <v>139</v>
      </c>
      <c r="C2255" t="s">
        <v>57</v>
      </c>
      <c r="D2255" t="s">
        <v>212</v>
      </c>
      <c r="E2255" t="s">
        <v>74</v>
      </c>
      <c r="F2255">
        <v>-3.929</v>
      </c>
      <c r="G2255" t="s">
        <v>211</v>
      </c>
    </row>
    <row r="2256" spans="1:5" ht="15">
      <c r="A2256">
        <v>2000</v>
      </c>
      <c r="B2256" t="s">
        <v>119</v>
      </c>
      <c r="C2256" t="s">
        <v>57</v>
      </c>
      <c r="D2256" t="s">
        <v>212</v>
      </c>
      <c r="E2256" t="s">
        <v>74</v>
      </c>
    </row>
    <row r="2257" spans="1:5" ht="15">
      <c r="A2257">
        <v>2001</v>
      </c>
      <c r="B2257" t="s">
        <v>119</v>
      </c>
      <c r="C2257" t="s">
        <v>57</v>
      </c>
      <c r="D2257" t="s">
        <v>212</v>
      </c>
      <c r="E2257" t="s">
        <v>74</v>
      </c>
    </row>
    <row r="2258" spans="1:5" ht="15">
      <c r="A2258">
        <v>2002</v>
      </c>
      <c r="B2258" t="s">
        <v>119</v>
      </c>
      <c r="C2258" t="s">
        <v>57</v>
      </c>
      <c r="D2258" t="s">
        <v>212</v>
      </c>
      <c r="E2258" t="s">
        <v>74</v>
      </c>
    </row>
    <row r="2259" spans="1:5" ht="15">
      <c r="A2259">
        <v>2003</v>
      </c>
      <c r="B2259" t="s">
        <v>119</v>
      </c>
      <c r="C2259" t="s">
        <v>57</v>
      </c>
      <c r="D2259" t="s">
        <v>212</v>
      </c>
      <c r="E2259" t="s">
        <v>74</v>
      </c>
    </row>
    <row r="2260" spans="1:5" ht="15">
      <c r="A2260">
        <v>2004</v>
      </c>
      <c r="B2260" t="s">
        <v>119</v>
      </c>
      <c r="C2260" t="s">
        <v>57</v>
      </c>
      <c r="D2260" t="s">
        <v>212</v>
      </c>
      <c r="E2260" t="s">
        <v>74</v>
      </c>
    </row>
    <row r="2261" spans="1:5" ht="15">
      <c r="A2261">
        <v>2005</v>
      </c>
      <c r="B2261" t="s">
        <v>119</v>
      </c>
      <c r="C2261" t="s">
        <v>57</v>
      </c>
      <c r="D2261" t="s">
        <v>212</v>
      </c>
      <c r="E2261" t="s">
        <v>74</v>
      </c>
    </row>
    <row r="2262" spans="1:5" ht="15">
      <c r="A2262">
        <v>2006</v>
      </c>
      <c r="B2262" t="s">
        <v>119</v>
      </c>
      <c r="C2262" t="s">
        <v>57</v>
      </c>
      <c r="D2262" t="s">
        <v>212</v>
      </c>
      <c r="E2262" t="s">
        <v>74</v>
      </c>
    </row>
    <row r="2263" spans="1:5" ht="15">
      <c r="A2263">
        <v>2007</v>
      </c>
      <c r="B2263" t="s">
        <v>119</v>
      </c>
      <c r="C2263" t="s">
        <v>57</v>
      </c>
      <c r="D2263" t="s">
        <v>212</v>
      </c>
      <c r="E2263" t="s">
        <v>74</v>
      </c>
    </row>
    <row r="2264" spans="1:5" ht="15">
      <c r="A2264">
        <v>2008</v>
      </c>
      <c r="B2264" t="s">
        <v>119</v>
      </c>
      <c r="C2264" t="s">
        <v>57</v>
      </c>
      <c r="D2264" t="s">
        <v>212</v>
      </c>
      <c r="E2264" t="s">
        <v>74</v>
      </c>
    </row>
    <row r="2265" spans="1:5" ht="15">
      <c r="A2265">
        <v>2009</v>
      </c>
      <c r="B2265" t="s">
        <v>119</v>
      </c>
      <c r="C2265" t="s">
        <v>57</v>
      </c>
      <c r="D2265" t="s">
        <v>212</v>
      </c>
      <c r="E2265" t="s">
        <v>74</v>
      </c>
    </row>
    <row r="2266" spans="1:6" ht="15">
      <c r="A2266">
        <v>2010</v>
      </c>
      <c r="B2266" t="s">
        <v>119</v>
      </c>
      <c r="C2266" t="s">
        <v>57</v>
      </c>
      <c r="D2266" t="s">
        <v>212</v>
      </c>
      <c r="E2266" t="s">
        <v>74</v>
      </c>
      <c r="F2266">
        <v>1.228</v>
      </c>
    </row>
    <row r="2267" spans="1:6" ht="15">
      <c r="A2267">
        <v>2011</v>
      </c>
      <c r="B2267" t="s">
        <v>119</v>
      </c>
      <c r="C2267" t="s">
        <v>57</v>
      </c>
      <c r="D2267" t="s">
        <v>212</v>
      </c>
      <c r="E2267" t="s">
        <v>74</v>
      </c>
      <c r="F2267">
        <v>1.458</v>
      </c>
    </row>
    <row r="2268" spans="1:6" ht="15">
      <c r="A2268">
        <v>2012</v>
      </c>
      <c r="B2268" t="s">
        <v>119</v>
      </c>
      <c r="C2268" t="s">
        <v>57</v>
      </c>
      <c r="D2268" t="s">
        <v>212</v>
      </c>
      <c r="E2268" t="s">
        <v>74</v>
      </c>
      <c r="F2268">
        <v>1.552</v>
      </c>
    </row>
    <row r="2269" spans="1:6" ht="15">
      <c r="A2269">
        <v>2013</v>
      </c>
      <c r="B2269" t="s">
        <v>119</v>
      </c>
      <c r="C2269" t="s">
        <v>57</v>
      </c>
      <c r="D2269" t="s">
        <v>212</v>
      </c>
      <c r="E2269" t="s">
        <v>74</v>
      </c>
      <c r="F2269">
        <v>1.435</v>
      </c>
    </row>
    <row r="2270" spans="1:6" ht="15">
      <c r="A2270">
        <v>2014</v>
      </c>
      <c r="B2270" t="s">
        <v>119</v>
      </c>
      <c r="C2270" t="s">
        <v>57</v>
      </c>
      <c r="D2270" t="s">
        <v>212</v>
      </c>
      <c r="E2270" t="s">
        <v>74</v>
      </c>
      <c r="F2270">
        <v>1.652</v>
      </c>
    </row>
    <row r="2271" spans="1:6" ht="15">
      <c r="A2271">
        <v>2015</v>
      </c>
      <c r="B2271" t="s">
        <v>119</v>
      </c>
      <c r="C2271" t="s">
        <v>57</v>
      </c>
      <c r="D2271" t="s">
        <v>212</v>
      </c>
      <c r="E2271" t="s">
        <v>74</v>
      </c>
      <c r="F2271">
        <v>1.746</v>
      </c>
    </row>
    <row r="2272" spans="1:6" ht="15">
      <c r="A2272">
        <v>2016</v>
      </c>
      <c r="B2272" t="s">
        <v>119</v>
      </c>
      <c r="C2272" t="s">
        <v>57</v>
      </c>
      <c r="D2272" t="s">
        <v>212</v>
      </c>
      <c r="E2272" t="s">
        <v>74</v>
      </c>
      <c r="F2272">
        <v>1.632</v>
      </c>
    </row>
    <row r="2273" spans="1:6" ht="15">
      <c r="A2273">
        <v>2017</v>
      </c>
      <c r="B2273" t="s">
        <v>119</v>
      </c>
      <c r="C2273" t="s">
        <v>57</v>
      </c>
      <c r="D2273" t="s">
        <v>212</v>
      </c>
      <c r="E2273" t="s">
        <v>74</v>
      </c>
      <c r="F2273">
        <v>1.321</v>
      </c>
    </row>
    <row r="2274" spans="1:6" ht="15">
      <c r="A2274">
        <v>2018</v>
      </c>
      <c r="B2274" t="s">
        <v>119</v>
      </c>
      <c r="C2274" t="s">
        <v>57</v>
      </c>
      <c r="D2274" t="s">
        <v>212</v>
      </c>
      <c r="E2274" t="s">
        <v>74</v>
      </c>
      <c r="F2274">
        <v>1.397</v>
      </c>
    </row>
    <row r="2275" spans="1:6" ht="15">
      <c r="A2275">
        <v>2019</v>
      </c>
      <c r="B2275" t="s">
        <v>119</v>
      </c>
      <c r="C2275" t="s">
        <v>57</v>
      </c>
      <c r="D2275" t="s">
        <v>212</v>
      </c>
      <c r="E2275" t="s">
        <v>74</v>
      </c>
      <c r="F2275">
        <v>1.597</v>
      </c>
    </row>
    <row r="2276" spans="1:6" ht="15">
      <c r="A2276">
        <v>2020</v>
      </c>
      <c r="B2276" t="s">
        <v>119</v>
      </c>
      <c r="C2276" t="s">
        <v>57</v>
      </c>
      <c r="D2276" t="s">
        <v>212</v>
      </c>
      <c r="E2276" t="s">
        <v>74</v>
      </c>
      <c r="F2276">
        <v>1.721</v>
      </c>
    </row>
    <row r="2277" spans="1:7" ht="15">
      <c r="A2277">
        <v>2021</v>
      </c>
      <c r="B2277" t="s">
        <v>119</v>
      </c>
      <c r="C2277" t="s">
        <v>57</v>
      </c>
      <c r="D2277" t="s">
        <v>212</v>
      </c>
      <c r="E2277" t="s">
        <v>74</v>
      </c>
      <c r="F2277">
        <v>1.921</v>
      </c>
      <c r="G2277" t="s">
        <v>222</v>
      </c>
    </row>
    <row r="2278" spans="1:5" ht="15">
      <c r="A2278">
        <v>2022</v>
      </c>
      <c r="B2278" t="s">
        <v>119</v>
      </c>
      <c r="C2278" t="s">
        <v>57</v>
      </c>
      <c r="D2278" t="s">
        <v>212</v>
      </c>
      <c r="E2278" t="s">
        <v>74</v>
      </c>
    </row>
    <row r="2279" spans="1:6" ht="15">
      <c r="A2279">
        <v>2000</v>
      </c>
      <c r="B2279" t="s">
        <v>134</v>
      </c>
      <c r="C2279" t="s">
        <v>57</v>
      </c>
      <c r="D2279" t="s">
        <v>212</v>
      </c>
      <c r="E2279" t="s">
        <v>74</v>
      </c>
      <c r="F2279">
        <v>3.26</v>
      </c>
    </row>
    <row r="2280" spans="1:6" ht="15">
      <c r="A2280">
        <v>2001</v>
      </c>
      <c r="B2280" t="s">
        <v>134</v>
      </c>
      <c r="C2280" t="s">
        <v>57</v>
      </c>
      <c r="D2280" t="s">
        <v>212</v>
      </c>
      <c r="E2280" t="s">
        <v>74</v>
      </c>
      <c r="F2280">
        <v>2.931</v>
      </c>
    </row>
    <row r="2281" spans="1:6" ht="15">
      <c r="A2281">
        <v>2002</v>
      </c>
      <c r="B2281" t="s">
        <v>134</v>
      </c>
      <c r="C2281" t="s">
        <v>57</v>
      </c>
      <c r="D2281" t="s">
        <v>212</v>
      </c>
      <c r="E2281" t="s">
        <v>74</v>
      </c>
      <c r="F2281">
        <v>3.229</v>
      </c>
    </row>
    <row r="2282" spans="1:6" ht="15">
      <c r="A2282">
        <v>2003</v>
      </c>
      <c r="B2282" t="s">
        <v>134</v>
      </c>
      <c r="C2282" t="s">
        <v>57</v>
      </c>
      <c r="D2282" t="s">
        <v>212</v>
      </c>
      <c r="E2282" t="s">
        <v>74</v>
      </c>
      <c r="F2282">
        <v>3.475</v>
      </c>
    </row>
    <row r="2283" spans="1:6" ht="15">
      <c r="A2283">
        <v>2004</v>
      </c>
      <c r="B2283" t="s">
        <v>134</v>
      </c>
      <c r="C2283" t="s">
        <v>57</v>
      </c>
      <c r="D2283" t="s">
        <v>212</v>
      </c>
      <c r="E2283" t="s">
        <v>74</v>
      </c>
      <c r="F2283">
        <v>4.825</v>
      </c>
    </row>
    <row r="2284" spans="1:6" ht="15">
      <c r="A2284">
        <v>2005</v>
      </c>
      <c r="B2284" t="s">
        <v>134</v>
      </c>
      <c r="C2284" t="s">
        <v>57</v>
      </c>
      <c r="D2284" t="s">
        <v>212</v>
      </c>
      <c r="E2284" t="s">
        <v>74</v>
      </c>
      <c r="F2284">
        <v>4.179</v>
      </c>
    </row>
    <row r="2285" spans="1:6" ht="15">
      <c r="A2285">
        <v>2006</v>
      </c>
      <c r="B2285" t="s">
        <v>134</v>
      </c>
      <c r="C2285" t="s">
        <v>57</v>
      </c>
      <c r="D2285" t="s">
        <v>212</v>
      </c>
      <c r="E2285" t="s">
        <v>74</v>
      </c>
      <c r="F2285">
        <v>4.909</v>
      </c>
    </row>
    <row r="2286" spans="1:6" ht="15">
      <c r="A2286">
        <v>2007</v>
      </c>
      <c r="B2286" t="s">
        <v>134</v>
      </c>
      <c r="C2286" t="s">
        <v>57</v>
      </c>
      <c r="D2286" t="s">
        <v>212</v>
      </c>
      <c r="E2286" t="s">
        <v>74</v>
      </c>
      <c r="F2286">
        <v>3.003</v>
      </c>
    </row>
    <row r="2287" spans="1:6" ht="15">
      <c r="A2287">
        <v>2008</v>
      </c>
      <c r="B2287" t="s">
        <v>134</v>
      </c>
      <c r="C2287" t="s">
        <v>57</v>
      </c>
      <c r="D2287" t="s">
        <v>212</v>
      </c>
      <c r="E2287" t="s">
        <v>74</v>
      </c>
      <c r="F2287">
        <v>2.119</v>
      </c>
    </row>
    <row r="2288" spans="1:6" ht="15">
      <c r="A2288">
        <v>2009</v>
      </c>
      <c r="B2288" t="s">
        <v>134</v>
      </c>
      <c r="C2288" t="s">
        <v>57</v>
      </c>
      <c r="D2288" t="s">
        <v>212</v>
      </c>
      <c r="E2288" t="s">
        <v>74</v>
      </c>
      <c r="F2288">
        <v>3.616</v>
      </c>
    </row>
    <row r="2289" spans="1:6" ht="15">
      <c r="A2289">
        <v>2010</v>
      </c>
      <c r="B2289" t="s">
        <v>134</v>
      </c>
      <c r="C2289" t="s">
        <v>57</v>
      </c>
      <c r="D2289" t="s">
        <v>212</v>
      </c>
      <c r="E2289" t="s">
        <v>74</v>
      </c>
      <c r="F2289">
        <v>2.131</v>
      </c>
    </row>
    <row r="2290" spans="1:6" ht="15">
      <c r="A2290">
        <v>2011</v>
      </c>
      <c r="B2290" t="s">
        <v>134</v>
      </c>
      <c r="C2290" t="s">
        <v>57</v>
      </c>
      <c r="D2290" t="s">
        <v>212</v>
      </c>
      <c r="E2290" t="s">
        <v>74</v>
      </c>
      <c r="F2290">
        <v>4.339</v>
      </c>
    </row>
    <row r="2291" spans="1:6" ht="15">
      <c r="A2291">
        <v>2012</v>
      </c>
      <c r="B2291" t="s">
        <v>134</v>
      </c>
      <c r="C2291" t="s">
        <v>57</v>
      </c>
      <c r="D2291" t="s">
        <v>212</v>
      </c>
      <c r="E2291" t="s">
        <v>74</v>
      </c>
      <c r="F2291">
        <v>5.755</v>
      </c>
    </row>
    <row r="2292" spans="1:6" ht="15">
      <c r="A2292">
        <v>2013</v>
      </c>
      <c r="B2292" t="s">
        <v>134</v>
      </c>
      <c r="C2292" t="s">
        <v>57</v>
      </c>
      <c r="D2292" t="s">
        <v>212</v>
      </c>
      <c r="E2292" t="s">
        <v>74</v>
      </c>
      <c r="F2292">
        <v>5.036</v>
      </c>
    </row>
    <row r="2293" spans="1:6" ht="15">
      <c r="A2293">
        <v>2014</v>
      </c>
      <c r="B2293" t="s">
        <v>134</v>
      </c>
      <c r="C2293" t="s">
        <v>57</v>
      </c>
      <c r="D2293" t="s">
        <v>212</v>
      </c>
      <c r="E2293" t="s">
        <v>74</v>
      </c>
      <c r="F2293">
        <v>8.357</v>
      </c>
    </row>
    <row r="2294" spans="1:6" ht="15">
      <c r="A2294">
        <v>2015</v>
      </c>
      <c r="B2294" t="s">
        <v>134</v>
      </c>
      <c r="C2294" t="s">
        <v>57</v>
      </c>
      <c r="D2294" t="s">
        <v>212</v>
      </c>
      <c r="E2294" t="s">
        <v>74</v>
      </c>
      <c r="F2294">
        <v>9.624</v>
      </c>
    </row>
    <row r="2295" spans="1:6" ht="15">
      <c r="A2295">
        <v>2016</v>
      </c>
      <c r="B2295" t="s">
        <v>134</v>
      </c>
      <c r="C2295" t="s">
        <v>57</v>
      </c>
      <c r="D2295" t="s">
        <v>212</v>
      </c>
      <c r="E2295" t="s">
        <v>74</v>
      </c>
      <c r="F2295">
        <v>9.629</v>
      </c>
    </row>
    <row r="2296" spans="1:6" ht="15">
      <c r="A2296">
        <v>2017</v>
      </c>
      <c r="B2296" t="s">
        <v>134</v>
      </c>
      <c r="C2296" t="s">
        <v>57</v>
      </c>
      <c r="D2296" t="s">
        <v>212</v>
      </c>
      <c r="E2296" t="s">
        <v>74</v>
      </c>
      <c r="F2296">
        <v>7.974</v>
      </c>
    </row>
    <row r="2297" spans="1:6" ht="15">
      <c r="A2297">
        <v>2018</v>
      </c>
      <c r="B2297" t="s">
        <v>134</v>
      </c>
      <c r="C2297" t="s">
        <v>57</v>
      </c>
      <c r="D2297" t="s">
        <v>212</v>
      </c>
      <c r="E2297" t="s">
        <v>74</v>
      </c>
      <c r="F2297">
        <v>9.142</v>
      </c>
    </row>
    <row r="2298" spans="1:6" ht="15">
      <c r="A2298">
        <v>2019</v>
      </c>
      <c r="B2298" t="s">
        <v>134</v>
      </c>
      <c r="C2298" t="s">
        <v>57</v>
      </c>
      <c r="D2298" t="s">
        <v>212</v>
      </c>
      <c r="E2298" t="s">
        <v>74</v>
      </c>
      <c r="F2298">
        <v>7.558</v>
      </c>
    </row>
    <row r="2299" spans="1:6" ht="15">
      <c r="A2299">
        <v>2020</v>
      </c>
      <c r="B2299" t="s">
        <v>134</v>
      </c>
      <c r="C2299" t="s">
        <v>57</v>
      </c>
      <c r="D2299" t="s">
        <v>212</v>
      </c>
      <c r="E2299" t="s">
        <v>74</v>
      </c>
      <c r="F2299">
        <v>8.539</v>
      </c>
    </row>
    <row r="2300" spans="1:6" ht="15">
      <c r="A2300">
        <v>2021</v>
      </c>
      <c r="B2300" t="s">
        <v>134</v>
      </c>
      <c r="C2300" t="s">
        <v>57</v>
      </c>
      <c r="D2300" t="s">
        <v>212</v>
      </c>
      <c r="E2300" t="s">
        <v>74</v>
      </c>
      <c r="F2300">
        <v>8.262</v>
      </c>
    </row>
    <row r="2301" spans="1:7" ht="15">
      <c r="A2301">
        <v>2022</v>
      </c>
      <c r="B2301" t="s">
        <v>134</v>
      </c>
      <c r="C2301" t="s">
        <v>57</v>
      </c>
      <c r="D2301" t="s">
        <v>212</v>
      </c>
      <c r="E2301" t="s">
        <v>74</v>
      </c>
      <c r="F2301">
        <v>6.531</v>
      </c>
      <c r="G2301" t="s">
        <v>211</v>
      </c>
    </row>
    <row r="2302" spans="1:6" ht="15">
      <c r="A2302">
        <v>2000</v>
      </c>
      <c r="B2302" t="s">
        <v>133</v>
      </c>
      <c r="C2302" t="s">
        <v>57</v>
      </c>
      <c r="D2302" t="s">
        <v>212</v>
      </c>
      <c r="E2302" t="s">
        <v>74</v>
      </c>
      <c r="F2302">
        <v>3.71</v>
      </c>
    </row>
    <row r="2303" spans="1:6" ht="15">
      <c r="A2303">
        <v>2001</v>
      </c>
      <c r="B2303" t="s">
        <v>133</v>
      </c>
      <c r="C2303" t="s">
        <v>57</v>
      </c>
      <c r="D2303" t="s">
        <v>212</v>
      </c>
      <c r="E2303" t="s">
        <v>74</v>
      </c>
      <c r="F2303">
        <v>3.737</v>
      </c>
    </row>
    <row r="2304" spans="1:6" ht="15">
      <c r="A2304">
        <v>2002</v>
      </c>
      <c r="B2304" t="s">
        <v>133</v>
      </c>
      <c r="C2304" t="s">
        <v>57</v>
      </c>
      <c r="D2304" t="s">
        <v>212</v>
      </c>
      <c r="E2304" t="s">
        <v>74</v>
      </c>
      <c r="F2304">
        <v>3.019</v>
      </c>
    </row>
    <row r="2305" spans="1:6" ht="15">
      <c r="A2305">
        <v>2003</v>
      </c>
      <c r="B2305" t="s">
        <v>133</v>
      </c>
      <c r="C2305" t="s">
        <v>57</v>
      </c>
      <c r="D2305" t="s">
        <v>212</v>
      </c>
      <c r="E2305" t="s">
        <v>74</v>
      </c>
      <c r="F2305">
        <v>2.897</v>
      </c>
    </row>
    <row r="2306" spans="1:6" ht="15">
      <c r="A2306">
        <v>2004</v>
      </c>
      <c r="B2306" t="s">
        <v>133</v>
      </c>
      <c r="C2306" t="s">
        <v>57</v>
      </c>
      <c r="D2306" t="s">
        <v>212</v>
      </c>
      <c r="E2306" t="s">
        <v>74</v>
      </c>
      <c r="F2306">
        <v>2.644</v>
      </c>
    </row>
    <row r="2307" spans="1:6" ht="15">
      <c r="A2307">
        <v>2005</v>
      </c>
      <c r="B2307" t="s">
        <v>133</v>
      </c>
      <c r="C2307" t="s">
        <v>57</v>
      </c>
      <c r="D2307" t="s">
        <v>212</v>
      </c>
      <c r="E2307" t="s">
        <v>74</v>
      </c>
      <c r="F2307">
        <v>2.95</v>
      </c>
    </row>
    <row r="2308" spans="1:6" ht="15">
      <c r="A2308">
        <v>2006</v>
      </c>
      <c r="B2308" t="s">
        <v>133</v>
      </c>
      <c r="C2308" t="s">
        <v>57</v>
      </c>
      <c r="D2308" t="s">
        <v>212</v>
      </c>
      <c r="E2308" t="s">
        <v>74</v>
      </c>
      <c r="F2308">
        <v>3.338</v>
      </c>
    </row>
    <row r="2309" spans="1:6" ht="15">
      <c r="A2309">
        <v>2007</v>
      </c>
      <c r="B2309" t="s">
        <v>133</v>
      </c>
      <c r="C2309" t="s">
        <v>57</v>
      </c>
      <c r="D2309" t="s">
        <v>212</v>
      </c>
      <c r="E2309" t="s">
        <v>74</v>
      </c>
      <c r="F2309">
        <v>3.884</v>
      </c>
    </row>
    <row r="2310" spans="1:6" ht="15">
      <c r="A2310">
        <v>2008</v>
      </c>
      <c r="B2310" t="s">
        <v>133</v>
      </c>
      <c r="C2310" t="s">
        <v>57</v>
      </c>
      <c r="D2310" t="s">
        <v>212</v>
      </c>
      <c r="E2310" t="s">
        <v>74</v>
      </c>
      <c r="F2310">
        <v>3.96</v>
      </c>
    </row>
    <row r="2311" spans="1:6" ht="15">
      <c r="A2311">
        <v>2009</v>
      </c>
      <c r="B2311" t="s">
        <v>133</v>
      </c>
      <c r="C2311" t="s">
        <v>57</v>
      </c>
      <c r="D2311" t="s">
        <v>212</v>
      </c>
      <c r="E2311" t="s">
        <v>74</v>
      </c>
      <c r="F2311">
        <v>3.435</v>
      </c>
    </row>
    <row r="2312" spans="1:6" ht="15">
      <c r="A2312">
        <v>2010</v>
      </c>
      <c r="B2312" t="s">
        <v>133</v>
      </c>
      <c r="C2312" t="s">
        <v>57</v>
      </c>
      <c r="D2312" t="s">
        <v>212</v>
      </c>
      <c r="E2312" t="s">
        <v>74</v>
      </c>
      <c r="F2312">
        <v>2.942</v>
      </c>
    </row>
    <row r="2313" spans="1:6" ht="15">
      <c r="A2313">
        <v>2011</v>
      </c>
      <c r="B2313" t="s">
        <v>133</v>
      </c>
      <c r="C2313" t="s">
        <v>57</v>
      </c>
      <c r="D2313" t="s">
        <v>212</v>
      </c>
      <c r="E2313" t="s">
        <v>74</v>
      </c>
      <c r="F2313">
        <v>2.888</v>
      </c>
    </row>
    <row r="2314" spans="1:6" ht="15">
      <c r="A2314">
        <v>2012</v>
      </c>
      <c r="B2314" t="s">
        <v>133</v>
      </c>
      <c r="C2314" t="s">
        <v>57</v>
      </c>
      <c r="D2314" t="s">
        <v>212</v>
      </c>
      <c r="E2314" t="s">
        <v>74</v>
      </c>
      <c r="F2314">
        <v>2.719</v>
      </c>
    </row>
    <row r="2315" spans="1:7" ht="15">
      <c r="A2315">
        <v>2013</v>
      </c>
      <c r="B2315" t="s">
        <v>133</v>
      </c>
      <c r="C2315" t="s">
        <v>57</v>
      </c>
      <c r="D2315" t="s">
        <v>212</v>
      </c>
      <c r="E2315" t="s">
        <v>74</v>
      </c>
      <c r="F2315">
        <v>2.123</v>
      </c>
      <c r="G2315" t="s">
        <v>220</v>
      </c>
    </row>
    <row r="2316" spans="1:6" ht="15">
      <c r="A2316">
        <v>2014</v>
      </c>
      <c r="B2316" t="s">
        <v>133</v>
      </c>
      <c r="C2316" t="s">
        <v>57</v>
      </c>
      <c r="D2316" t="s">
        <v>212</v>
      </c>
      <c r="E2316" t="s">
        <v>74</v>
      </c>
      <c r="F2316">
        <v>2.695</v>
      </c>
    </row>
    <row r="2317" spans="1:7" ht="15">
      <c r="A2317">
        <v>2015</v>
      </c>
      <c r="B2317" t="s">
        <v>133</v>
      </c>
      <c r="C2317" t="s">
        <v>57</v>
      </c>
      <c r="D2317" t="s">
        <v>212</v>
      </c>
      <c r="E2317" t="s">
        <v>74</v>
      </c>
      <c r="F2317">
        <v>3.774</v>
      </c>
      <c r="G2317" t="s">
        <v>220</v>
      </c>
    </row>
    <row r="2318" spans="1:6" ht="15">
      <c r="A2318">
        <v>2016</v>
      </c>
      <c r="B2318" t="s">
        <v>133</v>
      </c>
      <c r="C2318" t="s">
        <v>57</v>
      </c>
      <c r="D2318" t="s">
        <v>212</v>
      </c>
      <c r="E2318" t="s">
        <v>74</v>
      </c>
      <c r="F2318">
        <v>3.127</v>
      </c>
    </row>
    <row r="2319" spans="1:7" ht="15">
      <c r="A2319">
        <v>2017</v>
      </c>
      <c r="B2319" t="s">
        <v>133</v>
      </c>
      <c r="C2319" t="s">
        <v>57</v>
      </c>
      <c r="D2319" t="s">
        <v>212</v>
      </c>
      <c r="E2319" t="s">
        <v>74</v>
      </c>
      <c r="F2319">
        <v>4.116</v>
      </c>
      <c r="G2319" t="s">
        <v>220</v>
      </c>
    </row>
    <row r="2320" spans="1:6" ht="15">
      <c r="A2320">
        <v>2018</v>
      </c>
      <c r="B2320" t="s">
        <v>133</v>
      </c>
      <c r="C2320" t="s">
        <v>57</v>
      </c>
      <c r="D2320" t="s">
        <v>212</v>
      </c>
      <c r="E2320" t="s">
        <v>74</v>
      </c>
      <c r="F2320">
        <v>5.103</v>
      </c>
    </row>
    <row r="2321" spans="1:7" ht="15">
      <c r="A2321">
        <v>2019</v>
      </c>
      <c r="B2321" t="s">
        <v>133</v>
      </c>
      <c r="C2321" t="s">
        <v>57</v>
      </c>
      <c r="D2321" t="s">
        <v>212</v>
      </c>
      <c r="E2321" t="s">
        <v>74</v>
      </c>
      <c r="F2321">
        <v>4.977</v>
      </c>
      <c r="G2321" t="s">
        <v>220</v>
      </c>
    </row>
    <row r="2322" spans="1:6" ht="15">
      <c r="A2322">
        <v>2020</v>
      </c>
      <c r="B2322" t="s">
        <v>133</v>
      </c>
      <c r="C2322" t="s">
        <v>57</v>
      </c>
      <c r="D2322" t="s">
        <v>212</v>
      </c>
      <c r="E2322" t="s">
        <v>74</v>
      </c>
      <c r="F2322">
        <v>4.467</v>
      </c>
    </row>
    <row r="2323" spans="1:6" ht="15">
      <c r="A2323">
        <v>2021</v>
      </c>
      <c r="B2323" t="s">
        <v>133</v>
      </c>
      <c r="C2323" t="s">
        <v>57</v>
      </c>
      <c r="D2323" t="s">
        <v>212</v>
      </c>
      <c r="E2323" t="s">
        <v>74</v>
      </c>
      <c r="F2323">
        <v>4.346</v>
      </c>
    </row>
    <row r="2324" spans="1:7" ht="15">
      <c r="A2324">
        <v>2022</v>
      </c>
      <c r="B2324" t="s">
        <v>133</v>
      </c>
      <c r="C2324" t="s">
        <v>57</v>
      </c>
      <c r="D2324" t="s">
        <v>212</v>
      </c>
      <c r="E2324" t="s">
        <v>74</v>
      </c>
      <c r="F2324">
        <v>5.004</v>
      </c>
      <c r="G2324" t="s">
        <v>211</v>
      </c>
    </row>
    <row r="2325" spans="1:6" ht="15">
      <c r="A2325">
        <v>2000</v>
      </c>
      <c r="B2325" t="s">
        <v>123</v>
      </c>
      <c r="C2325" t="s">
        <v>57</v>
      </c>
      <c r="D2325" t="s">
        <v>212</v>
      </c>
      <c r="E2325" t="s">
        <v>74</v>
      </c>
      <c r="F2325">
        <v>-42.955</v>
      </c>
    </row>
    <row r="2326" spans="1:6" ht="15">
      <c r="A2326">
        <v>2001</v>
      </c>
      <c r="B2326" t="s">
        <v>123</v>
      </c>
      <c r="C2326" t="s">
        <v>57</v>
      </c>
      <c r="D2326" t="s">
        <v>212</v>
      </c>
      <c r="E2326" t="s">
        <v>74</v>
      </c>
      <c r="F2326">
        <v>-44.012</v>
      </c>
    </row>
    <row r="2327" spans="1:6" ht="15">
      <c r="A2327">
        <v>2002</v>
      </c>
      <c r="B2327" t="s">
        <v>123</v>
      </c>
      <c r="C2327" t="s">
        <v>57</v>
      </c>
      <c r="D2327" t="s">
        <v>212</v>
      </c>
      <c r="E2327" t="s">
        <v>74</v>
      </c>
      <c r="F2327">
        <v>-46.125</v>
      </c>
    </row>
    <row r="2328" spans="1:6" ht="15">
      <c r="A2328">
        <v>2003</v>
      </c>
      <c r="B2328" t="s">
        <v>123</v>
      </c>
      <c r="C2328" t="s">
        <v>57</v>
      </c>
      <c r="D2328" t="s">
        <v>212</v>
      </c>
      <c r="E2328" t="s">
        <v>74</v>
      </c>
      <c r="F2328">
        <v>-45.927</v>
      </c>
    </row>
    <row r="2329" spans="1:6" ht="15">
      <c r="A2329">
        <v>2004</v>
      </c>
      <c r="B2329" t="s">
        <v>123</v>
      </c>
      <c r="C2329" t="s">
        <v>57</v>
      </c>
      <c r="D2329" t="s">
        <v>212</v>
      </c>
      <c r="E2329" t="s">
        <v>74</v>
      </c>
      <c r="F2329">
        <v>-44.861</v>
      </c>
    </row>
    <row r="2330" spans="1:6" ht="15">
      <c r="A2330">
        <v>2005</v>
      </c>
      <c r="B2330" t="s">
        <v>123</v>
      </c>
      <c r="C2330" t="s">
        <v>57</v>
      </c>
      <c r="D2330" t="s">
        <v>212</v>
      </c>
      <c r="E2330" t="s">
        <v>74</v>
      </c>
      <c r="F2330">
        <v>-42.491</v>
      </c>
    </row>
    <row r="2331" spans="1:6" ht="15">
      <c r="A2331">
        <v>2006</v>
      </c>
      <c r="B2331" t="s">
        <v>123</v>
      </c>
      <c r="C2331" t="s">
        <v>57</v>
      </c>
      <c r="D2331" t="s">
        <v>212</v>
      </c>
      <c r="E2331" t="s">
        <v>74</v>
      </c>
      <c r="F2331">
        <v>-40.83</v>
      </c>
    </row>
    <row r="2332" spans="1:6" ht="15">
      <c r="A2332">
        <v>2007</v>
      </c>
      <c r="B2332" t="s">
        <v>123</v>
      </c>
      <c r="C2332" t="s">
        <v>57</v>
      </c>
      <c r="D2332" t="s">
        <v>212</v>
      </c>
      <c r="E2332" t="s">
        <v>74</v>
      </c>
      <c r="F2332">
        <v>-39.462</v>
      </c>
    </row>
    <row r="2333" spans="1:6" ht="15">
      <c r="A2333">
        <v>2008</v>
      </c>
      <c r="B2333" t="s">
        <v>123</v>
      </c>
      <c r="C2333" t="s">
        <v>57</v>
      </c>
      <c r="D2333" t="s">
        <v>212</v>
      </c>
      <c r="E2333" t="s">
        <v>74</v>
      </c>
      <c r="F2333">
        <v>-38.991</v>
      </c>
    </row>
    <row r="2334" spans="1:6" ht="15">
      <c r="A2334">
        <v>2009</v>
      </c>
      <c r="B2334" t="s">
        <v>123</v>
      </c>
      <c r="C2334" t="s">
        <v>57</v>
      </c>
      <c r="D2334" t="s">
        <v>212</v>
      </c>
      <c r="E2334" t="s">
        <v>74</v>
      </c>
      <c r="F2334">
        <v>-38.277</v>
      </c>
    </row>
    <row r="2335" spans="1:6" ht="15">
      <c r="A2335">
        <v>2010</v>
      </c>
      <c r="B2335" t="s">
        <v>123</v>
      </c>
      <c r="C2335" t="s">
        <v>57</v>
      </c>
      <c r="D2335" t="s">
        <v>212</v>
      </c>
      <c r="E2335" t="s">
        <v>74</v>
      </c>
      <c r="F2335">
        <v>-36.599</v>
      </c>
    </row>
    <row r="2336" spans="1:6" ht="15">
      <c r="A2336">
        <v>2011</v>
      </c>
      <c r="B2336" t="s">
        <v>123</v>
      </c>
      <c r="C2336" t="s">
        <v>57</v>
      </c>
      <c r="D2336" t="s">
        <v>212</v>
      </c>
      <c r="E2336" t="s">
        <v>74</v>
      </c>
      <c r="F2336">
        <v>-35.56</v>
      </c>
    </row>
    <row r="2337" spans="1:6" ht="15">
      <c r="A2337">
        <v>2012</v>
      </c>
      <c r="B2337" t="s">
        <v>123</v>
      </c>
      <c r="C2337" t="s">
        <v>57</v>
      </c>
      <c r="D2337" t="s">
        <v>212</v>
      </c>
      <c r="E2337" t="s">
        <v>74</v>
      </c>
      <c r="F2337">
        <v>-35.879</v>
      </c>
    </row>
    <row r="2338" spans="1:6" ht="15">
      <c r="A2338">
        <v>2013</v>
      </c>
      <c r="B2338" t="s">
        <v>123</v>
      </c>
      <c r="C2338" t="s">
        <v>57</v>
      </c>
      <c r="D2338" t="s">
        <v>212</v>
      </c>
      <c r="E2338" t="s">
        <v>74</v>
      </c>
      <c r="F2338">
        <v>-33.522</v>
      </c>
    </row>
    <row r="2339" spans="1:6" ht="15">
      <c r="A2339">
        <v>2014</v>
      </c>
      <c r="B2339" t="s">
        <v>123</v>
      </c>
      <c r="C2339" t="s">
        <v>57</v>
      </c>
      <c r="D2339" t="s">
        <v>212</v>
      </c>
      <c r="E2339" t="s">
        <v>74</v>
      </c>
      <c r="F2339">
        <v>-34.317</v>
      </c>
    </row>
    <row r="2340" spans="1:6" ht="15">
      <c r="A2340">
        <v>2015</v>
      </c>
      <c r="B2340" t="s">
        <v>123</v>
      </c>
      <c r="C2340" t="s">
        <v>57</v>
      </c>
      <c r="D2340" t="s">
        <v>212</v>
      </c>
      <c r="E2340" t="s">
        <v>74</v>
      </c>
      <c r="F2340">
        <v>-35.641</v>
      </c>
    </row>
    <row r="2341" spans="1:6" ht="15">
      <c r="A2341">
        <v>2016</v>
      </c>
      <c r="B2341" t="s">
        <v>123</v>
      </c>
      <c r="C2341" t="s">
        <v>57</v>
      </c>
      <c r="D2341" t="s">
        <v>212</v>
      </c>
      <c r="E2341" t="s">
        <v>74</v>
      </c>
      <c r="F2341">
        <v>-36.191</v>
      </c>
    </row>
    <row r="2342" spans="1:6" ht="15">
      <c r="A2342">
        <v>2017</v>
      </c>
      <c r="B2342" t="s">
        <v>123</v>
      </c>
      <c r="C2342" t="s">
        <v>57</v>
      </c>
      <c r="D2342" t="s">
        <v>212</v>
      </c>
      <c r="E2342" t="s">
        <v>74</v>
      </c>
      <c r="F2342">
        <v>-38.271</v>
      </c>
    </row>
    <row r="2343" spans="1:6" ht="15">
      <c r="A2343">
        <v>2018</v>
      </c>
      <c r="B2343" t="s">
        <v>123</v>
      </c>
      <c r="C2343" t="s">
        <v>57</v>
      </c>
      <c r="D2343" t="s">
        <v>212</v>
      </c>
      <c r="E2343" t="s">
        <v>74</v>
      </c>
      <c r="F2343">
        <v>-34.7</v>
      </c>
    </row>
    <row r="2344" spans="1:6" ht="15">
      <c r="A2344">
        <v>2019</v>
      </c>
      <c r="B2344" t="s">
        <v>123</v>
      </c>
      <c r="C2344" t="s">
        <v>57</v>
      </c>
      <c r="D2344" t="s">
        <v>212</v>
      </c>
      <c r="E2344" t="s">
        <v>74</v>
      </c>
      <c r="F2344">
        <v>-33.279</v>
      </c>
    </row>
    <row r="2345" spans="1:6" ht="15">
      <c r="A2345">
        <v>2020</v>
      </c>
      <c r="B2345" t="s">
        <v>123</v>
      </c>
      <c r="C2345" t="s">
        <v>57</v>
      </c>
      <c r="D2345" t="s">
        <v>212</v>
      </c>
      <c r="E2345" t="s">
        <v>74</v>
      </c>
      <c r="F2345">
        <v>-36.421</v>
      </c>
    </row>
    <row r="2346" spans="1:6" ht="15">
      <c r="A2346">
        <v>2021</v>
      </c>
      <c r="B2346" t="s">
        <v>123</v>
      </c>
      <c r="C2346" t="s">
        <v>57</v>
      </c>
      <c r="D2346" t="s">
        <v>212</v>
      </c>
      <c r="E2346" t="s">
        <v>74</v>
      </c>
      <c r="F2346">
        <v>-38.264</v>
      </c>
    </row>
    <row r="2347" spans="1:5" ht="15">
      <c r="A2347">
        <v>2022</v>
      </c>
      <c r="B2347" t="s">
        <v>123</v>
      </c>
      <c r="C2347" t="s">
        <v>57</v>
      </c>
      <c r="D2347" t="s">
        <v>212</v>
      </c>
      <c r="E2347" t="s">
        <v>74</v>
      </c>
    </row>
    <row r="2348" spans="1:6" ht="15">
      <c r="A2348">
        <v>2000</v>
      </c>
      <c r="B2348" t="s">
        <v>131</v>
      </c>
      <c r="C2348" t="s">
        <v>57</v>
      </c>
      <c r="D2348" t="s">
        <v>212</v>
      </c>
      <c r="E2348" t="s">
        <v>74</v>
      </c>
      <c r="F2348">
        <v>0.168</v>
      </c>
    </row>
    <row r="2349" spans="1:6" ht="15">
      <c r="A2349">
        <v>2001</v>
      </c>
      <c r="B2349" t="s">
        <v>131</v>
      </c>
      <c r="C2349" t="s">
        <v>57</v>
      </c>
      <c r="D2349" t="s">
        <v>212</v>
      </c>
      <c r="E2349" t="s">
        <v>74</v>
      </c>
      <c r="F2349">
        <v>0.17</v>
      </c>
    </row>
    <row r="2350" spans="1:6" ht="15">
      <c r="A2350">
        <v>2002</v>
      </c>
      <c r="B2350" t="s">
        <v>131</v>
      </c>
      <c r="C2350" t="s">
        <v>57</v>
      </c>
      <c r="D2350" t="s">
        <v>212</v>
      </c>
      <c r="E2350" t="s">
        <v>74</v>
      </c>
      <c r="F2350">
        <v>0.276</v>
      </c>
    </row>
    <row r="2351" spans="1:6" ht="15">
      <c r="A2351">
        <v>2003</v>
      </c>
      <c r="B2351" t="s">
        <v>131</v>
      </c>
      <c r="C2351" t="s">
        <v>57</v>
      </c>
      <c r="D2351" t="s">
        <v>212</v>
      </c>
      <c r="E2351" t="s">
        <v>74</v>
      </c>
      <c r="F2351">
        <v>0.299</v>
      </c>
    </row>
    <row r="2352" spans="1:6" ht="15">
      <c r="A2352">
        <v>2004</v>
      </c>
      <c r="B2352" t="s">
        <v>131</v>
      </c>
      <c r="C2352" t="s">
        <v>57</v>
      </c>
      <c r="D2352" t="s">
        <v>212</v>
      </c>
      <c r="E2352" t="s">
        <v>74</v>
      </c>
      <c r="F2352">
        <v>0.443</v>
      </c>
    </row>
    <row r="2353" spans="1:6" ht="15">
      <c r="A2353">
        <v>2005</v>
      </c>
      <c r="B2353" t="s">
        <v>131</v>
      </c>
      <c r="C2353" t="s">
        <v>57</v>
      </c>
      <c r="D2353" t="s">
        <v>212</v>
      </c>
      <c r="E2353" t="s">
        <v>74</v>
      </c>
      <c r="F2353">
        <v>0.421</v>
      </c>
    </row>
    <row r="2354" spans="1:6" ht="15">
      <c r="A2354">
        <v>2006</v>
      </c>
      <c r="B2354" t="s">
        <v>131</v>
      </c>
      <c r="C2354" t="s">
        <v>57</v>
      </c>
      <c r="D2354" t="s">
        <v>212</v>
      </c>
      <c r="E2354" t="s">
        <v>74</v>
      </c>
      <c r="F2354">
        <v>0.51</v>
      </c>
    </row>
    <row r="2355" spans="1:6" ht="15">
      <c r="A2355">
        <v>2007</v>
      </c>
      <c r="B2355" t="s">
        <v>131</v>
      </c>
      <c r="C2355" t="s">
        <v>57</v>
      </c>
      <c r="D2355" t="s">
        <v>212</v>
      </c>
      <c r="E2355" t="s">
        <v>74</v>
      </c>
      <c r="F2355">
        <v>0.968</v>
      </c>
    </row>
    <row r="2356" spans="1:6" ht="15">
      <c r="A2356">
        <v>2008</v>
      </c>
      <c r="B2356" t="s">
        <v>131</v>
      </c>
      <c r="C2356" t="s">
        <v>57</v>
      </c>
      <c r="D2356" t="s">
        <v>212</v>
      </c>
      <c r="E2356" t="s">
        <v>74</v>
      </c>
      <c r="F2356">
        <v>1.203</v>
      </c>
    </row>
    <row r="2357" spans="1:6" ht="15">
      <c r="A2357">
        <v>2009</v>
      </c>
      <c r="B2357" t="s">
        <v>131</v>
      </c>
      <c r="C2357" t="s">
        <v>57</v>
      </c>
      <c r="D2357" t="s">
        <v>212</v>
      </c>
      <c r="E2357" t="s">
        <v>74</v>
      </c>
      <c r="F2357">
        <v>0.903</v>
      </c>
    </row>
    <row r="2358" spans="1:6" ht="15">
      <c r="A2358">
        <v>2010</v>
      </c>
      <c r="B2358" t="s">
        <v>131</v>
      </c>
      <c r="C2358" t="s">
        <v>57</v>
      </c>
      <c r="D2358" t="s">
        <v>212</v>
      </c>
      <c r="E2358" t="s">
        <v>74</v>
      </c>
      <c r="F2358">
        <v>1.069</v>
      </c>
    </row>
    <row r="2359" spans="1:6" ht="15">
      <c r="A2359">
        <v>2011</v>
      </c>
      <c r="B2359" t="s">
        <v>131</v>
      </c>
      <c r="C2359" t="s">
        <v>57</v>
      </c>
      <c r="D2359" t="s">
        <v>212</v>
      </c>
      <c r="E2359" t="s">
        <v>74</v>
      </c>
      <c r="F2359">
        <v>1.366</v>
      </c>
    </row>
    <row r="2360" spans="1:6" ht="15">
      <c r="A2360">
        <v>2012</v>
      </c>
      <c r="B2360" t="s">
        <v>131</v>
      </c>
      <c r="C2360" t="s">
        <v>57</v>
      </c>
      <c r="D2360" t="s">
        <v>212</v>
      </c>
      <c r="E2360" t="s">
        <v>74</v>
      </c>
      <c r="F2360">
        <v>0.977</v>
      </c>
    </row>
    <row r="2361" spans="1:6" ht="15">
      <c r="A2361">
        <v>2013</v>
      </c>
      <c r="B2361" t="s">
        <v>131</v>
      </c>
      <c r="C2361" t="s">
        <v>57</v>
      </c>
      <c r="D2361" t="s">
        <v>212</v>
      </c>
      <c r="E2361" t="s">
        <v>74</v>
      </c>
      <c r="F2361">
        <v>0.554</v>
      </c>
    </row>
    <row r="2362" spans="1:6" ht="15">
      <c r="A2362">
        <v>2014</v>
      </c>
      <c r="B2362" t="s">
        <v>131</v>
      </c>
      <c r="C2362" t="s">
        <v>57</v>
      </c>
      <c r="D2362" t="s">
        <v>212</v>
      </c>
      <c r="E2362" t="s">
        <v>74</v>
      </c>
      <c r="F2362">
        <v>0.644</v>
      </c>
    </row>
    <row r="2363" spans="1:6" ht="15">
      <c r="A2363">
        <v>2015</v>
      </c>
      <c r="B2363" t="s">
        <v>131</v>
      </c>
      <c r="C2363" t="s">
        <v>57</v>
      </c>
      <c r="D2363" t="s">
        <v>212</v>
      </c>
      <c r="E2363" t="s">
        <v>74</v>
      </c>
      <c r="F2363">
        <v>0.42</v>
      </c>
    </row>
    <row r="2364" spans="1:6" ht="15">
      <c r="A2364">
        <v>2016</v>
      </c>
      <c r="B2364" t="s">
        <v>131</v>
      </c>
      <c r="C2364" t="s">
        <v>57</v>
      </c>
      <c r="D2364" t="s">
        <v>212</v>
      </c>
      <c r="E2364" t="s">
        <v>74</v>
      </c>
      <c r="F2364">
        <v>0.698</v>
      </c>
    </row>
    <row r="2365" spans="1:6" ht="15">
      <c r="A2365">
        <v>2017</v>
      </c>
      <c r="B2365" t="s">
        <v>131</v>
      </c>
      <c r="C2365" t="s">
        <v>57</v>
      </c>
      <c r="D2365" t="s">
        <v>212</v>
      </c>
      <c r="E2365" t="s">
        <v>74</v>
      </c>
      <c r="F2365">
        <v>0.949</v>
      </c>
    </row>
    <row r="2366" spans="1:6" ht="15">
      <c r="A2366">
        <v>2018</v>
      </c>
      <c r="B2366" t="s">
        <v>131</v>
      </c>
      <c r="C2366" t="s">
        <v>57</v>
      </c>
      <c r="D2366" t="s">
        <v>212</v>
      </c>
      <c r="E2366" t="s">
        <v>74</v>
      </c>
      <c r="F2366">
        <v>1.251</v>
      </c>
    </row>
    <row r="2367" spans="1:6" ht="15">
      <c r="A2367">
        <v>2019</v>
      </c>
      <c r="B2367" t="s">
        <v>131</v>
      </c>
      <c r="C2367" t="s">
        <v>57</v>
      </c>
      <c r="D2367" t="s">
        <v>212</v>
      </c>
      <c r="E2367" t="s">
        <v>74</v>
      </c>
      <c r="F2367">
        <v>1.127</v>
      </c>
    </row>
    <row r="2368" spans="1:6" ht="15">
      <c r="A2368">
        <v>2020</v>
      </c>
      <c r="B2368" t="s">
        <v>131</v>
      </c>
      <c r="C2368" t="s">
        <v>57</v>
      </c>
      <c r="D2368" t="s">
        <v>212</v>
      </c>
      <c r="E2368" t="s">
        <v>74</v>
      </c>
      <c r="F2368">
        <v>0.933</v>
      </c>
    </row>
    <row r="2369" spans="1:6" ht="15">
      <c r="A2369">
        <v>2021</v>
      </c>
      <c r="B2369" t="s">
        <v>131</v>
      </c>
      <c r="C2369" t="s">
        <v>57</v>
      </c>
      <c r="D2369" t="s">
        <v>212</v>
      </c>
      <c r="E2369" t="s">
        <v>74</v>
      </c>
      <c r="F2369">
        <v>0.892</v>
      </c>
    </row>
    <row r="2370" spans="1:7" ht="15">
      <c r="A2370">
        <v>2022</v>
      </c>
      <c r="B2370" t="s">
        <v>131</v>
      </c>
      <c r="C2370" t="s">
        <v>57</v>
      </c>
      <c r="D2370" t="s">
        <v>212</v>
      </c>
      <c r="E2370" t="s">
        <v>74</v>
      </c>
      <c r="F2370">
        <v>1.148</v>
      </c>
      <c r="G2370" t="s">
        <v>211</v>
      </c>
    </row>
    <row r="2371" spans="1:6" ht="15">
      <c r="A2371">
        <v>2000</v>
      </c>
      <c r="B2371" t="s">
        <v>130</v>
      </c>
      <c r="C2371" t="s">
        <v>57</v>
      </c>
      <c r="D2371" t="s">
        <v>212</v>
      </c>
      <c r="E2371" t="s">
        <v>74</v>
      </c>
      <c r="F2371">
        <v>3.522</v>
      </c>
    </row>
    <row r="2372" spans="1:6" ht="15">
      <c r="A2372">
        <v>2001</v>
      </c>
      <c r="B2372" t="s">
        <v>130</v>
      </c>
      <c r="C2372" t="s">
        <v>57</v>
      </c>
      <c r="D2372" t="s">
        <v>212</v>
      </c>
      <c r="E2372" t="s">
        <v>74</v>
      </c>
      <c r="F2372">
        <v>3.648</v>
      </c>
    </row>
    <row r="2373" spans="1:6" ht="15">
      <c r="A2373">
        <v>2002</v>
      </c>
      <c r="B2373" t="s">
        <v>130</v>
      </c>
      <c r="C2373" t="s">
        <v>57</v>
      </c>
      <c r="D2373" t="s">
        <v>212</v>
      </c>
      <c r="E2373" t="s">
        <v>74</v>
      </c>
      <c r="F2373">
        <v>3.582</v>
      </c>
    </row>
    <row r="2374" spans="1:6" ht="15">
      <c r="A2374">
        <v>2003</v>
      </c>
      <c r="B2374" t="s">
        <v>130</v>
      </c>
      <c r="C2374" t="s">
        <v>57</v>
      </c>
      <c r="D2374" t="s">
        <v>212</v>
      </c>
      <c r="E2374" t="s">
        <v>74</v>
      </c>
      <c r="F2374">
        <v>3.083</v>
      </c>
    </row>
    <row r="2375" spans="1:6" ht="15">
      <c r="A2375">
        <v>2004</v>
      </c>
      <c r="B2375" t="s">
        <v>130</v>
      </c>
      <c r="C2375" t="s">
        <v>57</v>
      </c>
      <c r="D2375" t="s">
        <v>212</v>
      </c>
      <c r="E2375" t="s">
        <v>74</v>
      </c>
      <c r="F2375">
        <v>3.01</v>
      </c>
    </row>
    <row r="2376" spans="1:6" ht="15">
      <c r="A2376">
        <v>2005</v>
      </c>
      <c r="B2376" t="s">
        <v>130</v>
      </c>
      <c r="C2376" t="s">
        <v>57</v>
      </c>
      <c r="D2376" t="s">
        <v>212</v>
      </c>
      <c r="E2376" t="s">
        <v>74</v>
      </c>
      <c r="F2376">
        <v>3.019</v>
      </c>
    </row>
    <row r="2377" spans="1:6" ht="15">
      <c r="A2377">
        <v>2006</v>
      </c>
      <c r="B2377" t="s">
        <v>130</v>
      </c>
      <c r="C2377" t="s">
        <v>57</v>
      </c>
      <c r="D2377" t="s">
        <v>212</v>
      </c>
      <c r="E2377" t="s">
        <v>74</v>
      </c>
      <c r="F2377">
        <v>2.593</v>
      </c>
    </row>
    <row r="2378" spans="1:6" ht="15">
      <c r="A2378">
        <v>2007</v>
      </c>
      <c r="B2378" t="s">
        <v>130</v>
      </c>
      <c r="C2378" t="s">
        <v>57</v>
      </c>
      <c r="D2378" t="s">
        <v>212</v>
      </c>
      <c r="E2378" t="s">
        <v>74</v>
      </c>
      <c r="F2378">
        <v>2.454</v>
      </c>
    </row>
    <row r="2379" spans="1:6" ht="15">
      <c r="A2379">
        <v>2008</v>
      </c>
      <c r="B2379" t="s">
        <v>130</v>
      </c>
      <c r="C2379" t="s">
        <v>57</v>
      </c>
      <c r="D2379" t="s">
        <v>212</v>
      </c>
      <c r="E2379" t="s">
        <v>74</v>
      </c>
      <c r="F2379">
        <v>2.318</v>
      </c>
    </row>
    <row r="2380" spans="1:6" ht="15">
      <c r="A2380">
        <v>2009</v>
      </c>
      <c r="B2380" t="s">
        <v>130</v>
      </c>
      <c r="C2380" t="s">
        <v>57</v>
      </c>
      <c r="D2380" t="s">
        <v>212</v>
      </c>
      <c r="E2380" t="s">
        <v>74</v>
      </c>
      <c r="F2380">
        <v>2.47</v>
      </c>
    </row>
    <row r="2381" spans="1:6" ht="15">
      <c r="A2381">
        <v>2010</v>
      </c>
      <c r="B2381" t="s">
        <v>130</v>
      </c>
      <c r="C2381" t="s">
        <v>57</v>
      </c>
      <c r="D2381" t="s">
        <v>212</v>
      </c>
      <c r="E2381" t="s">
        <v>74</v>
      </c>
      <c r="F2381">
        <v>2.245</v>
      </c>
    </row>
    <row r="2382" spans="1:6" ht="15">
      <c r="A2382">
        <v>2011</v>
      </c>
      <c r="B2382" t="s">
        <v>130</v>
      </c>
      <c r="C2382" t="s">
        <v>57</v>
      </c>
      <c r="D2382" t="s">
        <v>212</v>
      </c>
      <c r="E2382" t="s">
        <v>74</v>
      </c>
      <c r="F2382">
        <v>1.967</v>
      </c>
    </row>
    <row r="2383" spans="1:6" ht="15">
      <c r="A2383">
        <v>2012</v>
      </c>
      <c r="B2383" t="s">
        <v>130</v>
      </c>
      <c r="C2383" t="s">
        <v>57</v>
      </c>
      <c r="D2383" t="s">
        <v>212</v>
      </c>
      <c r="E2383" t="s">
        <v>74</v>
      </c>
      <c r="F2383">
        <v>1.757</v>
      </c>
    </row>
    <row r="2384" spans="1:6" ht="15">
      <c r="A2384">
        <v>2013</v>
      </c>
      <c r="B2384" t="s">
        <v>130</v>
      </c>
      <c r="C2384" t="s">
        <v>57</v>
      </c>
      <c r="D2384" t="s">
        <v>212</v>
      </c>
      <c r="E2384" t="s">
        <v>74</v>
      </c>
      <c r="F2384">
        <v>1.347</v>
      </c>
    </row>
    <row r="2385" spans="1:6" ht="15">
      <c r="A2385">
        <v>2014</v>
      </c>
      <c r="B2385" t="s">
        <v>130</v>
      </c>
      <c r="C2385" t="s">
        <v>57</v>
      </c>
      <c r="D2385" t="s">
        <v>212</v>
      </c>
      <c r="E2385" t="s">
        <v>74</v>
      </c>
      <c r="F2385">
        <v>1.631</v>
      </c>
    </row>
    <row r="2386" spans="1:6" ht="15">
      <c r="A2386">
        <v>2015</v>
      </c>
      <c r="B2386" t="s">
        <v>130</v>
      </c>
      <c r="C2386" t="s">
        <v>57</v>
      </c>
      <c r="D2386" t="s">
        <v>212</v>
      </c>
      <c r="E2386" t="s">
        <v>74</v>
      </c>
      <c r="F2386">
        <v>1.944</v>
      </c>
    </row>
    <row r="2387" spans="1:6" ht="15">
      <c r="A2387">
        <v>2016</v>
      </c>
      <c r="B2387" t="s">
        <v>130</v>
      </c>
      <c r="C2387" t="s">
        <v>57</v>
      </c>
      <c r="D2387" t="s">
        <v>212</v>
      </c>
      <c r="E2387" t="s">
        <v>74</v>
      </c>
      <c r="F2387">
        <v>2.144</v>
      </c>
    </row>
    <row r="2388" spans="1:6" ht="15">
      <c r="A2388">
        <v>2017</v>
      </c>
      <c r="B2388" t="s">
        <v>130</v>
      </c>
      <c r="C2388" t="s">
        <v>57</v>
      </c>
      <c r="D2388" t="s">
        <v>212</v>
      </c>
      <c r="E2388" t="s">
        <v>74</v>
      </c>
      <c r="F2388">
        <v>2.313</v>
      </c>
    </row>
    <row r="2389" spans="1:6" ht="15">
      <c r="A2389">
        <v>2018</v>
      </c>
      <c r="B2389" t="s">
        <v>130</v>
      </c>
      <c r="C2389" t="s">
        <v>57</v>
      </c>
      <c r="D2389" t="s">
        <v>212</v>
      </c>
      <c r="E2389" t="s">
        <v>74</v>
      </c>
      <c r="F2389">
        <v>2.349</v>
      </c>
    </row>
    <row r="2390" spans="1:6" ht="15">
      <c r="A2390">
        <v>2019</v>
      </c>
      <c r="B2390" t="s">
        <v>130</v>
      </c>
      <c r="C2390" t="s">
        <v>57</v>
      </c>
      <c r="D2390" t="s">
        <v>212</v>
      </c>
      <c r="E2390" t="s">
        <v>74</v>
      </c>
      <c r="F2390">
        <v>2.221</v>
      </c>
    </row>
    <row r="2391" spans="1:6" ht="15">
      <c r="A2391">
        <v>2020</v>
      </c>
      <c r="B2391" t="s">
        <v>130</v>
      </c>
      <c r="C2391" t="s">
        <v>57</v>
      </c>
      <c r="D2391" t="s">
        <v>212</v>
      </c>
      <c r="E2391" t="s">
        <v>74</v>
      </c>
      <c r="F2391">
        <v>1.88</v>
      </c>
    </row>
    <row r="2392" spans="1:6" ht="15">
      <c r="A2392">
        <v>2021</v>
      </c>
      <c r="B2392" t="s">
        <v>130</v>
      </c>
      <c r="C2392" t="s">
        <v>57</v>
      </c>
      <c r="D2392" t="s">
        <v>212</v>
      </c>
      <c r="E2392" t="s">
        <v>74</v>
      </c>
      <c r="F2392">
        <v>1.99</v>
      </c>
    </row>
    <row r="2393" spans="1:7" ht="15">
      <c r="A2393">
        <v>2022</v>
      </c>
      <c r="B2393" t="s">
        <v>130</v>
      </c>
      <c r="C2393" t="s">
        <v>57</v>
      </c>
      <c r="D2393" t="s">
        <v>212</v>
      </c>
      <c r="E2393" t="s">
        <v>74</v>
      </c>
      <c r="F2393">
        <v>2.042</v>
      </c>
      <c r="G2393" t="s">
        <v>211</v>
      </c>
    </row>
    <row r="2394" spans="1:6" ht="15">
      <c r="A2394">
        <v>2000</v>
      </c>
      <c r="B2394" t="s">
        <v>129</v>
      </c>
      <c r="C2394" t="s">
        <v>57</v>
      </c>
      <c r="D2394" t="s">
        <v>212</v>
      </c>
      <c r="E2394" t="s">
        <v>74</v>
      </c>
      <c r="F2394">
        <v>0.277</v>
      </c>
    </row>
    <row r="2395" spans="1:6" ht="15">
      <c r="A2395">
        <v>2001</v>
      </c>
      <c r="B2395" t="s">
        <v>129</v>
      </c>
      <c r="C2395" t="s">
        <v>57</v>
      </c>
      <c r="D2395" t="s">
        <v>212</v>
      </c>
      <c r="E2395" t="s">
        <v>74</v>
      </c>
      <c r="F2395">
        <v>0.434</v>
      </c>
    </row>
    <row r="2396" spans="1:6" ht="15">
      <c r="A2396">
        <v>2002</v>
      </c>
      <c r="B2396" t="s">
        <v>129</v>
      </c>
      <c r="C2396" t="s">
        <v>57</v>
      </c>
      <c r="D2396" t="s">
        <v>212</v>
      </c>
      <c r="E2396" t="s">
        <v>74</v>
      </c>
      <c r="F2396">
        <v>0.443</v>
      </c>
    </row>
    <row r="2397" spans="1:6" ht="15">
      <c r="A2397">
        <v>2003</v>
      </c>
      <c r="B2397" t="s">
        <v>129</v>
      </c>
      <c r="C2397" t="s">
        <v>57</v>
      </c>
      <c r="D2397" t="s">
        <v>212</v>
      </c>
      <c r="E2397" t="s">
        <v>74</v>
      </c>
      <c r="F2397">
        <v>0.669</v>
      </c>
    </row>
    <row r="2398" spans="1:6" ht="15">
      <c r="A2398">
        <v>2004</v>
      </c>
      <c r="B2398" t="s">
        <v>129</v>
      </c>
      <c r="C2398" t="s">
        <v>57</v>
      </c>
      <c r="D2398" t="s">
        <v>212</v>
      </c>
      <c r="E2398" t="s">
        <v>74</v>
      </c>
      <c r="F2398">
        <v>0.745</v>
      </c>
    </row>
    <row r="2399" spans="1:6" ht="15">
      <c r="A2399">
        <v>2005</v>
      </c>
      <c r="B2399" t="s">
        <v>129</v>
      </c>
      <c r="C2399" t="s">
        <v>57</v>
      </c>
      <c r="D2399" t="s">
        <v>212</v>
      </c>
      <c r="E2399" t="s">
        <v>74</v>
      </c>
      <c r="F2399">
        <v>0.736</v>
      </c>
    </row>
    <row r="2400" spans="1:6" ht="15">
      <c r="A2400">
        <v>2006</v>
      </c>
      <c r="B2400" t="s">
        <v>129</v>
      </c>
      <c r="C2400" t="s">
        <v>57</v>
      </c>
      <c r="D2400" t="s">
        <v>212</v>
      </c>
      <c r="E2400" t="s">
        <v>74</v>
      </c>
      <c r="F2400">
        <v>0.85</v>
      </c>
    </row>
    <row r="2401" spans="1:6" ht="15">
      <c r="A2401">
        <v>2007</v>
      </c>
      <c r="B2401" t="s">
        <v>129</v>
      </c>
      <c r="C2401" t="s">
        <v>57</v>
      </c>
      <c r="D2401" t="s">
        <v>212</v>
      </c>
      <c r="E2401" t="s">
        <v>74</v>
      </c>
      <c r="F2401">
        <v>1.229</v>
      </c>
    </row>
    <row r="2402" spans="1:6" ht="15">
      <c r="A2402">
        <v>2008</v>
      </c>
      <c r="B2402" t="s">
        <v>129</v>
      </c>
      <c r="C2402" t="s">
        <v>57</v>
      </c>
      <c r="D2402" t="s">
        <v>212</v>
      </c>
      <c r="E2402" t="s">
        <v>74</v>
      </c>
      <c r="F2402">
        <v>1.076</v>
      </c>
    </row>
    <row r="2403" spans="1:6" ht="15">
      <c r="A2403">
        <v>2009</v>
      </c>
      <c r="B2403" t="s">
        <v>129</v>
      </c>
      <c r="C2403" t="s">
        <v>57</v>
      </c>
      <c r="D2403" t="s">
        <v>212</v>
      </c>
      <c r="E2403" t="s">
        <v>74</v>
      </c>
      <c r="F2403">
        <v>0.323</v>
      </c>
    </row>
    <row r="2404" spans="1:6" ht="15">
      <c r="A2404">
        <v>2010</v>
      </c>
      <c r="B2404" t="s">
        <v>129</v>
      </c>
      <c r="C2404" t="s">
        <v>57</v>
      </c>
      <c r="D2404" t="s">
        <v>212</v>
      </c>
      <c r="E2404" t="s">
        <v>74</v>
      </c>
      <c r="F2404">
        <v>0.296</v>
      </c>
    </row>
    <row r="2405" spans="1:6" ht="15">
      <c r="A2405">
        <v>2011</v>
      </c>
      <c r="B2405" t="s">
        <v>129</v>
      </c>
      <c r="C2405" t="s">
        <v>57</v>
      </c>
      <c r="D2405" t="s">
        <v>212</v>
      </c>
      <c r="E2405" t="s">
        <v>74</v>
      </c>
      <c r="F2405">
        <v>0.231</v>
      </c>
    </row>
    <row r="2406" spans="1:6" ht="15">
      <c r="A2406">
        <v>2012</v>
      </c>
      <c r="B2406" t="s">
        <v>129</v>
      </c>
      <c r="C2406" t="s">
        <v>57</v>
      </c>
      <c r="D2406" t="s">
        <v>212</v>
      </c>
      <c r="E2406" t="s">
        <v>74</v>
      </c>
      <c r="F2406">
        <v>0.35</v>
      </c>
    </row>
    <row r="2407" spans="1:6" ht="15">
      <c r="A2407">
        <v>2013</v>
      </c>
      <c r="B2407" t="s">
        <v>129</v>
      </c>
      <c r="C2407" t="s">
        <v>57</v>
      </c>
      <c r="D2407" t="s">
        <v>212</v>
      </c>
      <c r="E2407" t="s">
        <v>74</v>
      </c>
      <c r="F2407">
        <v>-0.055</v>
      </c>
    </row>
    <row r="2408" spans="1:6" ht="15">
      <c r="A2408">
        <v>2014</v>
      </c>
      <c r="B2408" t="s">
        <v>129</v>
      </c>
      <c r="C2408" t="s">
        <v>57</v>
      </c>
      <c r="D2408" t="s">
        <v>212</v>
      </c>
      <c r="E2408" t="s">
        <v>74</v>
      </c>
      <c r="F2408">
        <v>-0.056</v>
      </c>
    </row>
    <row r="2409" spans="1:6" ht="15">
      <c r="A2409">
        <v>2015</v>
      </c>
      <c r="B2409" t="s">
        <v>129</v>
      </c>
      <c r="C2409" t="s">
        <v>57</v>
      </c>
      <c r="D2409" t="s">
        <v>212</v>
      </c>
      <c r="E2409" t="s">
        <v>74</v>
      </c>
      <c r="F2409">
        <v>0.333</v>
      </c>
    </row>
    <row r="2410" spans="1:6" ht="15">
      <c r="A2410">
        <v>2016</v>
      </c>
      <c r="B2410" t="s">
        <v>129</v>
      </c>
      <c r="C2410" t="s">
        <v>57</v>
      </c>
      <c r="D2410" t="s">
        <v>212</v>
      </c>
      <c r="E2410" t="s">
        <v>74</v>
      </c>
      <c r="F2410">
        <v>0.51</v>
      </c>
    </row>
    <row r="2411" spans="1:6" ht="15">
      <c r="A2411">
        <v>2017</v>
      </c>
      <c r="B2411" t="s">
        <v>129</v>
      </c>
      <c r="C2411" t="s">
        <v>57</v>
      </c>
      <c r="D2411" t="s">
        <v>212</v>
      </c>
      <c r="E2411" t="s">
        <v>74</v>
      </c>
      <c r="F2411">
        <v>0.447</v>
      </c>
    </row>
    <row r="2412" spans="1:6" ht="15">
      <c r="A2412">
        <v>2018</v>
      </c>
      <c r="B2412" t="s">
        <v>129</v>
      </c>
      <c r="C2412" t="s">
        <v>57</v>
      </c>
      <c r="D2412" t="s">
        <v>212</v>
      </c>
      <c r="E2412" t="s">
        <v>74</v>
      </c>
      <c r="F2412">
        <v>0.422</v>
      </c>
    </row>
    <row r="2413" spans="1:6" ht="15">
      <c r="A2413">
        <v>2019</v>
      </c>
      <c r="B2413" t="s">
        <v>129</v>
      </c>
      <c r="C2413" t="s">
        <v>57</v>
      </c>
      <c r="D2413" t="s">
        <v>212</v>
      </c>
      <c r="E2413" t="s">
        <v>74</v>
      </c>
      <c r="F2413">
        <v>0.447</v>
      </c>
    </row>
    <row r="2414" spans="1:6" ht="15">
      <c r="A2414">
        <v>2020</v>
      </c>
      <c r="B2414" t="s">
        <v>129</v>
      </c>
      <c r="C2414" t="s">
        <v>57</v>
      </c>
      <c r="D2414" t="s">
        <v>212</v>
      </c>
      <c r="E2414" t="s">
        <v>74</v>
      </c>
      <c r="F2414">
        <v>0.742</v>
      </c>
    </row>
    <row r="2415" spans="1:6" ht="15">
      <c r="A2415">
        <v>2021</v>
      </c>
      <c r="B2415" t="s">
        <v>129</v>
      </c>
      <c r="C2415" t="s">
        <v>57</v>
      </c>
      <c r="D2415" t="s">
        <v>212</v>
      </c>
      <c r="E2415" t="s">
        <v>74</v>
      </c>
      <c r="F2415">
        <v>0.712</v>
      </c>
    </row>
    <row r="2416" spans="1:7" ht="15">
      <c r="A2416">
        <v>2022</v>
      </c>
      <c r="B2416" t="s">
        <v>129</v>
      </c>
      <c r="C2416" t="s">
        <v>57</v>
      </c>
      <c r="D2416" t="s">
        <v>212</v>
      </c>
      <c r="E2416" t="s">
        <v>74</v>
      </c>
      <c r="F2416">
        <v>0.877</v>
      </c>
      <c r="G2416" t="s">
        <v>211</v>
      </c>
    </row>
    <row r="2417" spans="1:5" ht="15">
      <c r="A2417">
        <v>2000</v>
      </c>
      <c r="B2417" t="s">
        <v>116</v>
      </c>
      <c r="C2417" t="s">
        <v>57</v>
      </c>
      <c r="D2417" t="s">
        <v>212</v>
      </c>
      <c r="E2417" t="s">
        <v>74</v>
      </c>
    </row>
    <row r="2418" spans="1:6" ht="15">
      <c r="A2418">
        <v>2001</v>
      </c>
      <c r="B2418" t="s">
        <v>116</v>
      </c>
      <c r="C2418" t="s">
        <v>57</v>
      </c>
      <c r="D2418" t="s">
        <v>212</v>
      </c>
      <c r="E2418" t="s">
        <v>74</v>
      </c>
      <c r="F2418">
        <v>0.622</v>
      </c>
    </row>
    <row r="2419" spans="1:6" ht="15">
      <c r="A2419">
        <v>2002</v>
      </c>
      <c r="B2419" t="s">
        <v>116</v>
      </c>
      <c r="C2419" t="s">
        <v>57</v>
      </c>
      <c r="D2419" t="s">
        <v>212</v>
      </c>
      <c r="E2419" t="s">
        <v>74</v>
      </c>
      <c r="F2419">
        <v>0.552</v>
      </c>
    </row>
    <row r="2420" spans="1:6" ht="15">
      <c r="A2420">
        <v>2003</v>
      </c>
      <c r="B2420" t="s">
        <v>116</v>
      </c>
      <c r="C2420" t="s">
        <v>57</v>
      </c>
      <c r="D2420" t="s">
        <v>212</v>
      </c>
      <c r="E2420" t="s">
        <v>74</v>
      </c>
      <c r="F2420">
        <v>0.75</v>
      </c>
    </row>
    <row r="2421" spans="1:6" ht="15">
      <c r="A2421">
        <v>2004</v>
      </c>
      <c r="B2421" t="s">
        <v>116</v>
      </c>
      <c r="C2421" t="s">
        <v>57</v>
      </c>
      <c r="D2421" t="s">
        <v>212</v>
      </c>
      <c r="E2421" t="s">
        <v>74</v>
      </c>
      <c r="F2421">
        <v>1.156</v>
      </c>
    </row>
    <row r="2422" spans="1:6" ht="15">
      <c r="A2422">
        <v>2005</v>
      </c>
      <c r="B2422" t="s">
        <v>116</v>
      </c>
      <c r="C2422" t="s">
        <v>57</v>
      </c>
      <c r="D2422" t="s">
        <v>212</v>
      </c>
      <c r="E2422" t="s">
        <v>74</v>
      </c>
      <c r="F2422">
        <v>0.936</v>
      </c>
    </row>
    <row r="2423" spans="1:6" ht="15">
      <c r="A2423">
        <v>2006</v>
      </c>
      <c r="B2423" t="s">
        <v>116</v>
      </c>
      <c r="C2423" t="s">
        <v>57</v>
      </c>
      <c r="D2423" t="s">
        <v>212</v>
      </c>
      <c r="E2423" t="s">
        <v>74</v>
      </c>
      <c r="F2423">
        <v>0.932</v>
      </c>
    </row>
    <row r="2424" spans="1:6" ht="15">
      <c r="A2424">
        <v>2007</v>
      </c>
      <c r="B2424" t="s">
        <v>116</v>
      </c>
      <c r="C2424" t="s">
        <v>57</v>
      </c>
      <c r="D2424" t="s">
        <v>212</v>
      </c>
      <c r="E2424" t="s">
        <v>74</v>
      </c>
      <c r="F2424">
        <v>0.753</v>
      </c>
    </row>
    <row r="2425" spans="1:6" ht="15">
      <c r="A2425">
        <v>2008</v>
      </c>
      <c r="B2425" t="s">
        <v>116</v>
      </c>
      <c r="C2425" t="s">
        <v>57</v>
      </c>
      <c r="D2425" t="s">
        <v>212</v>
      </c>
      <c r="E2425" t="s">
        <v>74</v>
      </c>
      <c r="F2425">
        <v>0.769</v>
      </c>
    </row>
    <row r="2426" spans="1:6" ht="15">
      <c r="A2426">
        <v>2009</v>
      </c>
      <c r="B2426" t="s">
        <v>116</v>
      </c>
      <c r="C2426" t="s">
        <v>57</v>
      </c>
      <c r="D2426" t="s">
        <v>212</v>
      </c>
      <c r="E2426" t="s">
        <v>74</v>
      </c>
      <c r="F2426">
        <v>0.452</v>
      </c>
    </row>
    <row r="2427" spans="1:6" ht="15">
      <c r="A2427">
        <v>2010</v>
      </c>
      <c r="B2427" t="s">
        <v>116</v>
      </c>
      <c r="C2427" t="s">
        <v>57</v>
      </c>
      <c r="D2427" t="s">
        <v>212</v>
      </c>
      <c r="E2427" t="s">
        <v>74</v>
      </c>
      <c r="F2427">
        <v>0.48</v>
      </c>
    </row>
    <row r="2428" spans="1:6" ht="15">
      <c r="A2428">
        <v>2011</v>
      </c>
      <c r="B2428" t="s">
        <v>116</v>
      </c>
      <c r="C2428" t="s">
        <v>57</v>
      </c>
      <c r="D2428" t="s">
        <v>212</v>
      </c>
      <c r="E2428" t="s">
        <v>74</v>
      </c>
      <c r="F2428">
        <v>0.423</v>
      </c>
    </row>
    <row r="2429" spans="1:6" ht="15">
      <c r="A2429">
        <v>2012</v>
      </c>
      <c r="B2429" t="s">
        <v>116</v>
      </c>
      <c r="C2429" t="s">
        <v>57</v>
      </c>
      <c r="D2429" t="s">
        <v>212</v>
      </c>
      <c r="E2429" t="s">
        <v>74</v>
      </c>
      <c r="F2429">
        <v>0.193</v>
      </c>
    </row>
    <row r="2430" spans="1:6" ht="15">
      <c r="A2430">
        <v>2013</v>
      </c>
      <c r="B2430" t="s">
        <v>116</v>
      </c>
      <c r="C2430" t="s">
        <v>57</v>
      </c>
      <c r="D2430" t="s">
        <v>212</v>
      </c>
      <c r="E2430" t="s">
        <v>74</v>
      </c>
      <c r="F2430">
        <v>0.101</v>
      </c>
    </row>
    <row r="2431" spans="1:6" ht="15">
      <c r="A2431">
        <v>2014</v>
      </c>
      <c r="B2431" t="s">
        <v>116</v>
      </c>
      <c r="C2431" t="s">
        <v>57</v>
      </c>
      <c r="D2431" t="s">
        <v>212</v>
      </c>
      <c r="E2431" t="s">
        <v>74</v>
      </c>
      <c r="F2431">
        <v>0.185</v>
      </c>
    </row>
    <row r="2432" spans="1:6" ht="15">
      <c r="A2432">
        <v>2015</v>
      </c>
      <c r="B2432" t="s">
        <v>116</v>
      </c>
      <c r="C2432" t="s">
        <v>57</v>
      </c>
      <c r="D2432" t="s">
        <v>212</v>
      </c>
      <c r="E2432" t="s">
        <v>74</v>
      </c>
      <c r="F2432">
        <v>0.502</v>
      </c>
    </row>
    <row r="2433" spans="1:6" ht="15">
      <c r="A2433">
        <v>2016</v>
      </c>
      <c r="B2433" t="s">
        <v>116</v>
      </c>
      <c r="C2433" t="s">
        <v>57</v>
      </c>
      <c r="D2433" t="s">
        <v>212</v>
      </c>
      <c r="E2433" t="s">
        <v>74</v>
      </c>
      <c r="F2433">
        <v>0.454</v>
      </c>
    </row>
    <row r="2434" spans="1:6" ht="15">
      <c r="A2434">
        <v>2017</v>
      </c>
      <c r="B2434" t="s">
        <v>116</v>
      </c>
      <c r="C2434" t="s">
        <v>57</v>
      </c>
      <c r="D2434" t="s">
        <v>212</v>
      </c>
      <c r="E2434" t="s">
        <v>74</v>
      </c>
      <c r="F2434">
        <v>0.656</v>
      </c>
    </row>
    <row r="2435" spans="1:6" ht="15">
      <c r="A2435">
        <v>2018</v>
      </c>
      <c r="B2435" t="s">
        <v>116</v>
      </c>
      <c r="C2435" t="s">
        <v>57</v>
      </c>
      <c r="D2435" t="s">
        <v>212</v>
      </c>
      <c r="E2435" t="s">
        <v>74</v>
      </c>
      <c r="F2435">
        <v>0.611</v>
      </c>
    </row>
    <row r="2436" spans="1:6" ht="15">
      <c r="A2436">
        <v>2019</v>
      </c>
      <c r="B2436" t="s">
        <v>116</v>
      </c>
      <c r="C2436" t="s">
        <v>57</v>
      </c>
      <c r="D2436" t="s">
        <v>212</v>
      </c>
      <c r="E2436" t="s">
        <v>74</v>
      </c>
      <c r="F2436">
        <v>0.567</v>
      </c>
    </row>
    <row r="2437" spans="1:6" ht="15">
      <c r="A2437">
        <v>2020</v>
      </c>
      <c r="B2437" t="s">
        <v>116</v>
      </c>
      <c r="C2437" t="s">
        <v>57</v>
      </c>
      <c r="D2437" t="s">
        <v>212</v>
      </c>
      <c r="E2437" t="s">
        <v>74</v>
      </c>
      <c r="F2437">
        <v>0.382</v>
      </c>
    </row>
    <row r="2438" spans="1:6" ht="15">
      <c r="A2438">
        <v>2021</v>
      </c>
      <c r="B2438" t="s">
        <v>116</v>
      </c>
      <c r="C2438" t="s">
        <v>57</v>
      </c>
      <c r="D2438" t="s">
        <v>212</v>
      </c>
      <c r="E2438" t="s">
        <v>74</v>
      </c>
      <c r="F2438">
        <v>0.557</v>
      </c>
    </row>
    <row r="2439" spans="1:5" ht="15">
      <c r="A2439">
        <v>2022</v>
      </c>
      <c r="B2439" t="s">
        <v>116</v>
      </c>
      <c r="C2439" t="s">
        <v>57</v>
      </c>
      <c r="D2439" t="s">
        <v>212</v>
      </c>
      <c r="E2439" t="s">
        <v>74</v>
      </c>
    </row>
    <row r="2440" spans="1:6" ht="15">
      <c r="A2440">
        <v>2000</v>
      </c>
      <c r="B2440" t="s">
        <v>125</v>
      </c>
      <c r="C2440" t="s">
        <v>57</v>
      </c>
      <c r="D2440" t="s">
        <v>212</v>
      </c>
      <c r="E2440" t="s">
        <v>74</v>
      </c>
      <c r="F2440">
        <v>-0.066</v>
      </c>
    </row>
    <row r="2441" spans="1:6" ht="15">
      <c r="A2441">
        <v>2001</v>
      </c>
      <c r="B2441" t="s">
        <v>125</v>
      </c>
      <c r="C2441" t="s">
        <v>57</v>
      </c>
      <c r="D2441" t="s">
        <v>212</v>
      </c>
      <c r="E2441" t="s">
        <v>74</v>
      </c>
      <c r="F2441">
        <v>-0.091</v>
      </c>
    </row>
    <row r="2442" spans="1:6" ht="15">
      <c r="A2442">
        <v>2002</v>
      </c>
      <c r="B2442" t="s">
        <v>125</v>
      </c>
      <c r="C2442" t="s">
        <v>57</v>
      </c>
      <c r="D2442" t="s">
        <v>212</v>
      </c>
      <c r="E2442" t="s">
        <v>74</v>
      </c>
      <c r="F2442">
        <v>-0.055</v>
      </c>
    </row>
    <row r="2443" spans="1:6" ht="15">
      <c r="A2443">
        <v>2003</v>
      </c>
      <c r="B2443" t="s">
        <v>125</v>
      </c>
      <c r="C2443" t="s">
        <v>57</v>
      </c>
      <c r="D2443" t="s">
        <v>212</v>
      </c>
      <c r="E2443" t="s">
        <v>74</v>
      </c>
      <c r="F2443">
        <v>0.061</v>
      </c>
    </row>
    <row r="2444" spans="1:6" ht="15">
      <c r="A2444">
        <v>2004</v>
      </c>
      <c r="B2444" t="s">
        <v>125</v>
      </c>
      <c r="C2444" t="s">
        <v>57</v>
      </c>
      <c r="D2444" t="s">
        <v>212</v>
      </c>
      <c r="E2444" t="s">
        <v>74</v>
      </c>
      <c r="F2444">
        <v>-0.368</v>
      </c>
    </row>
    <row r="2445" spans="1:6" ht="15">
      <c r="A2445">
        <v>2005</v>
      </c>
      <c r="B2445" t="s">
        <v>125</v>
      </c>
      <c r="C2445" t="s">
        <v>57</v>
      </c>
      <c r="D2445" t="s">
        <v>212</v>
      </c>
      <c r="E2445" t="s">
        <v>74</v>
      </c>
      <c r="F2445">
        <v>-0.609</v>
      </c>
    </row>
    <row r="2446" spans="1:6" ht="15">
      <c r="A2446">
        <v>2006</v>
      </c>
      <c r="B2446" t="s">
        <v>125</v>
      </c>
      <c r="C2446" t="s">
        <v>57</v>
      </c>
      <c r="D2446" t="s">
        <v>212</v>
      </c>
      <c r="E2446" t="s">
        <v>74</v>
      </c>
      <c r="F2446">
        <v>-0.982</v>
      </c>
    </row>
    <row r="2447" spans="1:6" ht="15">
      <c r="A2447">
        <v>2007</v>
      </c>
      <c r="B2447" t="s">
        <v>125</v>
      </c>
      <c r="C2447" t="s">
        <v>57</v>
      </c>
      <c r="D2447" t="s">
        <v>212</v>
      </c>
      <c r="E2447" t="s">
        <v>74</v>
      </c>
      <c r="F2447">
        <v>-0.823</v>
      </c>
    </row>
    <row r="2448" spans="1:6" ht="15">
      <c r="A2448">
        <v>2008</v>
      </c>
      <c r="B2448" t="s">
        <v>125</v>
      </c>
      <c r="C2448" t="s">
        <v>57</v>
      </c>
      <c r="D2448" t="s">
        <v>212</v>
      </c>
      <c r="E2448" t="s">
        <v>74</v>
      </c>
      <c r="F2448">
        <v>-0.72</v>
      </c>
    </row>
    <row r="2449" spans="1:6" ht="15">
      <c r="A2449">
        <v>2009</v>
      </c>
      <c r="B2449" t="s">
        <v>125</v>
      </c>
      <c r="C2449" t="s">
        <v>57</v>
      </c>
      <c r="D2449" t="s">
        <v>212</v>
      </c>
      <c r="E2449" t="s">
        <v>74</v>
      </c>
      <c r="F2449">
        <v>-0.994</v>
      </c>
    </row>
    <row r="2450" spans="1:6" ht="15">
      <c r="A2450">
        <v>2010</v>
      </c>
      <c r="B2450" t="s">
        <v>125</v>
      </c>
      <c r="C2450" t="s">
        <v>57</v>
      </c>
      <c r="D2450" t="s">
        <v>212</v>
      </c>
      <c r="E2450" t="s">
        <v>74</v>
      </c>
      <c r="F2450">
        <v>-0.794</v>
      </c>
    </row>
    <row r="2451" spans="1:6" ht="15">
      <c r="A2451">
        <v>2011</v>
      </c>
      <c r="B2451" t="s">
        <v>125</v>
      </c>
      <c r="C2451" t="s">
        <v>57</v>
      </c>
      <c r="D2451" t="s">
        <v>212</v>
      </c>
      <c r="E2451" t="s">
        <v>74</v>
      </c>
      <c r="F2451">
        <v>-0.68</v>
      </c>
    </row>
    <row r="2452" spans="1:6" ht="15">
      <c r="A2452">
        <v>2012</v>
      </c>
      <c r="B2452" t="s">
        <v>125</v>
      </c>
      <c r="C2452" t="s">
        <v>57</v>
      </c>
      <c r="D2452" t="s">
        <v>212</v>
      </c>
      <c r="E2452" t="s">
        <v>74</v>
      </c>
      <c r="F2452">
        <v>-1.133</v>
      </c>
    </row>
    <row r="2453" spans="1:6" ht="15">
      <c r="A2453">
        <v>2013</v>
      </c>
      <c r="B2453" t="s">
        <v>125</v>
      </c>
      <c r="C2453" t="s">
        <v>57</v>
      </c>
      <c r="D2453" t="s">
        <v>212</v>
      </c>
      <c r="E2453" t="s">
        <v>74</v>
      </c>
      <c r="F2453">
        <v>-0.979</v>
      </c>
    </row>
    <row r="2454" spans="1:6" ht="15">
      <c r="A2454">
        <v>2014</v>
      </c>
      <c r="B2454" t="s">
        <v>125</v>
      </c>
      <c r="C2454" t="s">
        <v>57</v>
      </c>
      <c r="D2454" t="s">
        <v>212</v>
      </c>
      <c r="E2454" t="s">
        <v>74</v>
      </c>
      <c r="F2454">
        <v>-0.951</v>
      </c>
    </row>
    <row r="2455" spans="1:6" ht="15">
      <c r="A2455">
        <v>2015</v>
      </c>
      <c r="B2455" t="s">
        <v>125</v>
      </c>
      <c r="C2455" t="s">
        <v>57</v>
      </c>
      <c r="D2455" t="s">
        <v>212</v>
      </c>
      <c r="E2455" t="s">
        <v>74</v>
      </c>
      <c r="F2455">
        <v>-0.828</v>
      </c>
    </row>
    <row r="2456" spans="1:6" ht="15">
      <c r="A2456">
        <v>2016</v>
      </c>
      <c r="B2456" t="s">
        <v>125</v>
      </c>
      <c r="C2456" t="s">
        <v>57</v>
      </c>
      <c r="D2456" t="s">
        <v>212</v>
      </c>
      <c r="E2456" t="s">
        <v>74</v>
      </c>
      <c r="F2456">
        <v>-0.734</v>
      </c>
    </row>
    <row r="2457" spans="1:6" ht="15">
      <c r="A2457">
        <v>2017</v>
      </c>
      <c r="B2457" t="s">
        <v>125</v>
      </c>
      <c r="C2457" t="s">
        <v>57</v>
      </c>
      <c r="D2457" t="s">
        <v>212</v>
      </c>
      <c r="E2457" t="s">
        <v>74</v>
      </c>
      <c r="F2457">
        <v>-0.963</v>
      </c>
    </row>
    <row r="2458" spans="1:6" ht="15">
      <c r="A2458">
        <v>2018</v>
      </c>
      <c r="B2458" t="s">
        <v>125</v>
      </c>
      <c r="C2458" t="s">
        <v>57</v>
      </c>
      <c r="D2458" t="s">
        <v>212</v>
      </c>
      <c r="E2458" t="s">
        <v>74</v>
      </c>
      <c r="F2458">
        <v>-0.06</v>
      </c>
    </row>
    <row r="2459" spans="1:6" ht="15">
      <c r="A2459">
        <v>2019</v>
      </c>
      <c r="B2459" t="s">
        <v>125</v>
      </c>
      <c r="C2459" t="s">
        <v>57</v>
      </c>
      <c r="D2459" t="s">
        <v>212</v>
      </c>
      <c r="E2459" t="s">
        <v>74</v>
      </c>
      <c r="F2459">
        <v>-0.139</v>
      </c>
    </row>
    <row r="2460" spans="1:6" ht="15">
      <c r="A2460">
        <v>2020</v>
      </c>
      <c r="B2460" t="s">
        <v>125</v>
      </c>
      <c r="C2460" t="s">
        <v>57</v>
      </c>
      <c r="D2460" t="s">
        <v>212</v>
      </c>
      <c r="E2460" t="s">
        <v>74</v>
      </c>
      <c r="F2460">
        <v>-1.222</v>
      </c>
    </row>
    <row r="2461" spans="1:6" ht="15">
      <c r="A2461">
        <v>2021</v>
      </c>
      <c r="B2461" t="s">
        <v>125</v>
      </c>
      <c r="C2461" t="s">
        <v>57</v>
      </c>
      <c r="D2461" t="s">
        <v>212</v>
      </c>
      <c r="E2461" t="s">
        <v>74</v>
      </c>
      <c r="F2461">
        <v>-0.872</v>
      </c>
    </row>
    <row r="2462" spans="1:7" ht="15">
      <c r="A2462">
        <v>2022</v>
      </c>
      <c r="B2462" t="s">
        <v>125</v>
      </c>
      <c r="C2462" t="s">
        <v>57</v>
      </c>
      <c r="D2462" t="s">
        <v>212</v>
      </c>
      <c r="E2462" t="s">
        <v>74</v>
      </c>
      <c r="F2462">
        <v>-0.839</v>
      </c>
      <c r="G2462" t="s">
        <v>211</v>
      </c>
    </row>
    <row r="2463" spans="1:6" ht="15">
      <c r="A2463">
        <v>2000</v>
      </c>
      <c r="B2463" t="s">
        <v>128</v>
      </c>
      <c r="C2463" t="s">
        <v>57</v>
      </c>
      <c r="D2463" t="s">
        <v>212</v>
      </c>
      <c r="E2463" t="s">
        <v>74</v>
      </c>
      <c r="F2463">
        <v>2.101</v>
      </c>
    </row>
    <row r="2464" spans="1:6" ht="15">
      <c r="A2464">
        <v>2001</v>
      </c>
      <c r="B2464" t="s">
        <v>128</v>
      </c>
      <c r="C2464" t="s">
        <v>57</v>
      </c>
      <c r="D2464" t="s">
        <v>212</v>
      </c>
      <c r="E2464" t="s">
        <v>74</v>
      </c>
      <c r="F2464">
        <v>2.85</v>
      </c>
    </row>
    <row r="2465" spans="1:6" ht="15">
      <c r="A2465">
        <v>2002</v>
      </c>
      <c r="B2465" t="s">
        <v>128</v>
      </c>
      <c r="C2465" t="s">
        <v>57</v>
      </c>
      <c r="D2465" t="s">
        <v>212</v>
      </c>
      <c r="E2465" t="s">
        <v>74</v>
      </c>
      <c r="F2465">
        <v>2.811</v>
      </c>
    </row>
    <row r="2466" spans="1:6" ht="15">
      <c r="A2466">
        <v>2003</v>
      </c>
      <c r="B2466" t="s">
        <v>128</v>
      </c>
      <c r="C2466" t="s">
        <v>57</v>
      </c>
      <c r="D2466" t="s">
        <v>212</v>
      </c>
      <c r="E2466" t="s">
        <v>74</v>
      </c>
      <c r="F2466">
        <v>3.21</v>
      </c>
    </row>
    <row r="2467" spans="1:6" ht="15">
      <c r="A2467">
        <v>2004</v>
      </c>
      <c r="B2467" t="s">
        <v>128</v>
      </c>
      <c r="C2467" t="s">
        <v>57</v>
      </c>
      <c r="D2467" t="s">
        <v>212</v>
      </c>
      <c r="E2467" t="s">
        <v>74</v>
      </c>
      <c r="F2467">
        <v>3.614</v>
      </c>
    </row>
    <row r="2468" spans="1:6" ht="15">
      <c r="A2468">
        <v>2005</v>
      </c>
      <c r="B2468" t="s">
        <v>128</v>
      </c>
      <c r="C2468" t="s">
        <v>57</v>
      </c>
      <c r="D2468" t="s">
        <v>212</v>
      </c>
      <c r="E2468" t="s">
        <v>74</v>
      </c>
      <c r="F2468">
        <v>2.938</v>
      </c>
    </row>
    <row r="2469" spans="1:6" ht="15">
      <c r="A2469">
        <v>2006</v>
      </c>
      <c r="B2469" t="s">
        <v>128</v>
      </c>
      <c r="C2469" t="s">
        <v>57</v>
      </c>
      <c r="D2469" t="s">
        <v>212</v>
      </c>
      <c r="E2469" t="s">
        <v>74</v>
      </c>
      <c r="F2469">
        <v>3.184</v>
      </c>
    </row>
    <row r="2470" spans="1:6" ht="15">
      <c r="A2470">
        <v>2007</v>
      </c>
      <c r="B2470" t="s">
        <v>128</v>
      </c>
      <c r="C2470" t="s">
        <v>57</v>
      </c>
      <c r="D2470" t="s">
        <v>212</v>
      </c>
      <c r="E2470" t="s">
        <v>74</v>
      </c>
      <c r="F2470">
        <v>4.641</v>
      </c>
    </row>
    <row r="2471" spans="1:6" ht="15">
      <c r="A2471">
        <v>2008</v>
      </c>
      <c r="B2471" t="s">
        <v>128</v>
      </c>
      <c r="C2471" t="s">
        <v>57</v>
      </c>
      <c r="D2471" t="s">
        <v>212</v>
      </c>
      <c r="E2471" t="s">
        <v>74</v>
      </c>
      <c r="F2471">
        <v>3.734</v>
      </c>
    </row>
    <row r="2472" spans="1:6" ht="15">
      <c r="A2472">
        <v>2009</v>
      </c>
      <c r="B2472" t="s">
        <v>128</v>
      </c>
      <c r="C2472" t="s">
        <v>57</v>
      </c>
      <c r="D2472" t="s">
        <v>212</v>
      </c>
      <c r="E2472" t="s">
        <v>74</v>
      </c>
      <c r="F2472">
        <v>2.225</v>
      </c>
    </row>
    <row r="2473" spans="1:6" ht="15">
      <c r="A2473">
        <v>2010</v>
      </c>
      <c r="B2473" t="s">
        <v>128</v>
      </c>
      <c r="C2473" t="s">
        <v>57</v>
      </c>
      <c r="D2473" t="s">
        <v>212</v>
      </c>
      <c r="E2473" t="s">
        <v>74</v>
      </c>
      <c r="F2473">
        <v>2.296</v>
      </c>
    </row>
    <row r="2474" spans="1:6" ht="15">
      <c r="A2474">
        <v>2011</v>
      </c>
      <c r="B2474" t="s">
        <v>128</v>
      </c>
      <c r="C2474" t="s">
        <v>57</v>
      </c>
      <c r="D2474" t="s">
        <v>212</v>
      </c>
      <c r="E2474" t="s">
        <v>74</v>
      </c>
      <c r="F2474">
        <v>2.08</v>
      </c>
    </row>
    <row r="2475" spans="1:6" ht="15">
      <c r="A2475">
        <v>2012</v>
      </c>
      <c r="B2475" t="s">
        <v>128</v>
      </c>
      <c r="C2475" t="s">
        <v>57</v>
      </c>
      <c r="D2475" t="s">
        <v>212</v>
      </c>
      <c r="E2475" t="s">
        <v>74</v>
      </c>
      <c r="F2475">
        <v>1.682</v>
      </c>
    </row>
    <row r="2476" spans="1:6" ht="15">
      <c r="A2476">
        <v>2013</v>
      </c>
      <c r="B2476" t="s">
        <v>128</v>
      </c>
      <c r="C2476" t="s">
        <v>57</v>
      </c>
      <c r="D2476" t="s">
        <v>212</v>
      </c>
      <c r="E2476" t="s">
        <v>74</v>
      </c>
      <c r="F2476">
        <v>1.601</v>
      </c>
    </row>
    <row r="2477" spans="1:6" ht="15">
      <c r="A2477">
        <v>2014</v>
      </c>
      <c r="B2477" t="s">
        <v>128</v>
      </c>
      <c r="C2477" t="s">
        <v>57</v>
      </c>
      <c r="D2477" t="s">
        <v>212</v>
      </c>
      <c r="E2477" t="s">
        <v>74</v>
      </c>
      <c r="F2477">
        <v>1.166</v>
      </c>
    </row>
    <row r="2478" spans="1:6" ht="15">
      <c r="A2478">
        <v>2015</v>
      </c>
      <c r="B2478" t="s">
        <v>128</v>
      </c>
      <c r="C2478" t="s">
        <v>57</v>
      </c>
      <c r="D2478" t="s">
        <v>212</v>
      </c>
      <c r="E2478" t="s">
        <v>74</v>
      </c>
      <c r="F2478">
        <v>1.341</v>
      </c>
    </row>
    <row r="2479" spans="1:6" ht="15">
      <c r="A2479">
        <v>2016</v>
      </c>
      <c r="B2479" t="s">
        <v>128</v>
      </c>
      <c r="C2479" t="s">
        <v>57</v>
      </c>
      <c r="D2479" t="s">
        <v>212</v>
      </c>
      <c r="E2479" t="s">
        <v>74</v>
      </c>
      <c r="F2479">
        <v>1.643</v>
      </c>
    </row>
    <row r="2480" spans="1:6" ht="15">
      <c r="A2480">
        <v>2017</v>
      </c>
      <c r="B2480" t="s">
        <v>128</v>
      </c>
      <c r="C2480" t="s">
        <v>57</v>
      </c>
      <c r="D2480" t="s">
        <v>212</v>
      </c>
      <c r="E2480" t="s">
        <v>74</v>
      </c>
      <c r="F2480">
        <v>1.502</v>
      </c>
    </row>
    <row r="2481" spans="1:6" ht="15">
      <c r="A2481">
        <v>2018</v>
      </c>
      <c r="B2481" t="s">
        <v>128</v>
      </c>
      <c r="C2481" t="s">
        <v>57</v>
      </c>
      <c r="D2481" t="s">
        <v>212</v>
      </c>
      <c r="E2481" t="s">
        <v>74</v>
      </c>
      <c r="F2481">
        <v>1.913</v>
      </c>
    </row>
    <row r="2482" spans="1:6" ht="15">
      <c r="A2482">
        <v>2019</v>
      </c>
      <c r="B2482" t="s">
        <v>128</v>
      </c>
      <c r="C2482" t="s">
        <v>57</v>
      </c>
      <c r="D2482" t="s">
        <v>212</v>
      </c>
      <c r="E2482" t="s">
        <v>74</v>
      </c>
      <c r="F2482">
        <v>1.777</v>
      </c>
    </row>
    <row r="2483" spans="1:6" ht="15">
      <c r="A2483">
        <v>2020</v>
      </c>
      <c r="B2483" t="s">
        <v>128</v>
      </c>
      <c r="C2483" t="s">
        <v>57</v>
      </c>
      <c r="D2483" t="s">
        <v>212</v>
      </c>
      <c r="E2483" t="s">
        <v>74</v>
      </c>
      <c r="F2483">
        <v>1.551</v>
      </c>
    </row>
    <row r="2484" spans="1:6" ht="15">
      <c r="A2484">
        <v>2021</v>
      </c>
      <c r="B2484" t="s">
        <v>128</v>
      </c>
      <c r="C2484" t="s">
        <v>57</v>
      </c>
      <c r="D2484" t="s">
        <v>212</v>
      </c>
      <c r="E2484" t="s">
        <v>74</v>
      </c>
      <c r="F2484">
        <v>1.649</v>
      </c>
    </row>
    <row r="2485" spans="1:7" ht="15">
      <c r="A2485">
        <v>2022</v>
      </c>
      <c r="B2485" t="s">
        <v>128</v>
      </c>
      <c r="C2485" t="s">
        <v>57</v>
      </c>
      <c r="D2485" t="s">
        <v>212</v>
      </c>
      <c r="E2485" t="s">
        <v>74</v>
      </c>
      <c r="F2485">
        <v>2.153</v>
      </c>
      <c r="G2485" t="s">
        <v>211</v>
      </c>
    </row>
    <row r="2486" spans="1:6" ht="15">
      <c r="A2486">
        <v>2000</v>
      </c>
      <c r="B2486" t="s">
        <v>127</v>
      </c>
      <c r="C2486" t="s">
        <v>57</v>
      </c>
      <c r="D2486" t="s">
        <v>212</v>
      </c>
      <c r="E2486" t="s">
        <v>74</v>
      </c>
      <c r="F2486">
        <v>1.815</v>
      </c>
    </row>
    <row r="2487" spans="1:6" ht="15">
      <c r="A2487">
        <v>2001</v>
      </c>
      <c r="B2487" t="s">
        <v>127</v>
      </c>
      <c r="C2487" t="s">
        <v>57</v>
      </c>
      <c r="D2487" t="s">
        <v>212</v>
      </c>
      <c r="E2487" t="s">
        <v>74</v>
      </c>
      <c r="F2487">
        <v>1.934</v>
      </c>
    </row>
    <row r="2488" spans="1:6" ht="15">
      <c r="A2488">
        <v>2002</v>
      </c>
      <c r="B2488" t="s">
        <v>127</v>
      </c>
      <c r="C2488" t="s">
        <v>57</v>
      </c>
      <c r="D2488" t="s">
        <v>212</v>
      </c>
      <c r="E2488" t="s">
        <v>74</v>
      </c>
      <c r="F2488">
        <v>1.999</v>
      </c>
    </row>
    <row r="2489" spans="1:6" ht="15">
      <c r="A2489">
        <v>2003</v>
      </c>
      <c r="B2489" t="s">
        <v>127</v>
      </c>
      <c r="C2489" t="s">
        <v>57</v>
      </c>
      <c r="D2489" t="s">
        <v>212</v>
      </c>
      <c r="E2489" t="s">
        <v>74</v>
      </c>
      <c r="F2489">
        <v>2.116</v>
      </c>
    </row>
    <row r="2490" spans="1:6" ht="15">
      <c r="A2490">
        <v>2004</v>
      </c>
      <c r="B2490" t="s">
        <v>127</v>
      </c>
      <c r="C2490" t="s">
        <v>57</v>
      </c>
      <c r="D2490" t="s">
        <v>212</v>
      </c>
      <c r="E2490" t="s">
        <v>74</v>
      </c>
      <c r="F2490">
        <v>2.638</v>
      </c>
    </row>
    <row r="2491" spans="1:6" ht="15">
      <c r="A2491">
        <v>2005</v>
      </c>
      <c r="B2491" t="s">
        <v>127</v>
      </c>
      <c r="C2491" t="s">
        <v>57</v>
      </c>
      <c r="D2491" t="s">
        <v>212</v>
      </c>
      <c r="E2491" t="s">
        <v>74</v>
      </c>
      <c r="F2491">
        <v>2.497</v>
      </c>
    </row>
    <row r="2492" spans="1:6" ht="15">
      <c r="A2492">
        <v>2006</v>
      </c>
      <c r="B2492" t="s">
        <v>127</v>
      </c>
      <c r="C2492" t="s">
        <v>57</v>
      </c>
      <c r="D2492" t="s">
        <v>212</v>
      </c>
      <c r="E2492" t="s">
        <v>74</v>
      </c>
      <c r="F2492">
        <v>2.564</v>
      </c>
    </row>
    <row r="2493" spans="1:6" ht="15">
      <c r="A2493">
        <v>2007</v>
      </c>
      <c r="B2493" t="s">
        <v>127</v>
      </c>
      <c r="C2493" t="s">
        <v>57</v>
      </c>
      <c r="D2493" t="s">
        <v>212</v>
      </c>
      <c r="E2493" t="s">
        <v>74</v>
      </c>
      <c r="F2493">
        <v>3.078</v>
      </c>
    </row>
    <row r="2494" spans="1:6" ht="15">
      <c r="A2494">
        <v>2008</v>
      </c>
      <c r="B2494" t="s">
        <v>127</v>
      </c>
      <c r="C2494" t="s">
        <v>57</v>
      </c>
      <c r="D2494" t="s">
        <v>212</v>
      </c>
      <c r="E2494" t="s">
        <v>74</v>
      </c>
      <c r="F2494">
        <v>2.964</v>
      </c>
    </row>
    <row r="2495" spans="1:6" ht="15">
      <c r="A2495">
        <v>2009</v>
      </c>
      <c r="B2495" t="s">
        <v>127</v>
      </c>
      <c r="C2495" t="s">
        <v>57</v>
      </c>
      <c r="D2495" t="s">
        <v>212</v>
      </c>
      <c r="E2495" t="s">
        <v>74</v>
      </c>
      <c r="F2495">
        <v>2.233</v>
      </c>
    </row>
    <row r="2496" spans="1:6" ht="15">
      <c r="A2496">
        <v>2010</v>
      </c>
      <c r="B2496" t="s">
        <v>127</v>
      </c>
      <c r="C2496" t="s">
        <v>57</v>
      </c>
      <c r="D2496" t="s">
        <v>212</v>
      </c>
      <c r="E2496" t="s">
        <v>74</v>
      </c>
      <c r="F2496">
        <v>2.636</v>
      </c>
    </row>
    <row r="2497" spans="1:6" ht="15">
      <c r="A2497">
        <v>2011</v>
      </c>
      <c r="B2497" t="s">
        <v>127</v>
      </c>
      <c r="C2497" t="s">
        <v>57</v>
      </c>
      <c r="D2497" t="s">
        <v>212</v>
      </c>
      <c r="E2497" t="s">
        <v>74</v>
      </c>
      <c r="F2497">
        <v>2.436</v>
      </c>
    </row>
    <row r="2498" spans="1:6" ht="15">
      <c r="A2498">
        <v>2012</v>
      </c>
      <c r="B2498" t="s">
        <v>127</v>
      </c>
      <c r="C2498" t="s">
        <v>57</v>
      </c>
      <c r="D2498" t="s">
        <v>212</v>
      </c>
      <c r="E2498" t="s">
        <v>74</v>
      </c>
      <c r="F2498">
        <v>2.214</v>
      </c>
    </row>
    <row r="2499" spans="1:6" ht="15">
      <c r="A2499">
        <v>2013</v>
      </c>
      <c r="B2499" t="s">
        <v>127</v>
      </c>
      <c r="C2499" t="s">
        <v>57</v>
      </c>
      <c r="D2499" t="s">
        <v>212</v>
      </c>
      <c r="E2499" t="s">
        <v>74</v>
      </c>
      <c r="F2499">
        <v>2.016</v>
      </c>
    </row>
    <row r="2500" spans="1:6" ht="15">
      <c r="A2500">
        <v>2014</v>
      </c>
      <c r="B2500" t="s">
        <v>127</v>
      </c>
      <c r="C2500" t="s">
        <v>57</v>
      </c>
      <c r="D2500" t="s">
        <v>212</v>
      </c>
      <c r="E2500" t="s">
        <v>74</v>
      </c>
      <c r="F2500">
        <v>1.629</v>
      </c>
    </row>
    <row r="2501" spans="1:6" ht="15">
      <c r="A2501">
        <v>2015</v>
      </c>
      <c r="B2501" t="s">
        <v>127</v>
      </c>
      <c r="C2501" t="s">
        <v>57</v>
      </c>
      <c r="D2501" t="s">
        <v>212</v>
      </c>
      <c r="E2501" t="s">
        <v>74</v>
      </c>
      <c r="F2501">
        <v>1.655</v>
      </c>
    </row>
    <row r="2502" spans="1:6" ht="15">
      <c r="A2502">
        <v>2016</v>
      </c>
      <c r="B2502" t="s">
        <v>127</v>
      </c>
      <c r="C2502" t="s">
        <v>57</v>
      </c>
      <c r="D2502" t="s">
        <v>212</v>
      </c>
      <c r="E2502" t="s">
        <v>74</v>
      </c>
      <c r="F2502">
        <v>1.547</v>
      </c>
    </row>
    <row r="2503" spans="1:6" ht="15">
      <c r="A2503">
        <v>2017</v>
      </c>
      <c r="B2503" t="s">
        <v>127</v>
      </c>
      <c r="C2503" t="s">
        <v>57</v>
      </c>
      <c r="D2503" t="s">
        <v>212</v>
      </c>
      <c r="E2503" t="s">
        <v>74</v>
      </c>
      <c r="F2503">
        <v>1.692</v>
      </c>
    </row>
    <row r="2504" spans="1:6" ht="15">
      <c r="A2504">
        <v>2018</v>
      </c>
      <c r="B2504" t="s">
        <v>127</v>
      </c>
      <c r="C2504" t="s">
        <v>57</v>
      </c>
      <c r="D2504" t="s">
        <v>212</v>
      </c>
      <c r="E2504" t="s">
        <v>74</v>
      </c>
      <c r="F2504">
        <v>1.983</v>
      </c>
    </row>
    <row r="2505" spans="1:6" ht="15">
      <c r="A2505">
        <v>2019</v>
      </c>
      <c r="B2505" t="s">
        <v>127</v>
      </c>
      <c r="C2505" t="s">
        <v>57</v>
      </c>
      <c r="D2505" t="s">
        <v>212</v>
      </c>
      <c r="E2505" t="s">
        <v>74</v>
      </c>
      <c r="F2505">
        <v>1.735</v>
      </c>
    </row>
    <row r="2506" spans="1:6" ht="15">
      <c r="A2506">
        <v>2020</v>
      </c>
      <c r="B2506" t="s">
        <v>127</v>
      </c>
      <c r="C2506" t="s">
        <v>57</v>
      </c>
      <c r="D2506" t="s">
        <v>212</v>
      </c>
      <c r="E2506" t="s">
        <v>74</v>
      </c>
      <c r="F2506">
        <v>1.442</v>
      </c>
    </row>
    <row r="2507" spans="1:6" ht="15">
      <c r="A2507">
        <v>2021</v>
      </c>
      <c r="B2507" t="s">
        <v>127</v>
      </c>
      <c r="C2507" t="s">
        <v>57</v>
      </c>
      <c r="D2507" t="s">
        <v>212</v>
      </c>
      <c r="E2507" t="s">
        <v>74</v>
      </c>
      <c r="F2507">
        <v>1.56</v>
      </c>
    </row>
    <row r="2508" spans="1:7" ht="15">
      <c r="A2508">
        <v>2022</v>
      </c>
      <c r="B2508" t="s">
        <v>127</v>
      </c>
      <c r="C2508" t="s">
        <v>57</v>
      </c>
      <c r="D2508" t="s">
        <v>212</v>
      </c>
      <c r="E2508" t="s">
        <v>74</v>
      </c>
      <c r="F2508">
        <v>1.471</v>
      </c>
      <c r="G2508" t="s">
        <v>211</v>
      </c>
    </row>
    <row r="2509" spans="1:6" ht="15">
      <c r="A2509">
        <v>2000</v>
      </c>
      <c r="B2509" t="s">
        <v>114</v>
      </c>
      <c r="C2509" t="s">
        <v>57</v>
      </c>
      <c r="D2509" t="s">
        <v>212</v>
      </c>
      <c r="E2509" t="s">
        <v>74</v>
      </c>
      <c r="F2509">
        <v>0.866</v>
      </c>
    </row>
    <row r="2510" spans="1:6" ht="15">
      <c r="A2510">
        <v>2001</v>
      </c>
      <c r="B2510" t="s">
        <v>114</v>
      </c>
      <c r="C2510" t="s">
        <v>57</v>
      </c>
      <c r="D2510" t="s">
        <v>212</v>
      </c>
      <c r="E2510" t="s">
        <v>74</v>
      </c>
      <c r="F2510">
        <v>0.427</v>
      </c>
    </row>
    <row r="2511" spans="1:6" ht="15">
      <c r="A2511">
        <v>2002</v>
      </c>
      <c r="B2511" t="s">
        <v>114</v>
      </c>
      <c r="C2511" t="s">
        <v>57</v>
      </c>
      <c r="D2511" t="s">
        <v>212</v>
      </c>
      <c r="E2511" t="s">
        <v>74</v>
      </c>
      <c r="F2511">
        <v>0.735</v>
      </c>
    </row>
    <row r="2512" spans="1:6" ht="15">
      <c r="A2512">
        <v>2003</v>
      </c>
      <c r="B2512" t="s">
        <v>114</v>
      </c>
      <c r="C2512" t="s">
        <v>57</v>
      </c>
      <c r="D2512" t="s">
        <v>212</v>
      </c>
      <c r="E2512" t="s">
        <v>74</v>
      </c>
      <c r="F2512">
        <v>0.857</v>
      </c>
    </row>
    <row r="2513" spans="1:6" ht="15">
      <c r="A2513">
        <v>2004</v>
      </c>
      <c r="B2513" t="s">
        <v>114</v>
      </c>
      <c r="C2513" t="s">
        <v>57</v>
      </c>
      <c r="D2513" t="s">
        <v>212</v>
      </c>
      <c r="E2513" t="s">
        <v>74</v>
      </c>
      <c r="F2513">
        <v>0.789</v>
      </c>
    </row>
    <row r="2514" spans="1:6" ht="15">
      <c r="A2514">
        <v>2005</v>
      </c>
      <c r="B2514" t="s">
        <v>114</v>
      </c>
      <c r="C2514" t="s">
        <v>57</v>
      </c>
      <c r="D2514" t="s">
        <v>212</v>
      </c>
      <c r="E2514" t="s">
        <v>74</v>
      </c>
      <c r="F2514">
        <v>0.805</v>
      </c>
    </row>
    <row r="2515" spans="1:6" ht="15">
      <c r="A2515">
        <v>2006</v>
      </c>
      <c r="B2515" t="s">
        <v>114</v>
      </c>
      <c r="C2515" t="s">
        <v>57</v>
      </c>
      <c r="D2515" t="s">
        <v>212</v>
      </c>
      <c r="E2515" t="s">
        <v>74</v>
      </c>
      <c r="F2515">
        <v>0.983</v>
      </c>
    </row>
    <row r="2516" spans="1:6" ht="15">
      <c r="A2516">
        <v>2007</v>
      </c>
      <c r="B2516" t="s">
        <v>114</v>
      </c>
      <c r="C2516" t="s">
        <v>57</v>
      </c>
      <c r="D2516" t="s">
        <v>212</v>
      </c>
      <c r="E2516" t="s">
        <v>74</v>
      </c>
      <c r="F2516">
        <v>1.068</v>
      </c>
    </row>
    <row r="2517" spans="1:6" ht="15">
      <c r="A2517">
        <v>2008</v>
      </c>
      <c r="B2517" t="s">
        <v>114</v>
      </c>
      <c r="C2517" t="s">
        <v>57</v>
      </c>
      <c r="D2517" t="s">
        <v>212</v>
      </c>
      <c r="E2517" t="s">
        <v>74</v>
      </c>
      <c r="F2517">
        <v>0.778</v>
      </c>
    </row>
    <row r="2518" spans="1:6" ht="15">
      <c r="A2518">
        <v>2009</v>
      </c>
      <c r="B2518" t="s">
        <v>114</v>
      </c>
      <c r="C2518" t="s">
        <v>57</v>
      </c>
      <c r="D2518" t="s">
        <v>212</v>
      </c>
      <c r="E2518" t="s">
        <v>74</v>
      </c>
      <c r="F2518">
        <v>0.653</v>
      </c>
    </row>
    <row r="2519" spans="1:6" ht="15">
      <c r="A2519">
        <v>2010</v>
      </c>
      <c r="B2519" t="s">
        <v>114</v>
      </c>
      <c r="C2519" t="s">
        <v>57</v>
      </c>
      <c r="D2519" t="s">
        <v>212</v>
      </c>
      <c r="E2519" t="s">
        <v>74</v>
      </c>
      <c r="F2519">
        <v>0.737</v>
      </c>
    </row>
    <row r="2520" spans="1:6" ht="15">
      <c r="A2520">
        <v>2011</v>
      </c>
      <c r="B2520" t="s">
        <v>114</v>
      </c>
      <c r="C2520" t="s">
        <v>57</v>
      </c>
      <c r="D2520" t="s">
        <v>212</v>
      </c>
      <c r="E2520" t="s">
        <v>74</v>
      </c>
      <c r="F2520">
        <v>0.858</v>
      </c>
    </row>
    <row r="2521" spans="1:6" ht="15">
      <c r="A2521">
        <v>2012</v>
      </c>
      <c r="B2521" t="s">
        <v>114</v>
      </c>
      <c r="C2521" t="s">
        <v>57</v>
      </c>
      <c r="D2521" t="s">
        <v>212</v>
      </c>
      <c r="E2521" t="s">
        <v>74</v>
      </c>
      <c r="F2521">
        <v>0.985</v>
      </c>
    </row>
    <row r="2522" spans="1:6" ht="15">
      <c r="A2522">
        <v>2013</v>
      </c>
      <c r="B2522" t="s">
        <v>114</v>
      </c>
      <c r="C2522" t="s">
        <v>57</v>
      </c>
      <c r="D2522" t="s">
        <v>212</v>
      </c>
      <c r="E2522" t="s">
        <v>74</v>
      </c>
      <c r="F2522">
        <v>0.968</v>
      </c>
    </row>
    <row r="2523" spans="1:6" ht="15">
      <c r="A2523">
        <v>2014</v>
      </c>
      <c r="B2523" t="s">
        <v>114</v>
      </c>
      <c r="C2523" t="s">
        <v>57</v>
      </c>
      <c r="D2523" t="s">
        <v>212</v>
      </c>
      <c r="E2523" t="s">
        <v>74</v>
      </c>
      <c r="F2523">
        <v>0.75</v>
      </c>
    </row>
    <row r="2524" spans="1:6" ht="15">
      <c r="A2524">
        <v>2015</v>
      </c>
      <c r="B2524" t="s">
        <v>114</v>
      </c>
      <c r="C2524" t="s">
        <v>57</v>
      </c>
      <c r="D2524" t="s">
        <v>212</v>
      </c>
      <c r="E2524" t="s">
        <v>74</v>
      </c>
      <c r="F2524">
        <v>1.253</v>
      </c>
    </row>
    <row r="2525" spans="1:6" ht="15">
      <c r="A2525">
        <v>2016</v>
      </c>
      <c r="B2525" t="s">
        <v>114</v>
      </c>
      <c r="C2525" t="s">
        <v>57</v>
      </c>
      <c r="D2525" t="s">
        <v>212</v>
      </c>
      <c r="E2525" t="s">
        <v>74</v>
      </c>
      <c r="F2525">
        <v>1.303</v>
      </c>
    </row>
    <row r="2526" spans="1:6" ht="15">
      <c r="A2526">
        <v>2017</v>
      </c>
      <c r="B2526" t="s">
        <v>114</v>
      </c>
      <c r="C2526" t="s">
        <v>57</v>
      </c>
      <c r="D2526" t="s">
        <v>212</v>
      </c>
      <c r="E2526" t="s">
        <v>74</v>
      </c>
      <c r="F2526">
        <v>1.374</v>
      </c>
    </row>
    <row r="2527" spans="1:6" ht="15">
      <c r="A2527">
        <v>2018</v>
      </c>
      <c r="B2527" t="s">
        <v>114</v>
      </c>
      <c r="C2527" t="s">
        <v>57</v>
      </c>
      <c r="D2527" t="s">
        <v>212</v>
      </c>
      <c r="E2527" t="s">
        <v>74</v>
      </c>
      <c r="F2527">
        <v>0.973</v>
      </c>
    </row>
    <row r="2528" spans="1:6" ht="15">
      <c r="A2528">
        <v>2019</v>
      </c>
      <c r="B2528" t="s">
        <v>114</v>
      </c>
      <c r="C2528" t="s">
        <v>57</v>
      </c>
      <c r="D2528" t="s">
        <v>212</v>
      </c>
      <c r="E2528" t="s">
        <v>74</v>
      </c>
      <c r="F2528">
        <v>0.793</v>
      </c>
    </row>
    <row r="2529" spans="1:6" ht="15">
      <c r="A2529">
        <v>2020</v>
      </c>
      <c r="B2529" t="s">
        <v>114</v>
      </c>
      <c r="C2529" t="s">
        <v>57</v>
      </c>
      <c r="D2529" t="s">
        <v>212</v>
      </c>
      <c r="E2529" t="s">
        <v>74</v>
      </c>
      <c r="F2529">
        <v>0.499</v>
      </c>
    </row>
    <row r="2530" spans="1:6" ht="15">
      <c r="A2530">
        <v>2021</v>
      </c>
      <c r="B2530" t="s">
        <v>114</v>
      </c>
      <c r="C2530" t="s">
        <v>57</v>
      </c>
      <c r="D2530" t="s">
        <v>212</v>
      </c>
      <c r="E2530" t="s">
        <v>74</v>
      </c>
      <c r="F2530">
        <v>0.604</v>
      </c>
    </row>
    <row r="2531" spans="1:5" ht="15">
      <c r="A2531">
        <v>2022</v>
      </c>
      <c r="B2531" t="s">
        <v>114</v>
      </c>
      <c r="C2531" t="s">
        <v>57</v>
      </c>
      <c r="D2531" t="s">
        <v>212</v>
      </c>
      <c r="E2531" t="s">
        <v>74</v>
      </c>
    </row>
    <row r="2532" spans="1:6" ht="15">
      <c r="A2532">
        <v>2000</v>
      </c>
      <c r="B2532" t="s">
        <v>124</v>
      </c>
      <c r="C2532" t="s">
        <v>57</v>
      </c>
      <c r="D2532" t="s">
        <v>212</v>
      </c>
      <c r="E2532" t="s">
        <v>74</v>
      </c>
      <c r="F2532">
        <v>0.353</v>
      </c>
    </row>
    <row r="2533" spans="1:6" ht="15">
      <c r="A2533">
        <v>2001</v>
      </c>
      <c r="B2533" t="s">
        <v>124</v>
      </c>
      <c r="C2533" t="s">
        <v>57</v>
      </c>
      <c r="D2533" t="s">
        <v>212</v>
      </c>
      <c r="E2533" t="s">
        <v>74</v>
      </c>
      <c r="F2533">
        <v>0.76</v>
      </c>
    </row>
    <row r="2534" spans="1:6" ht="15">
      <c r="A2534">
        <v>2002</v>
      </c>
      <c r="B2534" t="s">
        <v>124</v>
      </c>
      <c r="C2534" t="s">
        <v>57</v>
      </c>
      <c r="D2534" t="s">
        <v>212</v>
      </c>
      <c r="E2534" t="s">
        <v>74</v>
      </c>
      <c r="F2534">
        <v>0.659</v>
      </c>
    </row>
    <row r="2535" spans="1:6" ht="15">
      <c r="A2535">
        <v>2003</v>
      </c>
      <c r="B2535" t="s">
        <v>124</v>
      </c>
      <c r="C2535" t="s">
        <v>57</v>
      </c>
      <c r="D2535" t="s">
        <v>212</v>
      </c>
      <c r="E2535" t="s">
        <v>74</v>
      </c>
      <c r="F2535">
        <v>0.996</v>
      </c>
    </row>
    <row r="2536" spans="1:6" ht="15">
      <c r="A2536">
        <v>2004</v>
      </c>
      <c r="B2536" t="s">
        <v>124</v>
      </c>
      <c r="C2536" t="s">
        <v>57</v>
      </c>
      <c r="D2536" t="s">
        <v>212</v>
      </c>
      <c r="E2536" t="s">
        <v>74</v>
      </c>
      <c r="F2536">
        <v>1.603</v>
      </c>
    </row>
    <row r="2537" spans="1:6" ht="15">
      <c r="A2537">
        <v>2005</v>
      </c>
      <c r="B2537" t="s">
        <v>124</v>
      </c>
      <c r="C2537" t="s">
        <v>57</v>
      </c>
      <c r="D2537" t="s">
        <v>212</v>
      </c>
      <c r="E2537" t="s">
        <v>74</v>
      </c>
      <c r="F2537">
        <v>1.826</v>
      </c>
    </row>
    <row r="2538" spans="1:6" ht="15">
      <c r="A2538">
        <v>2006</v>
      </c>
      <c r="B2538" t="s">
        <v>124</v>
      </c>
      <c r="C2538" t="s">
        <v>57</v>
      </c>
      <c r="D2538" t="s">
        <v>212</v>
      </c>
      <c r="E2538" t="s">
        <v>74</v>
      </c>
      <c r="F2538">
        <v>2.023</v>
      </c>
    </row>
    <row r="2539" spans="1:6" ht="15">
      <c r="A2539">
        <v>2007</v>
      </c>
      <c r="B2539" t="s">
        <v>124</v>
      </c>
      <c r="C2539" t="s">
        <v>57</v>
      </c>
      <c r="D2539" t="s">
        <v>212</v>
      </c>
      <c r="E2539" t="s">
        <v>74</v>
      </c>
      <c r="F2539">
        <v>2.102</v>
      </c>
    </row>
    <row r="2540" spans="1:6" ht="15">
      <c r="A2540">
        <v>2008</v>
      </c>
      <c r="B2540" t="s">
        <v>124</v>
      </c>
      <c r="C2540" t="s">
        <v>57</v>
      </c>
      <c r="D2540" t="s">
        <v>212</v>
      </c>
      <c r="E2540" t="s">
        <v>74</v>
      </c>
      <c r="F2540">
        <v>1.884</v>
      </c>
    </row>
    <row r="2541" spans="1:6" ht="15">
      <c r="A2541">
        <v>2009</v>
      </c>
      <c r="B2541" t="s">
        <v>124</v>
      </c>
      <c r="C2541" t="s">
        <v>57</v>
      </c>
      <c r="D2541" t="s">
        <v>212</v>
      </c>
      <c r="E2541" t="s">
        <v>74</v>
      </c>
      <c r="F2541">
        <v>1.647</v>
      </c>
    </row>
    <row r="2542" spans="1:6" ht="15">
      <c r="A2542">
        <v>2010</v>
      </c>
      <c r="B2542" t="s">
        <v>124</v>
      </c>
      <c r="C2542" t="s">
        <v>57</v>
      </c>
      <c r="D2542" t="s">
        <v>212</v>
      </c>
      <c r="E2542" t="s">
        <v>74</v>
      </c>
      <c r="F2542">
        <v>1.632</v>
      </c>
    </row>
    <row r="2543" spans="1:6" ht="15">
      <c r="A2543">
        <v>2011</v>
      </c>
      <c r="B2543" t="s">
        <v>124</v>
      </c>
      <c r="C2543" t="s">
        <v>57</v>
      </c>
      <c r="D2543" t="s">
        <v>212</v>
      </c>
      <c r="E2543" t="s">
        <v>74</v>
      </c>
      <c r="F2543">
        <v>1.935</v>
      </c>
    </row>
    <row r="2544" spans="1:6" ht="15">
      <c r="A2544">
        <v>2012</v>
      </c>
      <c r="B2544" t="s">
        <v>124</v>
      </c>
      <c r="C2544" t="s">
        <v>57</v>
      </c>
      <c r="D2544" t="s">
        <v>212</v>
      </c>
      <c r="E2544" t="s">
        <v>74</v>
      </c>
      <c r="F2544">
        <v>2.234</v>
      </c>
    </row>
    <row r="2545" spans="1:6" ht="15">
      <c r="A2545">
        <v>2013</v>
      </c>
      <c r="B2545" t="s">
        <v>124</v>
      </c>
      <c r="C2545" t="s">
        <v>57</v>
      </c>
      <c r="D2545" t="s">
        <v>212</v>
      </c>
      <c r="E2545" t="s">
        <v>74</v>
      </c>
      <c r="F2545">
        <v>2.356</v>
      </c>
    </row>
    <row r="2546" spans="1:6" ht="15">
      <c r="A2546">
        <v>2014</v>
      </c>
      <c r="B2546" t="s">
        <v>124</v>
      </c>
      <c r="C2546" t="s">
        <v>57</v>
      </c>
      <c r="D2546" t="s">
        <v>212</v>
      </c>
      <c r="E2546" t="s">
        <v>74</v>
      </c>
      <c r="F2546">
        <v>2.283</v>
      </c>
    </row>
    <row r="2547" spans="1:6" ht="15">
      <c r="A2547">
        <v>2015</v>
      </c>
      <c r="B2547" t="s">
        <v>124</v>
      </c>
      <c r="C2547" t="s">
        <v>57</v>
      </c>
      <c r="D2547" t="s">
        <v>212</v>
      </c>
      <c r="E2547" t="s">
        <v>74</v>
      </c>
      <c r="F2547">
        <v>2.014</v>
      </c>
    </row>
    <row r="2548" spans="1:6" ht="15">
      <c r="A2548">
        <v>2016</v>
      </c>
      <c r="B2548" t="s">
        <v>124</v>
      </c>
      <c r="C2548" t="s">
        <v>57</v>
      </c>
      <c r="D2548" t="s">
        <v>212</v>
      </c>
      <c r="E2548" t="s">
        <v>74</v>
      </c>
      <c r="F2548">
        <v>1.88</v>
      </c>
    </row>
    <row r="2549" spans="1:6" ht="15">
      <c r="A2549">
        <v>2017</v>
      </c>
      <c r="B2549" t="s">
        <v>124</v>
      </c>
      <c r="C2549" t="s">
        <v>57</v>
      </c>
      <c r="D2549" t="s">
        <v>212</v>
      </c>
      <c r="E2549" t="s">
        <v>74</v>
      </c>
      <c r="F2549">
        <v>1.908</v>
      </c>
    </row>
    <row r="2550" spans="1:6" ht="15">
      <c r="A2550">
        <v>2018</v>
      </c>
      <c r="B2550" t="s">
        <v>124</v>
      </c>
      <c r="C2550" t="s">
        <v>57</v>
      </c>
      <c r="D2550" t="s">
        <v>212</v>
      </c>
      <c r="E2550" t="s">
        <v>74</v>
      </c>
      <c r="F2550">
        <v>1.924</v>
      </c>
    </row>
    <row r="2551" spans="1:6" ht="15">
      <c r="A2551">
        <v>2019</v>
      </c>
      <c r="B2551" t="s">
        <v>124</v>
      </c>
      <c r="C2551" t="s">
        <v>57</v>
      </c>
      <c r="D2551" t="s">
        <v>212</v>
      </c>
      <c r="E2551" t="s">
        <v>74</v>
      </c>
      <c r="F2551">
        <v>1.962</v>
      </c>
    </row>
    <row r="2552" spans="1:5" ht="15">
      <c r="A2552">
        <v>2020</v>
      </c>
      <c r="B2552" t="s">
        <v>124</v>
      </c>
      <c r="C2552" t="s">
        <v>57</v>
      </c>
      <c r="D2552" t="s">
        <v>212</v>
      </c>
      <c r="E2552" t="s">
        <v>74</v>
      </c>
    </row>
    <row r="2553" spans="1:5" ht="15">
      <c r="A2553">
        <v>2021</v>
      </c>
      <c r="B2553" t="s">
        <v>124</v>
      </c>
      <c r="C2553" t="s">
        <v>57</v>
      </c>
      <c r="D2553" t="s">
        <v>212</v>
      </c>
      <c r="E2553" t="s">
        <v>74</v>
      </c>
    </row>
    <row r="2554" spans="1:5" ht="15">
      <c r="A2554">
        <v>2022</v>
      </c>
      <c r="B2554" t="s">
        <v>124</v>
      </c>
      <c r="C2554" t="s">
        <v>57</v>
      </c>
      <c r="D2554" t="s">
        <v>212</v>
      </c>
      <c r="E2554" t="s">
        <v>74</v>
      </c>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19"/>
  <sheetViews>
    <sheetView workbookViewId="0" topLeftCell="A1">
      <selection activeCell="N16" sqref="N16"/>
    </sheetView>
  </sheetViews>
  <sheetFormatPr defaultColWidth="9.140625" defaultRowHeight="15"/>
  <cols>
    <col min="1" max="1" width="12.8515625" style="0" bestFit="1" customWidth="1"/>
    <col min="2" max="2" width="10.140625" style="0" bestFit="1" customWidth="1"/>
    <col min="3" max="3" width="9.8515625" style="0" bestFit="1" customWidth="1"/>
    <col min="4" max="4" width="6.421875" style="0" bestFit="1" customWidth="1"/>
    <col min="5" max="5" width="9.421875" style="0" bestFit="1" customWidth="1"/>
    <col min="6" max="6" width="11.28125" style="0" bestFit="1" customWidth="1"/>
    <col min="7" max="7" width="16.57421875" style="0" bestFit="1" customWidth="1"/>
  </cols>
  <sheetData>
    <row r="1" spans="1:7" ht="15">
      <c r="A1" t="s">
        <v>243</v>
      </c>
      <c r="B1" t="s">
        <v>244</v>
      </c>
      <c r="C1" t="s">
        <v>247</v>
      </c>
      <c r="D1" t="s">
        <v>246</v>
      </c>
      <c r="E1" t="s">
        <v>245</v>
      </c>
      <c r="F1" t="s">
        <v>248</v>
      </c>
      <c r="G1" t="s">
        <v>249</v>
      </c>
    </row>
    <row r="2" spans="1:6" ht="15">
      <c r="A2">
        <v>2020</v>
      </c>
      <c r="B2" t="s">
        <v>209</v>
      </c>
      <c r="C2" t="s">
        <v>62</v>
      </c>
      <c r="D2" t="s">
        <v>212</v>
      </c>
      <c r="E2" t="s">
        <v>164</v>
      </c>
      <c r="F2">
        <v>0.906</v>
      </c>
    </row>
    <row r="3" spans="1:6" ht="15">
      <c r="A3">
        <v>2021</v>
      </c>
      <c r="B3" t="s">
        <v>209</v>
      </c>
      <c r="C3" t="s">
        <v>62</v>
      </c>
      <c r="D3" t="s">
        <v>212</v>
      </c>
      <c r="E3" t="s">
        <v>164</v>
      </c>
      <c r="F3">
        <v>0.977</v>
      </c>
    </row>
    <row r="4" spans="1:6" ht="15">
      <c r="A4">
        <v>2022</v>
      </c>
      <c r="B4" t="s">
        <v>209</v>
      </c>
      <c r="C4" t="s">
        <v>62</v>
      </c>
      <c r="D4" t="s">
        <v>212</v>
      </c>
      <c r="E4" t="s">
        <v>164</v>
      </c>
      <c r="F4">
        <v>0.893</v>
      </c>
    </row>
    <row r="5" spans="1:6" ht="15">
      <c r="A5">
        <v>2020</v>
      </c>
      <c r="B5" t="s">
        <v>209</v>
      </c>
      <c r="C5" t="s">
        <v>62</v>
      </c>
      <c r="D5" t="s">
        <v>212</v>
      </c>
      <c r="E5" t="s">
        <v>160</v>
      </c>
      <c r="F5">
        <v>0.325</v>
      </c>
    </row>
    <row r="6" spans="1:6" ht="15">
      <c r="A6">
        <v>2021</v>
      </c>
      <c r="B6" t="s">
        <v>209</v>
      </c>
      <c r="C6" t="s">
        <v>62</v>
      </c>
      <c r="D6" t="s">
        <v>212</v>
      </c>
      <c r="E6" t="s">
        <v>160</v>
      </c>
      <c r="F6">
        <v>0.31</v>
      </c>
    </row>
    <row r="7" spans="1:6" ht="15">
      <c r="A7">
        <v>2022</v>
      </c>
      <c r="B7" t="s">
        <v>209</v>
      </c>
      <c r="C7" t="s">
        <v>62</v>
      </c>
      <c r="D7" t="s">
        <v>212</v>
      </c>
      <c r="E7" t="s">
        <v>160</v>
      </c>
      <c r="F7">
        <v>0.291</v>
      </c>
    </row>
    <row r="8" spans="1:6" ht="15">
      <c r="A8">
        <v>2020</v>
      </c>
      <c r="B8" t="s">
        <v>209</v>
      </c>
      <c r="C8" t="s">
        <v>62</v>
      </c>
      <c r="D8" t="s">
        <v>212</v>
      </c>
      <c r="E8" t="s">
        <v>162</v>
      </c>
      <c r="F8">
        <v>0.372</v>
      </c>
    </row>
    <row r="9" spans="1:6" ht="15">
      <c r="A9">
        <v>2021</v>
      </c>
      <c r="B9" t="s">
        <v>209</v>
      </c>
      <c r="C9" t="s">
        <v>62</v>
      </c>
      <c r="D9" t="s">
        <v>212</v>
      </c>
      <c r="E9" t="s">
        <v>162</v>
      </c>
      <c r="F9">
        <v>0.383</v>
      </c>
    </row>
    <row r="10" spans="1:6" ht="15">
      <c r="A10">
        <v>2022</v>
      </c>
      <c r="B10" t="s">
        <v>209</v>
      </c>
      <c r="C10" t="s">
        <v>62</v>
      </c>
      <c r="D10" t="s">
        <v>212</v>
      </c>
      <c r="E10" t="s">
        <v>162</v>
      </c>
      <c r="F10">
        <v>0.352</v>
      </c>
    </row>
    <row r="11" spans="1:6" ht="15">
      <c r="A11">
        <v>2020</v>
      </c>
      <c r="B11" t="s">
        <v>209</v>
      </c>
      <c r="C11" t="s">
        <v>63</v>
      </c>
      <c r="D11" t="s">
        <v>212</v>
      </c>
      <c r="E11" t="s">
        <v>164</v>
      </c>
      <c r="F11">
        <v>0.987</v>
      </c>
    </row>
    <row r="12" spans="1:6" ht="15">
      <c r="A12">
        <v>2021</v>
      </c>
      <c r="B12" t="s">
        <v>209</v>
      </c>
      <c r="C12" t="s">
        <v>63</v>
      </c>
      <c r="D12" t="s">
        <v>212</v>
      </c>
      <c r="E12" t="s">
        <v>164</v>
      </c>
      <c r="F12">
        <v>1.021</v>
      </c>
    </row>
    <row r="13" spans="1:6" ht="15">
      <c r="A13">
        <v>2022</v>
      </c>
      <c r="B13" t="s">
        <v>209</v>
      </c>
      <c r="C13" t="s">
        <v>63</v>
      </c>
      <c r="D13" t="s">
        <v>212</v>
      </c>
      <c r="E13" t="s">
        <v>164</v>
      </c>
      <c r="F13">
        <v>0.918</v>
      </c>
    </row>
    <row r="14" spans="1:6" ht="15">
      <c r="A14">
        <v>2020</v>
      </c>
      <c r="B14" t="s">
        <v>209</v>
      </c>
      <c r="C14" t="s">
        <v>63</v>
      </c>
      <c r="D14" t="s">
        <v>212</v>
      </c>
      <c r="E14" t="s">
        <v>160</v>
      </c>
      <c r="F14">
        <v>1.99</v>
      </c>
    </row>
    <row r="15" spans="1:6" ht="15">
      <c r="A15">
        <v>2021</v>
      </c>
      <c r="B15" t="s">
        <v>209</v>
      </c>
      <c r="C15" t="s">
        <v>63</v>
      </c>
      <c r="D15" t="s">
        <v>212</v>
      </c>
      <c r="E15" t="s">
        <v>160</v>
      </c>
      <c r="F15">
        <v>2.113</v>
      </c>
    </row>
    <row r="16" spans="1:6" ht="15">
      <c r="A16">
        <v>2022</v>
      </c>
      <c r="B16" t="s">
        <v>209</v>
      </c>
      <c r="C16" t="s">
        <v>63</v>
      </c>
      <c r="D16" t="s">
        <v>212</v>
      </c>
      <c r="E16" t="s">
        <v>160</v>
      </c>
      <c r="F16">
        <v>2.222</v>
      </c>
    </row>
    <row r="17" spans="1:6" ht="15">
      <c r="A17">
        <v>2020</v>
      </c>
      <c r="B17" t="s">
        <v>209</v>
      </c>
      <c r="C17" t="s">
        <v>63</v>
      </c>
      <c r="D17" t="s">
        <v>212</v>
      </c>
      <c r="E17" t="s">
        <v>162</v>
      </c>
      <c r="F17">
        <v>0.433</v>
      </c>
    </row>
    <row r="18" spans="1:6" ht="15">
      <c r="A18">
        <v>2021</v>
      </c>
      <c r="B18" t="s">
        <v>209</v>
      </c>
      <c r="C18" t="s">
        <v>63</v>
      </c>
      <c r="D18" t="s">
        <v>212</v>
      </c>
      <c r="E18" t="s">
        <v>162</v>
      </c>
      <c r="F18">
        <v>0.489</v>
      </c>
    </row>
    <row r="19" spans="1:6" ht="15">
      <c r="A19">
        <v>2022</v>
      </c>
      <c r="B19" t="s">
        <v>209</v>
      </c>
      <c r="C19" t="s">
        <v>63</v>
      </c>
      <c r="D19" t="s">
        <v>212</v>
      </c>
      <c r="E19" t="s">
        <v>162</v>
      </c>
      <c r="F19">
        <v>0.442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pageSetUpPr fitToPage="1"/>
  </sheetPr>
  <dimension ref="A1:D27"/>
  <sheetViews>
    <sheetView showGridLines="0" workbookViewId="0" topLeftCell="A1"/>
  </sheetViews>
  <sheetFormatPr defaultColWidth="0" defaultRowHeight="15" zeroHeight="1"/>
  <cols>
    <col min="1" max="1" width="2.28125" style="167" customWidth="1"/>
    <col min="2" max="2" width="22.7109375" style="167" customWidth="1"/>
    <col min="3" max="3" width="96.00390625" style="167" customWidth="1"/>
    <col min="4" max="4" width="2.28125" style="167" customWidth="1"/>
    <col min="5" max="16384" width="9.140625" style="167" hidden="1" customWidth="1"/>
  </cols>
  <sheetData>
    <row r="1" spans="1:4" ht="15">
      <c r="A1" s="166"/>
      <c r="B1" s="166"/>
      <c r="C1" s="166"/>
      <c r="D1" s="166"/>
    </row>
    <row r="2" spans="1:4" ht="15">
      <c r="A2" s="166"/>
      <c r="B2" s="168" t="str">
        <f>'[1]Cover'!E12</f>
        <v>Material flow accounts and resource productivity</v>
      </c>
      <c r="D2" s="166"/>
    </row>
    <row r="3" spans="1:4" ht="15">
      <c r="A3" s="166"/>
      <c r="D3" s="166"/>
    </row>
    <row r="4" spans="1:4" ht="15">
      <c r="A4" s="166"/>
      <c r="B4" s="168" t="s">
        <v>194</v>
      </c>
      <c r="D4" s="166"/>
    </row>
    <row r="5" spans="1:4" ht="15">
      <c r="A5" s="166"/>
      <c r="B5" s="167" t="s">
        <v>195</v>
      </c>
      <c r="C5" s="167" t="str">
        <f ca="1">INDIRECT(CONCATENATE("'",B5,"'","!A$1"))</f>
        <v>Physical trade of goods by main material category and monetary trade of goods, EU, 2000-2022</v>
      </c>
      <c r="D5" s="166"/>
    </row>
    <row r="6" spans="1:4" ht="15">
      <c r="A6" s="166"/>
      <c r="B6" s="167" t="s">
        <v>196</v>
      </c>
      <c r="C6" s="167" t="str">
        <f ca="1">INDIRECT(CONCATENATE("'",B6,"'","!A$1"))</f>
        <v>Development of physical imports, exports and trade balance, EU, 2000-2022</v>
      </c>
      <c r="D6" s="166"/>
    </row>
    <row r="7" spans="1:4" ht="15">
      <c r="A7" s="166"/>
      <c r="B7" s="167" t="s">
        <v>197</v>
      </c>
      <c r="C7" s="167" t="str">
        <f ca="1">INDIRECT(CONCATENATE("'",B7,"'","!A$1"))</f>
        <v>Physical imports and exports by main material category, EU, 2022</v>
      </c>
      <c r="D7" s="166"/>
    </row>
    <row r="8" spans="1:4" ht="15">
      <c r="A8" s="166"/>
      <c r="B8" s="167" t="s">
        <v>198</v>
      </c>
      <c r="C8" s="167" t="str">
        <f ca="1">INDIRECT(CONCATENATE("'",B8,"'","!A$1"))</f>
        <v>Physical trade balance (imports minus exports) by country, 2022</v>
      </c>
      <c r="D8" s="166"/>
    </row>
    <row r="9" spans="1:4" ht="15">
      <c r="A9" s="166"/>
      <c r="B9" s="167" t="s">
        <v>199</v>
      </c>
      <c r="C9" s="167" t="str">
        <f t="shared" si="0" ref="C9:C10">INDIRECT(CONCATENATE("'",B9,"'","!A$1"))</f>
        <v>Physical imports and exports by stage of manufacturing, EU, 2022</v>
      </c>
      <c r="D9" s="166"/>
    </row>
    <row r="10" spans="1:4" ht="15">
      <c r="A10" s="166"/>
      <c r="B10" s="167" t="s">
        <v>202</v>
      </c>
      <c r="C10" s="167" t="str">
        <f ca="1" t="shared" si="0"/>
        <v>Import dependency by main material category, EU, 2000-2022</v>
      </c>
      <c r="D10" s="166"/>
    </row>
    <row r="11" spans="1:4" ht="15">
      <c r="A11" s="166"/>
      <c r="D11" s="166"/>
    </row>
    <row r="12" spans="1:4" ht="15">
      <c r="A12" s="166"/>
      <c r="B12" s="194" t="s">
        <v>225</v>
      </c>
      <c r="D12" s="166"/>
    </row>
    <row r="13" spans="1:4" ht="15">
      <c r="A13" s="166"/>
      <c r="B13" s="167" t="s">
        <v>200</v>
      </c>
      <c r="D13" s="166"/>
    </row>
    <row r="14" spans="1:4" ht="15">
      <c r="A14" s="166"/>
      <c r="B14" s="167" t="s">
        <v>201</v>
      </c>
      <c r="D14" s="166"/>
    </row>
    <row r="15" spans="1:4" ht="15">
      <c r="A15" s="166"/>
      <c r="B15" s="167" t="s">
        <v>203</v>
      </c>
      <c r="D15" s="166"/>
    </row>
    <row r="16" spans="1:4" ht="15">
      <c r="A16" s="166"/>
      <c r="B16" s="167" t="s">
        <v>204</v>
      </c>
      <c r="D16" s="166"/>
    </row>
    <row r="17" spans="1:4" ht="15">
      <c r="A17" s="166"/>
      <c r="B17" s="167" t="s">
        <v>205</v>
      </c>
      <c r="D17" s="166"/>
    </row>
    <row r="18" spans="1:4" ht="15">
      <c r="A18" s="166"/>
      <c r="D18" s="166"/>
    </row>
    <row r="19" spans="1:4" ht="15">
      <c r="A19" s="166"/>
      <c r="B19" s="194" t="s">
        <v>226</v>
      </c>
      <c r="D19" s="166"/>
    </row>
    <row r="20" spans="1:4" ht="15">
      <c r="A20" s="166"/>
      <c r="B20" s="167" t="s">
        <v>227</v>
      </c>
      <c r="C20" s="167" t="str">
        <f ca="1">INDIRECT(CONCATENATE("'",B13,"'","!A$1"))</f>
        <v>Material flow accounts [env_ac_mfa]</v>
      </c>
      <c r="D20" s="166"/>
    </row>
    <row r="21" spans="1:4" ht="15">
      <c r="A21" s="166"/>
      <c r="B21" s="167" t="s">
        <v>228</v>
      </c>
      <c r="C21" s="167" t="str">
        <f ca="1">INDIRECT(CONCATENATE("'",B14,"'","!A$1"))</f>
        <v>GDP and main components (output, expenditure and income) [nama_10_gdp]</v>
      </c>
      <c r="D21" s="166"/>
    </row>
    <row r="22" spans="1:4" ht="15">
      <c r="A22" s="166"/>
      <c r="B22" s="167" t="s">
        <v>229</v>
      </c>
      <c r="C22" s="167" t="str">
        <f ca="1">INDIRECT(CONCATENATE("'",B15,"'","!A$1"))</f>
        <v>Population change - Demographic balance and crude rates at national level [demo_gind]</v>
      </c>
      <c r="D22" s="166"/>
    </row>
    <row r="23" spans="1:4" ht="15">
      <c r="A23" s="166"/>
      <c r="B23" s="167" t="s">
        <v>230</v>
      </c>
      <c r="C23" s="167" t="str">
        <f ca="1">INDIRECT(CONCATENATE("'",B16,"'","!A$1"))</f>
        <v>Material flow accounts [env_ac_mfa]</v>
      </c>
      <c r="D23" s="166"/>
    </row>
    <row r="24" spans="1:4" ht="15">
      <c r="A24" s="166"/>
      <c r="B24" s="167" t="s">
        <v>231</v>
      </c>
      <c r="C24" s="167" t="str">
        <f ca="1">INDIRECT(CONCATENATE("'",B17,"'","!A$1"))</f>
        <v>Material flow accounts [env_ac_mfa]</v>
      </c>
      <c r="D24" s="166"/>
    </row>
    <row r="25" spans="1:4" ht="15">
      <c r="A25" s="166"/>
      <c r="B25" s="166"/>
      <c r="C25" s="166"/>
      <c r="D25" s="166"/>
    </row>
    <row r="26" ht="15" hidden="1"/>
    <row r="27" ht="15" hidden="1">
      <c r="B27" s="169"/>
    </row>
    <row r="28" ht="15" hidden="1"/>
    <row r="29" ht="15" hidden="1"/>
    <row r="30" ht="15" hidden="1"/>
    <row r="31" ht="15" hidden="1"/>
    <row r="32" ht="15" hidden="1"/>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sheetData>
  <printOptions/>
  <pageMargins left="0.7" right="0.7" top="0.75" bottom="0.75" header="0.3" footer="0.3"/>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Z67"/>
  <sheetViews>
    <sheetView showGridLines="0" workbookViewId="0" topLeftCell="A1">
      <selection activeCell="Z63" sqref="Z63"/>
    </sheetView>
  </sheetViews>
  <sheetFormatPr defaultColWidth="9.140625" defaultRowHeight="15"/>
  <cols>
    <col min="1" max="1" width="3.421875" style="2" customWidth="1"/>
    <col min="2" max="2" width="15.7109375" style="2" customWidth="1"/>
    <col min="3" max="3" width="24.140625" style="2" customWidth="1"/>
    <col min="4" max="18" width="9.421875" style="2" customWidth="1"/>
    <col min="19" max="19" width="9.140625" style="2" customWidth="1"/>
    <col min="20" max="22" width="9.421875" style="2" customWidth="1"/>
    <col min="23" max="23" width="12.140625" style="2" bestFit="1" customWidth="1"/>
    <col min="24" max="24" width="10.28125" style="2" customWidth="1"/>
    <col min="25" max="16384" width="9.140625" style="2" customWidth="1"/>
  </cols>
  <sheetData>
    <row r="1" spans="1:13" s="99" customFormat="1" ht="12">
      <c r="A1" s="99" t="s">
        <v>253</v>
      </c>
      <c r="G1" s="100"/>
      <c r="I1" s="101"/>
      <c r="J1" s="101"/>
      <c r="K1" s="100"/>
      <c r="L1" s="100"/>
      <c r="M1" s="100"/>
    </row>
    <row r="2" ht="12"/>
    <row r="3" ht="12"/>
    <row r="4" spans="3:24" s="99" customFormat="1" ht="12">
      <c r="C4" s="106"/>
      <c r="D4" s="106"/>
      <c r="E4" s="106"/>
      <c r="G4" s="100"/>
      <c r="H4" s="100"/>
      <c r="I4" s="100"/>
      <c r="J4" s="100"/>
      <c r="K4" s="100"/>
      <c r="L4" s="100"/>
      <c r="M4" s="100"/>
      <c r="V4" s="106"/>
      <c r="X4" s="106"/>
    </row>
    <row r="5" spans="3:24" s="99" customFormat="1" ht="12">
      <c r="C5" s="106"/>
      <c r="D5" s="106"/>
      <c r="E5" s="106"/>
      <c r="G5" s="100"/>
      <c r="H5" s="100"/>
      <c r="I5" s="100"/>
      <c r="J5" s="100"/>
      <c r="K5" s="100"/>
      <c r="L5" s="100"/>
      <c r="M5" s="100"/>
      <c r="V5" s="106"/>
      <c r="X5" s="106"/>
    </row>
    <row r="6" spans="3:13" s="99" customFormat="1" ht="12">
      <c r="C6" s="106"/>
      <c r="D6" s="106"/>
      <c r="E6" s="106"/>
      <c r="G6" s="100"/>
      <c r="H6" s="100"/>
      <c r="I6" s="100"/>
      <c r="J6" s="100"/>
      <c r="K6" s="100"/>
      <c r="L6" s="100"/>
      <c r="M6" s="100"/>
    </row>
    <row r="7" ht="12"/>
    <row r="8" spans="2:5" ht="12">
      <c r="B8" s="3"/>
      <c r="E8" s="13"/>
    </row>
    <row r="9" ht="12">
      <c r="B9" s="12"/>
    </row>
    <row r="10" ht="12"/>
    <row r="11" ht="12"/>
    <row r="12" ht="12"/>
    <row r="13" ht="12"/>
    <row r="14" ht="12"/>
    <row r="15" ht="12"/>
    <row r="16" ht="12"/>
    <row r="17" ht="12"/>
    <row r="18" ht="12"/>
    <row r="19" ht="12"/>
    <row r="20" ht="12"/>
    <row r="21" ht="12"/>
    <row r="22" ht="12"/>
    <row r="23" ht="12"/>
    <row r="24" ht="12"/>
    <row r="25" ht="12"/>
    <row r="26" ht="12"/>
    <row r="27" ht="12"/>
    <row r="28" ht="12"/>
    <row r="29" ht="12"/>
    <row r="30" ht="12">
      <c r="B30" s="4"/>
    </row>
    <row r="31" ht="12"/>
    <row r="32" ht="12">
      <c r="B32" s="3"/>
    </row>
    <row r="33" ht="12"/>
    <row r="34" ht="12"/>
    <row r="35" ht="12"/>
    <row r="36" ht="12"/>
    <row r="37" ht="12"/>
    <row r="38" ht="12"/>
    <row r="39" ht="12"/>
    <row r="40" ht="12"/>
    <row r="41" ht="12"/>
    <row r="42" spans="2:5" ht="12">
      <c r="B42" s="3"/>
      <c r="E42" s="13"/>
    </row>
    <row r="43" ht="12">
      <c r="B43" s="1"/>
    </row>
    <row r="44" ht="12">
      <c r="E44" s="65"/>
    </row>
    <row r="45" ht="12">
      <c r="E45" s="65"/>
    </row>
    <row r="46" ht="15">
      <c r="E46" s="65"/>
    </row>
    <row r="47" ht="15">
      <c r="E47" s="65"/>
    </row>
    <row r="48" spans="3:24" s="99" customFormat="1" ht="15">
      <c r="C48" s="102" t="s">
        <v>253</v>
      </c>
      <c r="D48" s="103"/>
      <c r="E48" s="103"/>
      <c r="G48" s="100"/>
      <c r="I48" s="101"/>
      <c r="J48" s="101"/>
      <c r="K48" s="100"/>
      <c r="L48" s="100"/>
      <c r="M48" s="100"/>
      <c r="V48" s="104"/>
      <c r="W48" s="105"/>
      <c r="X48" s="104"/>
    </row>
    <row r="49" spans="3:24" s="99" customFormat="1" ht="15">
      <c r="C49" s="106" t="s">
        <v>174</v>
      </c>
      <c r="D49" s="106"/>
      <c r="E49" s="106"/>
      <c r="G49" s="100"/>
      <c r="H49" s="100"/>
      <c r="I49" s="100"/>
      <c r="J49" s="100"/>
      <c r="K49" s="100"/>
      <c r="L49" s="100"/>
      <c r="M49" s="100"/>
      <c r="V49" s="106"/>
      <c r="X49" s="106"/>
    </row>
    <row r="50" spans="3:24" s="99" customFormat="1" ht="15">
      <c r="C50" s="106"/>
      <c r="D50" s="106"/>
      <c r="E50" s="106"/>
      <c r="G50" s="100"/>
      <c r="H50" s="100"/>
      <c r="I50" s="100"/>
      <c r="J50" s="100"/>
      <c r="K50" s="100"/>
      <c r="L50" s="100"/>
      <c r="M50" s="100"/>
      <c r="V50" s="106"/>
      <c r="X50" s="106"/>
    </row>
    <row r="51" spans="2:26" ht="15">
      <c r="B51" s="5"/>
      <c r="C51" s="5"/>
      <c r="D51" s="60">
        <v>2000</v>
      </c>
      <c r="E51" s="60">
        <v>2001</v>
      </c>
      <c r="F51" s="60">
        <v>2002</v>
      </c>
      <c r="G51" s="60">
        <v>2003</v>
      </c>
      <c r="H51" s="60">
        <v>2004</v>
      </c>
      <c r="I51" s="60">
        <v>2005</v>
      </c>
      <c r="J51" s="60">
        <v>2006</v>
      </c>
      <c r="K51" s="60">
        <v>2007</v>
      </c>
      <c r="L51" s="60">
        <v>2008</v>
      </c>
      <c r="M51" s="60">
        <v>2009</v>
      </c>
      <c r="N51" s="60">
        <v>2010</v>
      </c>
      <c r="O51" s="60">
        <v>2011</v>
      </c>
      <c r="P51" s="60">
        <v>2012</v>
      </c>
      <c r="Q51" s="60">
        <v>2013</v>
      </c>
      <c r="R51" s="60">
        <v>2014</v>
      </c>
      <c r="S51" s="60">
        <v>2015</v>
      </c>
      <c r="T51" s="60">
        <v>2016</v>
      </c>
      <c r="U51" s="60">
        <v>2017</v>
      </c>
      <c r="V51" s="60">
        <v>2018</v>
      </c>
      <c r="W51" s="60">
        <v>2019</v>
      </c>
      <c r="X51" s="60">
        <v>2020</v>
      </c>
      <c r="Y51" s="60">
        <v>2021</v>
      </c>
      <c r="Z51" s="60">
        <v>2022</v>
      </c>
    </row>
    <row r="52" spans="2:26" ht="15">
      <c r="B52" s="7" t="s">
        <v>19</v>
      </c>
      <c r="C52" s="7" t="s">
        <v>3</v>
      </c>
      <c r="D52" s="73">
        <f>Data_mfa!E60</f>
        <v>0.358</v>
      </c>
      <c r="E52" s="73">
        <f>Data_mfa!F60</f>
        <v>0.367</v>
      </c>
      <c r="F52" s="73">
        <f>Data_mfa!G60</f>
        <v>0.388</v>
      </c>
      <c r="G52" s="73">
        <f>Data_mfa!H60</f>
        <v>0.385</v>
      </c>
      <c r="H52" s="73">
        <f>Data_mfa!I60</f>
        <v>0.389</v>
      </c>
      <c r="I52" s="73">
        <f>Data_mfa!J60</f>
        <v>0.392</v>
      </c>
      <c r="J52" s="73">
        <f>Data_mfa!K60</f>
        <v>0.395</v>
      </c>
      <c r="K52" s="73">
        <f>Data_mfa!L60</f>
        <v>0.424</v>
      </c>
      <c r="L52" s="73">
        <f>Data_mfa!M60</f>
        <v>0.412</v>
      </c>
      <c r="M52" s="73">
        <f>Data_mfa!N60</f>
        <v>0.346</v>
      </c>
      <c r="N52" s="73">
        <f>Data_mfa!O60</f>
        <v>0.365</v>
      </c>
      <c r="O52" s="73">
        <f>Data_mfa!P60</f>
        <v>0.383</v>
      </c>
      <c r="P52" s="73">
        <f>Data_mfa!Q60</f>
        <v>0.378</v>
      </c>
      <c r="Q52" s="73">
        <f>Data_mfa!R60</f>
        <v>0.387</v>
      </c>
      <c r="R52" s="73">
        <f>Data_mfa!S60</f>
        <v>0.417</v>
      </c>
      <c r="S52" s="73">
        <f>Data_mfa!T60</f>
        <v>0.415</v>
      </c>
      <c r="T52" s="73">
        <f>Data_mfa!U60</f>
        <v>0.427</v>
      </c>
      <c r="U52" s="73">
        <f>Data_mfa!V60</f>
        <v>0.438</v>
      </c>
      <c r="V52" s="73">
        <f>Data_mfa!W60</f>
        <v>0.465</v>
      </c>
      <c r="W52" s="73">
        <f>Data_mfa!X60</f>
        <v>0.474</v>
      </c>
      <c r="X52" s="73">
        <f>Data_mfa!Y60</f>
        <v>0.448</v>
      </c>
      <c r="Y52" s="73">
        <f>Data_mfa!Z60</f>
        <v>0.437</v>
      </c>
      <c r="Z52" s="73">
        <f>Data_mfa!AA60</f>
        <v>0.462</v>
      </c>
    </row>
    <row r="53" spans="2:26" ht="15">
      <c r="B53" s="8"/>
      <c r="C53" s="8" t="s">
        <v>4</v>
      </c>
      <c r="D53" s="74">
        <f>Data_mfa!E65</f>
        <v>0.556</v>
      </c>
      <c r="E53" s="74">
        <f>Data_mfa!F65</f>
        <v>0.526</v>
      </c>
      <c r="F53" s="74">
        <f>Data_mfa!G65</f>
        <v>0.529</v>
      </c>
      <c r="G53" s="74">
        <f>Data_mfa!H65</f>
        <v>0.567</v>
      </c>
      <c r="H53" s="74">
        <f>Data_mfa!I65</f>
        <v>0.62</v>
      </c>
      <c r="I53" s="74">
        <f>Data_mfa!J65</f>
        <v>0.64</v>
      </c>
      <c r="J53" s="74">
        <f>Data_mfa!K65</f>
        <v>0.653</v>
      </c>
      <c r="K53" s="74">
        <f>Data_mfa!L65</f>
        <v>0.667</v>
      </c>
      <c r="L53" s="74">
        <f>Data_mfa!M65</f>
        <v>0.642</v>
      </c>
      <c r="M53" s="74">
        <f>Data_mfa!N65</f>
        <v>0.381</v>
      </c>
      <c r="N53" s="74">
        <f>Data_mfa!O65</f>
        <v>0.517</v>
      </c>
      <c r="O53" s="74">
        <f>Data_mfa!P65</f>
        <v>0.544</v>
      </c>
      <c r="P53" s="74">
        <f>Data_mfa!Q65</f>
        <v>0.486</v>
      </c>
      <c r="Q53" s="74">
        <f>Data_mfa!R65</f>
        <v>0.512</v>
      </c>
      <c r="R53" s="74">
        <f>Data_mfa!S65</f>
        <v>0.527</v>
      </c>
      <c r="S53" s="74">
        <f>Data_mfa!T65</f>
        <v>0.553</v>
      </c>
      <c r="T53" s="74">
        <f>Data_mfa!U65</f>
        <v>0.539</v>
      </c>
      <c r="U53" s="74">
        <f>Data_mfa!V65</f>
        <v>0.551</v>
      </c>
      <c r="V53" s="74">
        <f>Data_mfa!W65</f>
        <v>0.581</v>
      </c>
      <c r="W53" s="74">
        <f>Data_mfa!X65</f>
        <v>0.545</v>
      </c>
      <c r="X53" s="74">
        <f>Data_mfa!Y65</f>
        <v>0.474</v>
      </c>
      <c r="Y53" s="74">
        <f>Data_mfa!Z65</f>
        <v>0.56</v>
      </c>
      <c r="Z53" s="74">
        <f>Data_mfa!AA65</f>
        <v>0.519</v>
      </c>
    </row>
    <row r="54" spans="2:26" ht="15">
      <c r="B54" s="8"/>
      <c r="C54" s="8" t="s">
        <v>24</v>
      </c>
      <c r="D54" s="74">
        <f>Data_mfa!E70</f>
        <v>0.203</v>
      </c>
      <c r="E54" s="74">
        <f>Data_mfa!F70</f>
        <v>0.209</v>
      </c>
      <c r="F54" s="74">
        <f>Data_mfa!G70</f>
        <v>0.216</v>
      </c>
      <c r="G54" s="74">
        <f>Data_mfa!H70</f>
        <v>0.231</v>
      </c>
      <c r="H54" s="74">
        <f>Data_mfa!I70</f>
        <v>0.241</v>
      </c>
      <c r="I54" s="74">
        <f>Data_mfa!J70</f>
        <v>0.247</v>
      </c>
      <c r="J54" s="74">
        <f>Data_mfa!K70</f>
        <v>0.252</v>
      </c>
      <c r="K54" s="74">
        <f>Data_mfa!L70</f>
        <v>0.276</v>
      </c>
      <c r="L54" s="74">
        <f>Data_mfa!M70</f>
        <v>0.246</v>
      </c>
      <c r="M54" s="74">
        <f>Data_mfa!N70</f>
        <v>0.186</v>
      </c>
      <c r="N54" s="74">
        <f>Data_mfa!O70</f>
        <v>0.216</v>
      </c>
      <c r="O54" s="74">
        <f>Data_mfa!P70</f>
        <v>0.227</v>
      </c>
      <c r="P54" s="74">
        <f>Data_mfa!Q70</f>
        <v>0.191</v>
      </c>
      <c r="Q54" s="74">
        <f>Data_mfa!R70</f>
        <v>0.185</v>
      </c>
      <c r="R54" s="74">
        <f>Data_mfa!S70</f>
        <v>0.19</v>
      </c>
      <c r="S54" s="74">
        <f>Data_mfa!T70</f>
        <v>0.186</v>
      </c>
      <c r="T54" s="74">
        <f>Data_mfa!U70</f>
        <v>0.195</v>
      </c>
      <c r="U54" s="74">
        <f>Data_mfa!V70</f>
        <v>0.217</v>
      </c>
      <c r="V54" s="74">
        <f>Data_mfa!W70</f>
        <v>0.227</v>
      </c>
      <c r="W54" s="74">
        <f>Data_mfa!X70</f>
        <v>0.237</v>
      </c>
      <c r="X54" s="74">
        <f>Data_mfa!Y70</f>
        <v>0.229</v>
      </c>
      <c r="Y54" s="74">
        <f>Data_mfa!Z70</f>
        <v>0.251</v>
      </c>
      <c r="Z54" s="74">
        <f>Data_mfa!AA70</f>
        <v>0.242</v>
      </c>
    </row>
    <row r="55" spans="2:26" ht="15">
      <c r="B55" s="39"/>
      <c r="C55" s="39" t="s">
        <v>6</v>
      </c>
      <c r="D55" s="75">
        <f>Data_mfa!E75</f>
        <v>2.266</v>
      </c>
      <c r="E55" s="75">
        <f>Data_mfa!F75</f>
        <v>2.23</v>
      </c>
      <c r="F55" s="75">
        <f>Data_mfa!G75</f>
        <v>2.34</v>
      </c>
      <c r="G55" s="75">
        <f>Data_mfa!H75</f>
        <v>2.462</v>
      </c>
      <c r="H55" s="75">
        <f>Data_mfa!I75</f>
        <v>2.488</v>
      </c>
      <c r="I55" s="75">
        <f>Data_mfa!J75</f>
        <v>2.518</v>
      </c>
      <c r="J55" s="75">
        <f>Data_mfa!K75</f>
        <v>2.585</v>
      </c>
      <c r="K55" s="75">
        <f>Data_mfa!L75</f>
        <v>2.563</v>
      </c>
      <c r="L55" s="75">
        <f>Data_mfa!M75</f>
        <v>2.57</v>
      </c>
      <c r="M55" s="75">
        <f>Data_mfa!N75</f>
        <v>2.346</v>
      </c>
      <c r="N55" s="75">
        <f>Data_mfa!O75</f>
        <v>2.394</v>
      </c>
      <c r="O55" s="75">
        <f>Data_mfa!P75</f>
        <v>2.4</v>
      </c>
      <c r="P55" s="75">
        <f>Data_mfa!Q75</f>
        <v>2.386</v>
      </c>
      <c r="Q55" s="75">
        <f>Data_mfa!R75</f>
        <v>2.307</v>
      </c>
      <c r="R55" s="75">
        <f>Data_mfa!S75</f>
        <v>2.285</v>
      </c>
      <c r="S55" s="75">
        <f>Data_mfa!T75</f>
        <v>2.409</v>
      </c>
      <c r="T55" s="75">
        <f>Data_mfa!U75</f>
        <v>2.425</v>
      </c>
      <c r="U55" s="75">
        <f>Data_mfa!V75</f>
        <v>2.458</v>
      </c>
      <c r="V55" s="75">
        <f>Data_mfa!W75</f>
        <v>2.455</v>
      </c>
      <c r="W55" s="75">
        <f>Data_mfa!X75</f>
        <v>2.379</v>
      </c>
      <c r="X55" s="75">
        <f>Data_mfa!Y75</f>
        <v>2.102</v>
      </c>
      <c r="Y55" s="75">
        <f>Data_mfa!Z75</f>
        <v>2.206</v>
      </c>
      <c r="Z55" s="75">
        <f>Data_mfa!AA75</f>
        <v>2.163</v>
      </c>
    </row>
    <row r="56" spans="2:26" ht="15">
      <c r="B56" s="41"/>
      <c r="C56" s="42" t="s">
        <v>16</v>
      </c>
      <c r="D56" s="76">
        <f>Data_mfa!E80+Data_mfa!E85</f>
        <v>0.077</v>
      </c>
      <c r="E56" s="76">
        <f>Data_mfa!F80+Data_mfa!F85</f>
        <v>0.073</v>
      </c>
      <c r="F56" s="76">
        <f>Data_mfa!G80+Data_mfa!G85</f>
        <v>0.085</v>
      </c>
      <c r="G56" s="76">
        <f>Data_mfa!H80+Data_mfa!H85</f>
        <v>0.095</v>
      </c>
      <c r="H56" s="76">
        <f>Data_mfa!I80+Data_mfa!I85</f>
        <v>0.112</v>
      </c>
      <c r="I56" s="76">
        <f>Data_mfa!J80+Data_mfa!J85</f>
        <v>0.097</v>
      </c>
      <c r="J56" s="76">
        <f>Data_mfa!K80+Data_mfa!K85</f>
        <v>0.099</v>
      </c>
      <c r="K56" s="76">
        <f>Data_mfa!L80+Data_mfa!L85</f>
        <v>0.11</v>
      </c>
      <c r="L56" s="76">
        <f>Data_mfa!M80+Data_mfa!M85</f>
        <v>0.114</v>
      </c>
      <c r="M56" s="76">
        <f>Data_mfa!N80+Data_mfa!N85</f>
        <v>0.099</v>
      </c>
      <c r="N56" s="76">
        <f>Data_mfa!O80+Data_mfa!O85</f>
        <v>0.111</v>
      </c>
      <c r="O56" s="76">
        <f>Data_mfa!P80+Data_mfa!P85</f>
        <v>0.114</v>
      </c>
      <c r="P56" s="76">
        <f>Data_mfa!Q80+Data_mfa!Q85</f>
        <v>0.108</v>
      </c>
      <c r="Q56" s="76">
        <f>Data_mfa!R80+Data_mfa!R85</f>
        <v>0.11900000000000001</v>
      </c>
      <c r="R56" s="76">
        <f>Data_mfa!S80+Data_mfa!S85</f>
        <v>0.122</v>
      </c>
      <c r="S56" s="76">
        <f>Data_mfa!T80+Data_mfa!T85</f>
        <v>0.121</v>
      </c>
      <c r="T56" s="76">
        <f>Data_mfa!U80+Data_mfa!U85</f>
        <v>0.13</v>
      </c>
      <c r="U56" s="76">
        <f>Data_mfa!V80+Data_mfa!V85</f>
        <v>0.14200000000000002</v>
      </c>
      <c r="V56" s="76">
        <f>Data_mfa!W80+Data_mfa!W85</f>
        <v>0.151</v>
      </c>
      <c r="W56" s="76">
        <f>Data_mfa!X80+Data_mfa!X85</f>
        <v>0.166</v>
      </c>
      <c r="X56" s="76">
        <f>Data_mfa!Y80+Data_mfa!Y85</f>
        <v>0.157</v>
      </c>
      <c r="Y56" s="76">
        <f>Data_mfa!Z80+Data_mfa!Z85</f>
        <v>0.168</v>
      </c>
      <c r="Z56" s="76">
        <f>Data_mfa!AA80+Data_mfa!AA85</f>
        <v>0.196</v>
      </c>
    </row>
    <row r="57" spans="2:26" ht="15">
      <c r="B57" s="27" t="s">
        <v>20</v>
      </c>
      <c r="C57" s="27" t="s">
        <v>3</v>
      </c>
      <c r="D57" s="77">
        <f>-1*Data_mfa!E61</f>
        <v>-0.291</v>
      </c>
      <c r="E57" s="77">
        <f>-1*Data_mfa!F61</f>
        <v>-0.28</v>
      </c>
      <c r="F57" s="77">
        <f>-1*Data_mfa!G61</f>
        <v>-0.292</v>
      </c>
      <c r="G57" s="77">
        <f>-1*Data_mfa!H61</f>
        <v>-0.301</v>
      </c>
      <c r="H57" s="77">
        <f>-1*Data_mfa!I61</f>
        <v>-0.295</v>
      </c>
      <c r="I57" s="77">
        <f>-1*Data_mfa!J61</f>
        <v>-0.327</v>
      </c>
      <c r="J57" s="77">
        <f>-1*Data_mfa!K61</f>
        <v>-0.34</v>
      </c>
      <c r="K57" s="77">
        <f>-1*Data_mfa!L61</f>
        <v>-0.315</v>
      </c>
      <c r="L57" s="77">
        <f>-1*Data_mfa!M61</f>
        <v>-0.337</v>
      </c>
      <c r="M57" s="77">
        <f>-1*Data_mfa!N61</f>
        <v>-0.328</v>
      </c>
      <c r="N57" s="77">
        <f>-1*Data_mfa!O61</f>
        <v>-0.363</v>
      </c>
      <c r="O57" s="77">
        <f>-1*Data_mfa!P61</f>
        <v>-0.367</v>
      </c>
      <c r="P57" s="77">
        <f>-1*Data_mfa!Q61</f>
        <v>-0.377</v>
      </c>
      <c r="Q57" s="77">
        <f>-1*Data_mfa!R61</f>
        <v>-0.418</v>
      </c>
      <c r="R57" s="77">
        <f>-1*Data_mfa!S61</f>
        <v>-0.434</v>
      </c>
      <c r="S57" s="77">
        <f>-1*Data_mfa!T61</f>
        <v>-0.455</v>
      </c>
      <c r="T57" s="77">
        <f>-1*Data_mfa!U61</f>
        <v>-0.457</v>
      </c>
      <c r="U57" s="77">
        <f>-1*Data_mfa!V61</f>
        <v>-0.448</v>
      </c>
      <c r="V57" s="77">
        <f>-1*Data_mfa!W61</f>
        <v>-0.438</v>
      </c>
      <c r="W57" s="77">
        <f>-1*Data_mfa!X61</f>
        <v>-0.481</v>
      </c>
      <c r="X57" s="77">
        <f>-1*Data_mfa!Y61</f>
        <v>-0.507</v>
      </c>
      <c r="Y57" s="77">
        <f>-1*Data_mfa!Z61</f>
        <v>-0.5</v>
      </c>
      <c r="Z57" s="77">
        <f>-1*Data_mfa!AA61</f>
        <v>-0.472</v>
      </c>
    </row>
    <row r="58" spans="2:26" ht="15">
      <c r="B58" s="8"/>
      <c r="C58" s="8" t="s">
        <v>4</v>
      </c>
      <c r="D58" s="74">
        <f>-1*Data_mfa!E66</f>
        <v>-0.198</v>
      </c>
      <c r="E58" s="74">
        <f>-1*Data_mfa!F66</f>
        <v>-0.195</v>
      </c>
      <c r="F58" s="74">
        <f>-1*Data_mfa!G66</f>
        <v>-0.218</v>
      </c>
      <c r="G58" s="74">
        <f>-1*Data_mfa!H66</f>
        <v>-0.224</v>
      </c>
      <c r="H58" s="74">
        <f>-1*Data_mfa!I66</f>
        <v>-0.244</v>
      </c>
      <c r="I58" s="74">
        <f>-1*Data_mfa!J66</f>
        <v>-0.249</v>
      </c>
      <c r="J58" s="74">
        <f>-1*Data_mfa!K66</f>
        <v>-0.255</v>
      </c>
      <c r="K58" s="74">
        <f>-1*Data_mfa!L66</f>
        <v>-0.263</v>
      </c>
      <c r="L58" s="74">
        <f>-1*Data_mfa!M66</f>
        <v>-0.27</v>
      </c>
      <c r="M58" s="74">
        <f>-1*Data_mfa!N66</f>
        <v>-0.238</v>
      </c>
      <c r="N58" s="74">
        <f>-1*Data_mfa!O66</f>
        <v>-0.272</v>
      </c>
      <c r="O58" s="74">
        <f>-1*Data_mfa!P66</f>
        <v>-0.303</v>
      </c>
      <c r="P58" s="74">
        <f>-1*Data_mfa!Q66</f>
        <v>-0.316</v>
      </c>
      <c r="Q58" s="74">
        <f>-1*Data_mfa!R66</f>
        <v>-0.305</v>
      </c>
      <c r="R58" s="74">
        <f>-1*Data_mfa!S66</f>
        <v>-0.302</v>
      </c>
      <c r="S58" s="74">
        <f>-1*Data_mfa!T66</f>
        <v>-0.275</v>
      </c>
      <c r="T58" s="74">
        <f>-1*Data_mfa!U66</f>
        <v>-0.278</v>
      </c>
      <c r="U58" s="74">
        <f>-1*Data_mfa!V66</f>
        <v>-0.293</v>
      </c>
      <c r="V58" s="74">
        <f>-1*Data_mfa!W66</f>
        <v>-0.286</v>
      </c>
      <c r="W58" s="74">
        <f>-1*Data_mfa!X66</f>
        <v>-0.291</v>
      </c>
      <c r="X58" s="74">
        <f>-1*Data_mfa!Y66</f>
        <v>-0.27</v>
      </c>
      <c r="Y58" s="74">
        <f>-1*Data_mfa!Z66</f>
        <v>-0.297</v>
      </c>
      <c r="Z58" s="74">
        <f>-1*Data_mfa!AA66</f>
        <v>-0.257</v>
      </c>
    </row>
    <row r="59" spans="2:26" ht="15">
      <c r="B59" s="39"/>
      <c r="C59" s="39" t="s">
        <v>24</v>
      </c>
      <c r="D59" s="75">
        <f>-1*Data_mfa!E71</f>
        <v>-0.155</v>
      </c>
      <c r="E59" s="75">
        <f>-1*Data_mfa!F71</f>
        <v>-0.156</v>
      </c>
      <c r="F59" s="75">
        <f>-1*Data_mfa!G71</f>
        <v>-0.161</v>
      </c>
      <c r="G59" s="75">
        <f>-1*Data_mfa!H71</f>
        <v>-0.164</v>
      </c>
      <c r="H59" s="75">
        <f>-1*Data_mfa!I71</f>
        <v>-0.168</v>
      </c>
      <c r="I59" s="75">
        <f>-1*Data_mfa!J71</f>
        <v>-0.179</v>
      </c>
      <c r="J59" s="75">
        <f>-1*Data_mfa!K71</f>
        <v>-0.171</v>
      </c>
      <c r="K59" s="75">
        <f>-1*Data_mfa!L71</f>
        <v>-0.171</v>
      </c>
      <c r="L59" s="75">
        <f>-1*Data_mfa!M71</f>
        <v>-0.17</v>
      </c>
      <c r="M59" s="75">
        <f>-1*Data_mfa!N71</f>
        <v>-0.153</v>
      </c>
      <c r="N59" s="75">
        <f>-1*Data_mfa!O71</f>
        <v>-0.179</v>
      </c>
      <c r="O59" s="75">
        <f>-1*Data_mfa!P71</f>
        <v>-0.183</v>
      </c>
      <c r="P59" s="75">
        <f>-1*Data_mfa!Q71</f>
        <v>-0.203</v>
      </c>
      <c r="Q59" s="75">
        <f>-1*Data_mfa!R71</f>
        <v>-0.218</v>
      </c>
      <c r="R59" s="75">
        <f>-1*Data_mfa!S71</f>
        <v>-0.23</v>
      </c>
      <c r="S59" s="75">
        <f>-1*Data_mfa!T71</f>
        <v>-0.232</v>
      </c>
      <c r="T59" s="75">
        <f>-1*Data_mfa!U71</f>
        <v>-0.232</v>
      </c>
      <c r="U59" s="75">
        <f>-1*Data_mfa!V71</f>
        <v>-0.233</v>
      </c>
      <c r="V59" s="75">
        <f>-1*Data_mfa!W71</f>
        <v>-0.228</v>
      </c>
      <c r="W59" s="75">
        <f>-1*Data_mfa!X71</f>
        <v>-0.212</v>
      </c>
      <c r="X59" s="75">
        <f>-1*Data_mfa!Y71</f>
        <v>-0.2</v>
      </c>
      <c r="Y59" s="75">
        <f>-1*Data_mfa!Z71</f>
        <v>-0.212</v>
      </c>
      <c r="Z59" s="75">
        <f>-1*Data_mfa!AA71</f>
        <v>-0.191</v>
      </c>
    </row>
    <row r="60" spans="2:26" ht="15">
      <c r="B60" s="40"/>
      <c r="C60" s="40" t="s">
        <v>6</v>
      </c>
      <c r="D60" s="78">
        <f>-1*Data_mfa!E76</f>
        <v>-0.298</v>
      </c>
      <c r="E60" s="78">
        <f>-1*Data_mfa!F76</f>
        <v>-0.301</v>
      </c>
      <c r="F60" s="78">
        <f>-1*Data_mfa!G76</f>
        <v>-0.316</v>
      </c>
      <c r="G60" s="78">
        <f>-1*Data_mfa!H76</f>
        <v>-0.331</v>
      </c>
      <c r="H60" s="78">
        <f>-1*Data_mfa!I76</f>
        <v>-0.36</v>
      </c>
      <c r="I60" s="78">
        <f>-1*Data_mfa!J76</f>
        <v>-0.373</v>
      </c>
      <c r="J60" s="78">
        <f>-1*Data_mfa!K76</f>
        <v>-0.408</v>
      </c>
      <c r="K60" s="78">
        <f>-1*Data_mfa!L76</f>
        <v>-0.448</v>
      </c>
      <c r="L60" s="78">
        <f>-1*Data_mfa!M76</f>
        <v>-0.442</v>
      </c>
      <c r="M60" s="78">
        <f>-1*Data_mfa!N76</f>
        <v>-0.428</v>
      </c>
      <c r="N60" s="78">
        <f>-1*Data_mfa!O76</f>
        <v>-0.447</v>
      </c>
      <c r="O60" s="78">
        <f>-1*Data_mfa!P76</f>
        <v>-0.453</v>
      </c>
      <c r="P60" s="78">
        <f>-1*Data_mfa!Q76</f>
        <v>-0.51</v>
      </c>
      <c r="Q60" s="78">
        <f>-1*Data_mfa!R76</f>
        <v>-0.524</v>
      </c>
      <c r="R60" s="78">
        <f>-1*Data_mfa!S76</f>
        <v>-0.512</v>
      </c>
      <c r="S60" s="78">
        <f>-1*Data_mfa!T76</f>
        <v>-0.53</v>
      </c>
      <c r="T60" s="78">
        <f>-1*Data_mfa!U76</f>
        <v>-0.57</v>
      </c>
      <c r="U60" s="78">
        <f>-1*Data_mfa!V76</f>
        <v>-0.608</v>
      </c>
      <c r="V60" s="78">
        <f>-1*Data_mfa!W76</f>
        <v>-0.585</v>
      </c>
      <c r="W60" s="78">
        <f>-1*Data_mfa!X76</f>
        <v>-0.551</v>
      </c>
      <c r="X60" s="78">
        <f>-1*Data_mfa!Y76</f>
        <v>-0.498</v>
      </c>
      <c r="Y60" s="78">
        <f>-1*Data_mfa!Z76</f>
        <v>-0.529</v>
      </c>
      <c r="Z60" s="78">
        <f>-1*Data_mfa!AA76</f>
        <v>-0.494</v>
      </c>
    </row>
    <row r="61" spans="2:26" ht="15">
      <c r="B61" s="41"/>
      <c r="C61" s="42" t="s">
        <v>16</v>
      </c>
      <c r="D61" s="76">
        <f>-1*(Data_mfa!E81+Data_mfa!E86)</f>
        <v>-0.09</v>
      </c>
      <c r="E61" s="76">
        <f>-1*(Data_mfa!F81+Data_mfa!F86)</f>
        <v>-0.096</v>
      </c>
      <c r="F61" s="76">
        <f>-1*(Data_mfa!G81+Data_mfa!G86)</f>
        <v>-0.099</v>
      </c>
      <c r="G61" s="76">
        <f>-1*(Data_mfa!H81+Data_mfa!H86)</f>
        <v>-0.09</v>
      </c>
      <c r="H61" s="76">
        <f>-1*(Data_mfa!I81+Data_mfa!I86)</f>
        <v>-0.098</v>
      </c>
      <c r="I61" s="76">
        <f>-1*(Data_mfa!J81+Data_mfa!J86)</f>
        <v>-0.095</v>
      </c>
      <c r="J61" s="76">
        <f>-1*(Data_mfa!K81+Data_mfa!K86)</f>
        <v>-0.099</v>
      </c>
      <c r="K61" s="76">
        <f>-1*(Data_mfa!L81+Data_mfa!L86)</f>
        <v>-0.102</v>
      </c>
      <c r="L61" s="76">
        <f>-1*(Data_mfa!M81+Data_mfa!M86)</f>
        <v>-0.105</v>
      </c>
      <c r="M61" s="76">
        <f>-1*(Data_mfa!N81+Data_mfa!N86)</f>
        <v>-0.094</v>
      </c>
      <c r="N61" s="76">
        <f>-1*(Data_mfa!O81+Data_mfa!O86)</f>
        <v>-0.109</v>
      </c>
      <c r="O61" s="76">
        <f>-1*(Data_mfa!P81+Data_mfa!P86)</f>
        <v>-0.112</v>
      </c>
      <c r="P61" s="76">
        <f>-1*(Data_mfa!Q81+Data_mfa!Q86)</f>
        <v>-0.114</v>
      </c>
      <c r="Q61" s="76">
        <f>-1*(Data_mfa!R81+Data_mfa!R86)</f>
        <v>-0.119</v>
      </c>
      <c r="R61" s="76">
        <f>-1*(Data_mfa!S81+Data_mfa!S86)</f>
        <v>-0.123</v>
      </c>
      <c r="S61" s="76">
        <f>-1*(Data_mfa!T81+Data_mfa!T86)</f>
        <v>-0.121</v>
      </c>
      <c r="T61" s="76">
        <f>-1*(Data_mfa!U81+Data_mfa!U86)</f>
        <v>-0.123</v>
      </c>
      <c r="U61" s="76">
        <f>-1*(Data_mfa!V81+Data_mfa!V86)</f>
        <v>-0.133</v>
      </c>
      <c r="V61" s="76">
        <f>-1*(Data_mfa!W81+Data_mfa!W86)</f>
        <v>-0.132</v>
      </c>
      <c r="W61" s="76">
        <f>-1*(Data_mfa!X81+Data_mfa!X86)</f>
        <v>-0.131</v>
      </c>
      <c r="X61" s="76">
        <f>-1*(Data_mfa!Y81+Data_mfa!Y86)</f>
        <v>-0.127</v>
      </c>
      <c r="Y61" s="76">
        <f>-1*(Data_mfa!Z81+Data_mfa!Z86)</f>
        <v>-0.132</v>
      </c>
      <c r="Z61" s="76">
        <f>-1*(Data_mfa!AA81+Data_mfa!AA86)</f>
        <v>-0.121</v>
      </c>
    </row>
    <row r="62" spans="2:26" ht="15">
      <c r="B62" s="27"/>
      <c r="C62" s="27" t="s">
        <v>21</v>
      </c>
      <c r="D62" s="107">
        <f>Data_gdp!C12*1000000/Data_demo_gind!C10</f>
        <v>5371.812554506541</v>
      </c>
      <c r="E62" s="107">
        <f>Data_gdp!D12*1000000/Data_demo_gind!D10</f>
        <v>5448.819752944026</v>
      </c>
      <c r="F62" s="107">
        <f>Data_gdp!E12*1000000/Data_demo_gind!E10</f>
        <v>5500.1822564423865</v>
      </c>
      <c r="G62" s="107">
        <f>Data_gdp!F12*1000000/Data_demo_gind!F10</f>
        <v>5710.728513617438</v>
      </c>
      <c r="H62" s="107">
        <f>Data_gdp!G12*1000000/Data_demo_gind!G10</f>
        <v>6193.5125979027025</v>
      </c>
      <c r="I62" s="107">
        <f>Data_gdp!H12*1000000/Data_demo_gind!H10</f>
        <v>6591.215275538753</v>
      </c>
      <c r="J62" s="107">
        <f>Data_gdp!I12*1000000/Data_demo_gind!I10</f>
        <v>7223.171267209785</v>
      </c>
      <c r="K62" s="107">
        <f>Data_gdp!J12*1000000/Data_demo_gind!J10</f>
        <v>7756.047569200206</v>
      </c>
      <c r="L62" s="107">
        <f>Data_gdp!K12*1000000/Data_demo_gind!K10</f>
        <v>7790.547996157889</v>
      </c>
      <c r="M62" s="107">
        <f>Data_gdp!L12*1000000/Data_demo_gind!L10</f>
        <v>6722.62922339392</v>
      </c>
      <c r="N62" s="107">
        <f>Data_gdp!M12*1000000/Data_demo_gind!M10</f>
        <v>7466.010802077772</v>
      </c>
      <c r="O62" s="107">
        <f>Data_gdp!N12*1000000/Data_demo_gind!N10</f>
        <v>7857.723542721829</v>
      </c>
      <c r="P62" s="107">
        <f>Data_gdp!O12*1000000/Data_demo_gind!O10</f>
        <v>7697.80330957595</v>
      </c>
      <c r="Q62" s="107">
        <f>Data_gdp!P12*1000000/Data_demo_gind!P10</f>
        <v>7745.0807461090335</v>
      </c>
      <c r="R62" s="107">
        <f>Data_gdp!Q12*1000000/Data_demo_gind!Q10</f>
        <v>8076.856864268754</v>
      </c>
      <c r="S62" s="107">
        <f>Data_gdp!R12*1000000/Data_demo_gind!R10</f>
        <v>8540.364961620151</v>
      </c>
      <c r="T62" s="107">
        <f>Data_gdp!S12*1000000/Data_demo_gind!S10</f>
        <v>8924.876596811877</v>
      </c>
      <c r="U62" s="107">
        <f>Data_gdp!T12*1000000/Data_demo_gind!T10</f>
        <v>9423.809004484148</v>
      </c>
      <c r="V62" s="107">
        <f>Data_gdp!U12*1000000/Data_demo_gind!U10</f>
        <v>9810.588300234305</v>
      </c>
      <c r="W62" s="107">
        <f>Data_gdp!V12*1000000/Data_demo_gind!V10</f>
        <v>10024.54273781067</v>
      </c>
      <c r="X62" s="107">
        <f>Data_gdp!W12*1000000/Data_demo_gind!W10</f>
        <v>9424.938430257933</v>
      </c>
      <c r="Y62" s="107">
        <f>Data_gdp!X12*1000000/Data_demo_gind!X10</f>
        <v>10452.771258539104</v>
      </c>
      <c r="Z62" s="107">
        <f>Data_gdp!Y12*1000000/Data_demo_gind!Y10</f>
        <v>11031.691417170778</v>
      </c>
    </row>
    <row r="63" spans="2:26" ht="15">
      <c r="B63" s="59"/>
      <c r="C63" s="59" t="s">
        <v>22</v>
      </c>
      <c r="D63" s="108">
        <f>Data_gdp!C11*-1000000/Data_demo_gind!C10</f>
        <v>-5604.91825522806</v>
      </c>
      <c r="E63" s="108">
        <f>Data_gdp!D11*-1000000/Data_demo_gind!D10</f>
        <v>-5810.909014605745</v>
      </c>
      <c r="F63" s="108">
        <f>Data_gdp!E11*-1000000/Data_demo_gind!E10</f>
        <v>-5950.46730639177</v>
      </c>
      <c r="G63" s="108">
        <f>Data_gdp!F11*-1000000/Data_demo_gind!F10</f>
        <v>-6052.615011267105</v>
      </c>
      <c r="H63" s="108">
        <f>Data_gdp!G11*-1000000/Data_demo_gind!G10</f>
        <v>-6577.116748740828</v>
      </c>
      <c r="I63" s="108">
        <f>Data_gdp!H11*-1000000/Data_demo_gind!H10</f>
        <v>-6941.880410654574</v>
      </c>
      <c r="J63" s="108">
        <f>Data_gdp!I11*-1000000/Data_demo_gind!I10</f>
        <v>-7561.927722539333</v>
      </c>
      <c r="K63" s="108">
        <f>Data_gdp!J11*-1000000/Data_demo_gind!J10</f>
        <v>-8083.717121876349</v>
      </c>
      <c r="L63" s="108">
        <f>Data_gdp!K11*-1000000/Data_demo_gind!K10</f>
        <v>-8121.576268503694</v>
      </c>
      <c r="M63" s="108">
        <f>Data_gdp!L11*-1000000/Data_demo_gind!L10</f>
        <v>-6970.367558835661</v>
      </c>
      <c r="N63" s="108">
        <f>Data_gdp!M11*-1000000/Data_demo_gind!M10</f>
        <v>-7876.159783858499</v>
      </c>
      <c r="O63" s="108">
        <f>Data_gdp!N11*-1000000/Data_demo_gind!N10</f>
        <v>-8453.402391738238</v>
      </c>
      <c r="P63" s="108">
        <f>Data_gdp!O11*-1000000/Data_demo_gind!O10</f>
        <v>-8577.368604596091</v>
      </c>
      <c r="Q63" s="108">
        <f>Data_gdp!P11*-1000000/Data_demo_gind!P10</f>
        <v>-8681.72725266021</v>
      </c>
      <c r="R63" s="108">
        <f>Data_gdp!Q11*-1000000/Data_demo_gind!Q10</f>
        <v>-8990.352121522988</v>
      </c>
      <c r="S63" s="108">
        <f>Data_gdp!R11*-1000000/Data_demo_gind!R10</f>
        <v>-9495.93998620833</v>
      </c>
      <c r="T63" s="108">
        <f>Data_gdp!S11*-1000000/Data_demo_gind!S10</f>
        <v>-9786.598691485764</v>
      </c>
      <c r="U63" s="108">
        <f>Data_gdp!T11*-1000000/Data_demo_gind!T10</f>
        <v>-10313.919507937864</v>
      </c>
      <c r="V63" s="108">
        <f>Data_gdp!U11*-1000000/Data_demo_gind!U10</f>
        <v>-10612.202108267571</v>
      </c>
      <c r="W63" s="108">
        <f>Data_gdp!V11*-1000000/Data_demo_gind!V10</f>
        <v>-10815.418798332536</v>
      </c>
      <c r="X63" s="108">
        <f>Data_gdp!W11*-1000000/Data_demo_gind!W10</f>
        <v>-10160.07507024311</v>
      </c>
      <c r="Y63" s="108">
        <f>Data_gdp!X11*-1000000/Data_demo_gind!X10</f>
        <v>-11271.831515971584</v>
      </c>
      <c r="Z63" s="108">
        <f>Data_gdp!Y11*-1000000/Data_demo_gind!Y10</f>
        <v>-11803.625054472195</v>
      </c>
    </row>
    <row r="66" spans="2:5" ht="14.45" customHeight="1">
      <c r="B66" s="170" t="s">
        <v>236</v>
      </c>
      <c r="C66" s="170"/>
      <c r="D66" s="170"/>
      <c r="E66" s="170"/>
    </row>
    <row r="67" spans="2:6" ht="16.5" customHeight="1">
      <c r="B67" s="171" t="s">
        <v>23</v>
      </c>
      <c r="C67" s="171"/>
      <c r="D67" s="171"/>
      <c r="E67" s="171"/>
      <c r="F67" s="171"/>
    </row>
  </sheetData>
  <printOptions/>
  <pageMargins left="0.7" right="0.7" top="0.75" bottom="0.75" header="0.3" footer="0.3"/>
  <pageSetup fitToHeight="1" fitToWidth="1" horizontalDpi="600" verticalDpi="600" orientation="portrait" paperSize="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Z65"/>
  <sheetViews>
    <sheetView workbookViewId="0" topLeftCell="A1">
      <selection activeCell="A2" sqref="A2"/>
    </sheetView>
  </sheetViews>
  <sheetFormatPr defaultColWidth="9.140625" defaultRowHeight="15"/>
  <cols>
    <col min="1" max="1" width="3.421875" style="26" customWidth="1"/>
    <col min="2" max="2" width="6.7109375" style="26" customWidth="1"/>
    <col min="3" max="3" width="15.00390625" style="26" customWidth="1"/>
    <col min="4" max="14" width="8.8515625" style="26" bestFit="1" customWidth="1"/>
    <col min="15" max="16384" width="9.140625" style="26" customWidth="1"/>
  </cols>
  <sheetData>
    <row r="1" spans="1:19" s="49" customFormat="1" ht="15">
      <c r="A1" s="99" t="s">
        <v>255</v>
      </c>
      <c r="C1" s="109"/>
      <c r="D1" s="109"/>
      <c r="E1" s="109"/>
      <c r="F1" s="109"/>
      <c r="G1" s="109"/>
      <c r="H1" s="109"/>
      <c r="I1" s="109"/>
      <c r="J1" s="109"/>
      <c r="K1" s="109"/>
      <c r="L1" s="109"/>
      <c r="M1" s="109"/>
      <c r="N1" s="109"/>
      <c r="O1" s="109"/>
      <c r="P1" s="109"/>
      <c r="Q1" s="109"/>
      <c r="R1" s="109"/>
      <c r="S1" s="109"/>
    </row>
    <row r="2" ht="12"/>
    <row r="3" ht="12"/>
    <row r="4" spans="3:14" ht="12">
      <c r="C4" s="54"/>
      <c r="D4" s="54"/>
      <c r="E4" s="54"/>
      <c r="F4" s="54"/>
      <c r="G4" s="54"/>
      <c r="H4" s="54"/>
      <c r="I4" s="54"/>
      <c r="J4" s="54"/>
      <c r="K4" s="54"/>
      <c r="L4" s="54"/>
      <c r="M4" s="54"/>
      <c r="N4" s="54"/>
    </row>
    <row r="5" spans="3:14" ht="12">
      <c r="C5" s="54"/>
      <c r="D5" s="54"/>
      <c r="E5" s="54"/>
      <c r="F5" s="54"/>
      <c r="G5" s="54"/>
      <c r="H5" s="54"/>
      <c r="I5" s="54"/>
      <c r="J5" s="54"/>
      <c r="K5" s="54"/>
      <c r="L5" s="54"/>
      <c r="M5" s="54"/>
      <c r="N5" s="54"/>
    </row>
    <row r="6" spans="3:14" ht="12">
      <c r="C6" s="54"/>
      <c r="D6" s="54"/>
      <c r="E6" s="54"/>
      <c r="F6" s="54"/>
      <c r="G6" s="54"/>
      <c r="H6" s="54"/>
      <c r="I6" s="54"/>
      <c r="J6" s="54"/>
      <c r="K6" s="54"/>
      <c r="L6" s="54"/>
      <c r="M6" s="54"/>
      <c r="N6" s="54"/>
    </row>
    <row r="7" spans="3:14" ht="12">
      <c r="C7" s="54"/>
      <c r="D7" s="54"/>
      <c r="E7" s="54"/>
      <c r="F7" s="54"/>
      <c r="G7" s="54"/>
      <c r="H7" s="54"/>
      <c r="I7" s="54"/>
      <c r="J7" s="54"/>
      <c r="K7" s="54"/>
      <c r="L7" s="54"/>
      <c r="M7" s="54"/>
      <c r="N7" s="54"/>
    </row>
    <row r="8" spans="3:14" ht="12">
      <c r="C8" s="54"/>
      <c r="D8" s="54"/>
      <c r="E8" s="54"/>
      <c r="F8" s="54"/>
      <c r="G8" s="54"/>
      <c r="H8" s="54"/>
      <c r="I8" s="54"/>
      <c r="J8" s="54"/>
      <c r="K8" s="54"/>
      <c r="L8" s="54"/>
      <c r="M8" s="54"/>
      <c r="N8" s="54"/>
    </row>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spans="3:18" ht="12">
      <c r="C39" s="54"/>
      <c r="D39" s="54"/>
      <c r="E39" s="54"/>
      <c r="F39" s="54"/>
      <c r="G39" s="54"/>
      <c r="H39" s="54"/>
      <c r="I39" s="54"/>
      <c r="J39" s="54"/>
      <c r="K39" s="54"/>
      <c r="L39" s="54"/>
      <c r="M39" s="54"/>
      <c r="N39" s="54"/>
      <c r="O39" s="54"/>
      <c r="P39" s="54"/>
      <c r="Q39" s="54"/>
      <c r="R39" s="54"/>
    </row>
    <row r="40" spans="3:18" ht="12">
      <c r="C40" s="54"/>
      <c r="D40" s="54"/>
      <c r="E40" s="54"/>
      <c r="F40" s="54"/>
      <c r="G40" s="54"/>
      <c r="H40" s="54"/>
      <c r="I40" s="54"/>
      <c r="J40" s="54"/>
      <c r="K40" s="54"/>
      <c r="L40" s="54"/>
      <c r="M40" s="54"/>
      <c r="N40" s="54"/>
      <c r="O40" s="54"/>
      <c r="P40" s="54"/>
      <c r="Q40" s="54"/>
      <c r="R40" s="54"/>
    </row>
    <row r="41" spans="3:18" ht="12">
      <c r="C41" s="54"/>
      <c r="D41" s="54"/>
      <c r="E41" s="54"/>
      <c r="F41" s="54"/>
      <c r="G41" s="54"/>
      <c r="H41" s="54"/>
      <c r="I41" s="54"/>
      <c r="J41" s="54"/>
      <c r="K41" s="54"/>
      <c r="L41" s="54"/>
      <c r="M41" s="54"/>
      <c r="N41" s="54"/>
      <c r="O41" s="54"/>
      <c r="P41" s="54"/>
      <c r="Q41" s="54"/>
      <c r="R41" s="54"/>
    </row>
    <row r="42" ht="12"/>
    <row r="43" ht="12"/>
    <row r="44" ht="12"/>
    <row r="45" ht="12"/>
    <row r="46" ht="12"/>
    <row r="47" ht="12"/>
    <row r="48" ht="12"/>
    <row r="54" spans="3:24" s="49" customFormat="1" ht="15">
      <c r="C54" s="110" t="s">
        <v>254</v>
      </c>
      <c r="D54" s="111"/>
      <c r="E54" s="111"/>
      <c r="F54" s="111"/>
      <c r="G54" s="111"/>
      <c r="H54" s="111"/>
      <c r="I54" s="111"/>
      <c r="J54" s="111"/>
      <c r="K54" s="111"/>
      <c r="L54" s="111"/>
      <c r="M54" s="111"/>
      <c r="N54" s="112"/>
      <c r="O54" s="112"/>
      <c r="P54" s="112"/>
      <c r="Q54" s="112"/>
      <c r="R54" s="112"/>
      <c r="S54" s="112"/>
      <c r="V54" s="113"/>
      <c r="W54" s="114"/>
      <c r="X54" s="113"/>
    </row>
    <row r="55" spans="3:24" s="49" customFormat="1" ht="15">
      <c r="C55" s="115" t="s">
        <v>167</v>
      </c>
      <c r="D55" s="111"/>
      <c r="E55" s="111"/>
      <c r="F55" s="111"/>
      <c r="G55" s="111"/>
      <c r="H55" s="111"/>
      <c r="I55" s="111"/>
      <c r="J55" s="111"/>
      <c r="K55" s="112"/>
      <c r="L55" s="111"/>
      <c r="M55" s="112"/>
      <c r="N55" s="112"/>
      <c r="O55" s="112"/>
      <c r="P55" s="112"/>
      <c r="Q55" s="112"/>
      <c r="R55" s="112"/>
      <c r="S55" s="112"/>
      <c r="V55" s="115"/>
      <c r="X55" s="115"/>
    </row>
    <row r="56" spans="3:19" s="49" customFormat="1" ht="15">
      <c r="C56" s="116"/>
      <c r="D56" s="111"/>
      <c r="E56" s="111"/>
      <c r="F56" s="111"/>
      <c r="G56" s="111"/>
      <c r="H56" s="111"/>
      <c r="I56" s="111"/>
      <c r="J56" s="111"/>
      <c r="K56" s="112"/>
      <c r="L56" s="111"/>
      <c r="M56" s="112"/>
      <c r="N56" s="112"/>
      <c r="O56" s="112"/>
      <c r="P56" s="112"/>
      <c r="Q56" s="112"/>
      <c r="R56" s="112"/>
      <c r="S56" s="112"/>
    </row>
    <row r="59" spans="3:26" ht="14.25" customHeight="1">
      <c r="C59" s="58"/>
      <c r="D59" s="64">
        <v>2000</v>
      </c>
      <c r="E59" s="64">
        <v>2001</v>
      </c>
      <c r="F59" s="64">
        <v>2002</v>
      </c>
      <c r="G59" s="64">
        <v>2003</v>
      </c>
      <c r="H59" s="64">
        <v>2004</v>
      </c>
      <c r="I59" s="64">
        <v>2005</v>
      </c>
      <c r="J59" s="64">
        <v>2006</v>
      </c>
      <c r="K59" s="64">
        <v>2007</v>
      </c>
      <c r="L59" s="64">
        <v>2008</v>
      </c>
      <c r="M59" s="64">
        <v>2009</v>
      </c>
      <c r="N59" s="64">
        <v>2010</v>
      </c>
      <c r="O59" s="64">
        <v>2011</v>
      </c>
      <c r="P59" s="64">
        <v>2012</v>
      </c>
      <c r="Q59" s="64">
        <v>2013</v>
      </c>
      <c r="R59" s="64">
        <v>2014</v>
      </c>
      <c r="S59" s="64">
        <v>2015</v>
      </c>
      <c r="T59" s="64">
        <v>2016</v>
      </c>
      <c r="U59" s="64">
        <v>2017</v>
      </c>
      <c r="V59" s="64">
        <v>2018</v>
      </c>
      <c r="W59" s="64">
        <v>2019</v>
      </c>
      <c r="X59" s="64">
        <v>2020</v>
      </c>
      <c r="Y59" s="64">
        <v>2021</v>
      </c>
      <c r="Z59" s="64">
        <v>2022</v>
      </c>
    </row>
    <row r="60" spans="3:26" ht="15.75" customHeight="1">
      <c r="C60" s="48" t="s">
        <v>1</v>
      </c>
      <c r="D60" s="83">
        <f>Data_mfa!E98</f>
        <v>100</v>
      </c>
      <c r="E60" s="83">
        <f>Data_mfa!F98</f>
        <v>98.544</v>
      </c>
      <c r="F60" s="83">
        <f>Data_mfa!G98</f>
        <v>103.182</v>
      </c>
      <c r="G60" s="83">
        <f>Data_mfa!H98</f>
        <v>108.862</v>
      </c>
      <c r="H60" s="83">
        <f>Data_mfa!I98</f>
        <v>112.48</v>
      </c>
      <c r="I60" s="83">
        <f>Data_mfa!J98</f>
        <v>114.187</v>
      </c>
      <c r="J60" s="83">
        <f>Data_mfa!K98</f>
        <v>117.169</v>
      </c>
      <c r="K60" s="83">
        <f>Data_mfa!L98</f>
        <v>119.221</v>
      </c>
      <c r="L60" s="83">
        <f>Data_mfa!M98</f>
        <v>117.944</v>
      </c>
      <c r="M60" s="83">
        <f>Data_mfa!N98</f>
        <v>99.705</v>
      </c>
      <c r="N60" s="83">
        <f>Data_mfa!O98</f>
        <v>107.074</v>
      </c>
      <c r="O60" s="83">
        <f>Data_mfa!P98</f>
        <v>108.84</v>
      </c>
      <c r="P60" s="83">
        <f>Data_mfa!Q98</f>
        <v>105.423</v>
      </c>
      <c r="Q60" s="83">
        <f>Data_mfa!R98</f>
        <v>104.484</v>
      </c>
      <c r="R60" s="83">
        <f>Data_mfa!S98</f>
        <v>105.778</v>
      </c>
      <c r="S60" s="83">
        <f>Data_mfa!T98</f>
        <v>110.253</v>
      </c>
      <c r="T60" s="83">
        <f>Data_mfa!U98</f>
        <v>111.483</v>
      </c>
      <c r="U60" s="83">
        <f>Data_mfa!V98</f>
        <v>114.355</v>
      </c>
      <c r="V60" s="83">
        <f>Data_mfa!W98</f>
        <v>116.732</v>
      </c>
      <c r="W60" s="83">
        <f>Data_mfa!X98</f>
        <v>114.473</v>
      </c>
      <c r="X60" s="83">
        <f>Data_mfa!Y98</f>
        <v>102.793</v>
      </c>
      <c r="Y60" s="83">
        <f>Data_mfa!Z98</f>
        <v>109.084</v>
      </c>
      <c r="Z60" s="83">
        <f>Data_mfa!AA98</f>
        <v>107.878</v>
      </c>
    </row>
    <row r="61" spans="3:26" ht="15.75" customHeight="1">
      <c r="C61" s="48" t="s">
        <v>2</v>
      </c>
      <c r="D61" s="84">
        <f>Data_mfa!E99</f>
        <v>100</v>
      </c>
      <c r="E61" s="84">
        <f>Data_mfa!F99</f>
        <v>99.736</v>
      </c>
      <c r="F61" s="84">
        <f>Data_mfa!G99</f>
        <v>105.753</v>
      </c>
      <c r="G61" s="84">
        <f>Data_mfa!H99</f>
        <v>108.408</v>
      </c>
      <c r="H61" s="84">
        <f>Data_mfa!I99</f>
        <v>114.196</v>
      </c>
      <c r="I61" s="84">
        <f>Data_mfa!J99</f>
        <v>120.254</v>
      </c>
      <c r="J61" s="84">
        <f>Data_mfa!K99</f>
        <v>125.604</v>
      </c>
      <c r="K61" s="84">
        <f>Data_mfa!L99</f>
        <v>128.746</v>
      </c>
      <c r="L61" s="84">
        <f>Data_mfa!M99</f>
        <v>131.499</v>
      </c>
      <c r="M61" s="84">
        <f>Data_mfa!N99</f>
        <v>123.608</v>
      </c>
      <c r="N61" s="84">
        <f>Data_mfa!O99</f>
        <v>136.578</v>
      </c>
      <c r="O61" s="84">
        <f>Data_mfa!P99</f>
        <v>141.165</v>
      </c>
      <c r="P61" s="84">
        <f>Data_mfa!Q99</f>
        <v>151.365</v>
      </c>
      <c r="Q61" s="84">
        <f>Data_mfa!R99</f>
        <v>158.273</v>
      </c>
      <c r="R61" s="84">
        <f>Data_mfa!S99</f>
        <v>160.511</v>
      </c>
      <c r="S61" s="84">
        <f>Data_mfa!T99</f>
        <v>161.957</v>
      </c>
      <c r="T61" s="84">
        <f>Data_mfa!U99</f>
        <v>167.015</v>
      </c>
      <c r="U61" s="84">
        <f>Data_mfa!V99</f>
        <v>172.897</v>
      </c>
      <c r="V61" s="84">
        <f>Data_mfa!W99</f>
        <v>168.533</v>
      </c>
      <c r="W61" s="84">
        <f>Data_mfa!X99</f>
        <v>168.308</v>
      </c>
      <c r="X61" s="84">
        <f>Data_mfa!Y99</f>
        <v>162.133</v>
      </c>
      <c r="Y61" s="84">
        <f>Data_mfa!Z99</f>
        <v>168.675</v>
      </c>
      <c r="Z61" s="84">
        <f>Data_mfa!AA99</f>
        <v>155.158</v>
      </c>
    </row>
    <row r="62" spans="3:26" s="49" customFormat="1" ht="15.75" customHeight="1">
      <c r="C62" s="62" t="s">
        <v>26</v>
      </c>
      <c r="D62" s="85">
        <f>Data_mfa!E101</f>
        <v>100</v>
      </c>
      <c r="E62" s="85">
        <f>Data_mfa!F101</f>
        <v>98.038</v>
      </c>
      <c r="F62" s="85">
        <f>Data_mfa!G101</f>
        <v>102.09</v>
      </c>
      <c r="G62" s="85">
        <f>Data_mfa!H101</f>
        <v>109.055</v>
      </c>
      <c r="H62" s="85">
        <f>Data_mfa!I101</f>
        <v>111.751</v>
      </c>
      <c r="I62" s="85">
        <f>Data_mfa!J101</f>
        <v>111.61</v>
      </c>
      <c r="J62" s="85">
        <f>Data_mfa!K101</f>
        <v>113.586</v>
      </c>
      <c r="K62" s="85">
        <f>Data_mfa!L101</f>
        <v>115.176</v>
      </c>
      <c r="L62" s="85">
        <f>Data_mfa!M101</f>
        <v>112.188</v>
      </c>
      <c r="M62" s="85">
        <f>Data_mfa!N101</f>
        <v>89.553</v>
      </c>
      <c r="N62" s="85">
        <f>Data_mfa!O101</f>
        <v>94.544</v>
      </c>
      <c r="O62" s="85">
        <f>Data_mfa!P101</f>
        <v>95.112</v>
      </c>
      <c r="P62" s="85">
        <f>Data_mfa!Q101</f>
        <v>85.91</v>
      </c>
      <c r="Q62" s="85">
        <f>Data_mfa!R101</f>
        <v>81.64</v>
      </c>
      <c r="R62" s="85">
        <f>Data_mfa!S101</f>
        <v>82.533</v>
      </c>
      <c r="S62" s="85">
        <f>Data_mfa!T101</f>
        <v>88.294</v>
      </c>
      <c r="T62" s="85">
        <f>Data_mfa!U101</f>
        <v>87.898</v>
      </c>
      <c r="U62" s="85">
        <f>Data_mfa!V101</f>
        <v>89.491</v>
      </c>
      <c r="V62" s="85">
        <f>Data_mfa!W101</f>
        <v>94.732</v>
      </c>
      <c r="W62" s="85">
        <f>Data_mfa!X101</f>
        <v>91.609</v>
      </c>
      <c r="X62" s="85">
        <f>Data_mfa!Y101</f>
        <v>77.591</v>
      </c>
      <c r="Y62" s="85">
        <f>Data_mfa!Z101</f>
        <v>83.775</v>
      </c>
      <c r="Z62" s="85">
        <f>Data_mfa!AA101</f>
        <v>87.798</v>
      </c>
    </row>
    <row r="63" ht="15">
      <c r="C63" s="26" t="s">
        <v>10</v>
      </c>
    </row>
    <row r="64" spans="3:6" ht="15">
      <c r="C64" s="172" t="s">
        <v>155</v>
      </c>
      <c r="D64" s="172"/>
      <c r="E64" s="172"/>
      <c r="F64" s="172"/>
    </row>
    <row r="65" ht="15">
      <c r="B65" s="53"/>
    </row>
  </sheetData>
  <printOptions/>
  <pageMargins left="0.7" right="0.7" top="0.75" bottom="0.75" header="0.3" footer="0.3"/>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AC51"/>
  <sheetViews>
    <sheetView showGridLines="0" workbookViewId="0" topLeftCell="A1">
      <selection activeCell="A2" sqref="A2"/>
    </sheetView>
  </sheetViews>
  <sheetFormatPr defaultColWidth="9.140625" defaultRowHeight="15"/>
  <cols>
    <col min="1" max="1" width="3.57421875" style="11" customWidth="1"/>
    <col min="2" max="2" width="3.421875" style="11" customWidth="1"/>
    <col min="3" max="3" width="20.140625" style="11" customWidth="1"/>
    <col min="4" max="9" width="11.7109375" style="11" customWidth="1"/>
    <col min="10" max="10" width="9.140625" style="11" customWidth="1"/>
    <col min="11" max="11" width="12.140625" style="11" customWidth="1"/>
    <col min="12" max="12" width="13.28125" style="11" customWidth="1"/>
    <col min="13" max="13" width="12.7109375" style="11" customWidth="1"/>
    <col min="14" max="14" width="12.57421875" style="11" customWidth="1"/>
    <col min="15" max="15" width="15.57421875" style="11" customWidth="1"/>
    <col min="16" max="16" width="13.140625" style="11" customWidth="1"/>
    <col min="17" max="17" width="13.28125" style="11" customWidth="1"/>
    <col min="18" max="18" width="13.8515625" style="11" customWidth="1"/>
    <col min="19" max="19" width="14.57421875" style="11" customWidth="1"/>
    <col min="20" max="20" width="15.00390625" style="11" customWidth="1"/>
    <col min="21" max="21" width="14.00390625" style="11" customWidth="1"/>
    <col min="22" max="22" width="18.00390625" style="11" customWidth="1"/>
    <col min="23" max="23" width="18.57421875" style="11" customWidth="1"/>
    <col min="24" max="16384" width="9.140625" style="11" customWidth="1"/>
  </cols>
  <sheetData>
    <row r="1" s="117" customFormat="1" ht="12">
      <c r="A1" s="99" t="s">
        <v>257</v>
      </c>
    </row>
    <row r="2" spans="4:29" ht="12.75" customHeight="1">
      <c r="D2" s="38"/>
      <c r="E2" s="38"/>
      <c r="F2" s="38"/>
      <c r="G2" s="38"/>
      <c r="H2" s="38"/>
      <c r="I2" s="38"/>
      <c r="M2" s="2"/>
      <c r="N2" s="2"/>
      <c r="O2" s="2"/>
      <c r="P2" s="2"/>
      <c r="Q2" s="2"/>
      <c r="R2" s="2"/>
      <c r="S2" s="2"/>
      <c r="T2" s="2"/>
      <c r="U2" s="2"/>
      <c r="V2" s="2"/>
      <c r="W2" s="2"/>
      <c r="X2" s="2"/>
      <c r="Y2" s="2"/>
      <c r="Z2" s="2"/>
      <c r="AA2" s="2"/>
      <c r="AB2" s="2"/>
      <c r="AC2" s="2"/>
    </row>
    <row r="3" ht="12"/>
    <row r="4" ht="12">
      <c r="C4" s="10"/>
    </row>
    <row r="5" ht="12">
      <c r="C5" s="12"/>
    </row>
    <row r="6" ht="12">
      <c r="C6" s="12"/>
    </row>
    <row r="7" ht="12">
      <c r="C7" s="12"/>
    </row>
    <row r="8" ht="12">
      <c r="C8" s="12"/>
    </row>
    <row r="9" ht="12">
      <c r="C9" s="12"/>
    </row>
    <row r="10" ht="12">
      <c r="C10" s="12"/>
    </row>
    <row r="11" ht="12">
      <c r="C11" s="12"/>
    </row>
    <row r="12" ht="12">
      <c r="C12" s="12"/>
    </row>
    <row r="13" ht="12">
      <c r="C13" s="12"/>
    </row>
    <row r="14" ht="12">
      <c r="C14" s="12"/>
    </row>
    <row r="15" ht="12">
      <c r="C15" s="12"/>
    </row>
    <row r="16" ht="12">
      <c r="C16" s="12"/>
    </row>
    <row r="17" ht="12">
      <c r="C17" s="12"/>
    </row>
    <row r="18" ht="12">
      <c r="C18" s="12"/>
    </row>
    <row r="19" ht="12"/>
    <row r="20" ht="12"/>
    <row r="21" ht="12"/>
    <row r="22" ht="12"/>
    <row r="23" spans="4:29" ht="12">
      <c r="D23" s="38"/>
      <c r="E23" s="38"/>
      <c r="F23" s="38"/>
      <c r="G23" s="38"/>
      <c r="H23" s="38"/>
      <c r="I23" s="38"/>
      <c r="L23" s="2"/>
      <c r="M23" s="2"/>
      <c r="N23" s="2"/>
      <c r="O23" s="2"/>
      <c r="P23" s="2"/>
      <c r="Q23" s="2"/>
      <c r="R23" s="2"/>
      <c r="S23" s="2"/>
      <c r="T23" s="2"/>
      <c r="U23" s="2"/>
      <c r="V23" s="2"/>
      <c r="W23" s="2"/>
      <c r="X23" s="2"/>
      <c r="Y23" s="2"/>
      <c r="Z23" s="2"/>
      <c r="AA23" s="2"/>
      <c r="AB23" s="2"/>
      <c r="AC23" s="2"/>
    </row>
    <row r="24" spans="12:29" ht="12">
      <c r="L24" s="2"/>
      <c r="M24" s="2"/>
      <c r="N24" s="2"/>
      <c r="O24" s="2"/>
      <c r="P24" s="2"/>
      <c r="Q24" s="2"/>
      <c r="R24" s="2"/>
      <c r="S24" s="2"/>
      <c r="T24" s="2"/>
      <c r="U24" s="2"/>
      <c r="V24" s="2"/>
      <c r="W24" s="2"/>
      <c r="X24" s="2"/>
      <c r="Y24" s="2"/>
      <c r="Z24" s="2"/>
      <c r="AA24" s="2"/>
      <c r="AB24" s="2"/>
      <c r="AC24" s="2"/>
    </row>
    <row r="25" spans="12:29" ht="12">
      <c r="L25" s="2"/>
      <c r="M25" s="2"/>
      <c r="N25" s="2"/>
      <c r="O25" s="2"/>
      <c r="P25" s="2"/>
      <c r="Q25" s="2"/>
      <c r="R25" s="2"/>
      <c r="S25" s="2"/>
      <c r="T25" s="2"/>
      <c r="U25" s="2"/>
      <c r="V25" s="2"/>
      <c r="W25" s="2"/>
      <c r="X25" s="2"/>
      <c r="Y25" s="2"/>
      <c r="Z25" s="2"/>
      <c r="AA25" s="2"/>
      <c r="AB25" s="2"/>
      <c r="AC25" s="2"/>
    </row>
    <row r="26" ht="12"/>
    <row r="27" ht="12"/>
    <row r="42" spans="3:17" s="118" customFormat="1" ht="15">
      <c r="C42" s="102" t="s">
        <v>256</v>
      </c>
      <c r="O42" s="119"/>
      <c r="P42" s="120"/>
      <c r="Q42" s="119"/>
    </row>
    <row r="43" s="117" customFormat="1" ht="15">
      <c r="C43" s="121" t="s">
        <v>0</v>
      </c>
    </row>
    <row r="46" spans="3:9" ht="36">
      <c r="C46" s="44"/>
      <c r="D46" s="45" t="s">
        <v>11</v>
      </c>
      <c r="E46" s="45" t="s">
        <v>3</v>
      </c>
      <c r="F46" s="45" t="s">
        <v>14</v>
      </c>
      <c r="G46" s="45" t="s">
        <v>5</v>
      </c>
      <c r="H46" s="45" t="s">
        <v>15</v>
      </c>
      <c r="I46" s="45" t="s">
        <v>16</v>
      </c>
    </row>
    <row r="47" spans="3:11" ht="15" customHeight="1">
      <c r="C47" s="47" t="s">
        <v>2</v>
      </c>
      <c r="D47" s="86">
        <f>-1*Data_mfa!AA56</f>
        <v>-1.536</v>
      </c>
      <c r="E47" s="86">
        <f>-1*Data_mfa!AA61</f>
        <v>-0.472</v>
      </c>
      <c r="F47" s="86">
        <f>-1*Data_mfa!AA66</f>
        <v>-0.257</v>
      </c>
      <c r="G47" s="86">
        <f>-1*Data_mfa!AA71</f>
        <v>-0.191</v>
      </c>
      <c r="H47" s="86">
        <f>-1*Data_mfa!AA76</f>
        <v>-0.494</v>
      </c>
      <c r="I47" s="86">
        <f>-1*(Data_mfa!AA81+Data_mfa!AA86)</f>
        <v>-0.121</v>
      </c>
      <c r="K47" s="223">
        <f>E47+F47+G47+H47+I47</f>
        <v>-1.535</v>
      </c>
    </row>
    <row r="48" spans="3:11" ht="15" customHeight="1">
      <c r="C48" s="46" t="s">
        <v>1</v>
      </c>
      <c r="D48" s="87">
        <f>Data_mfa!AA55</f>
        <v>3.581</v>
      </c>
      <c r="E48" s="87">
        <f>Data_mfa!AA60</f>
        <v>0.462</v>
      </c>
      <c r="F48" s="87">
        <f>Data_mfa!AA65</f>
        <v>0.519</v>
      </c>
      <c r="G48" s="87">
        <f>Data_mfa!AA70</f>
        <v>0.242</v>
      </c>
      <c r="H48" s="87">
        <f>Data_mfa!AA75</f>
        <v>2.163</v>
      </c>
      <c r="I48" s="87">
        <f>(Data_mfa!AA80+Data_mfa!AA85)</f>
        <v>0.196</v>
      </c>
      <c r="K48" s="223">
        <f>E48+F48+G48+H48+I48</f>
        <v>3.5820000000000003</v>
      </c>
    </row>
    <row r="50" spans="3:6" ht="15">
      <c r="C50" s="173" t="s">
        <v>18</v>
      </c>
      <c r="D50" s="173"/>
      <c r="E50" s="173"/>
      <c r="F50" s="173"/>
    </row>
    <row r="51" spans="13:29" ht="15">
      <c r="M51" s="2"/>
      <c r="N51" s="2"/>
      <c r="O51" s="2"/>
      <c r="P51" s="2"/>
      <c r="Q51" s="2"/>
      <c r="R51" s="2"/>
      <c r="S51" s="2"/>
      <c r="T51" s="2"/>
      <c r="U51" s="2"/>
      <c r="V51" s="2"/>
      <c r="W51" s="2"/>
      <c r="X51" s="2"/>
      <c r="Y51" s="2"/>
      <c r="Z51" s="2"/>
      <c r="AA51" s="2"/>
      <c r="AB51" s="2"/>
      <c r="AC51" s="2"/>
    </row>
  </sheetData>
  <printOptions/>
  <pageMargins left="0.7" right="0.7" top="0.75" bottom="0.75" header="0.3" footer="0.3"/>
  <pageSetup fitToHeight="1" fitToWidth="1"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X83"/>
  <sheetViews>
    <sheetView showGridLines="0" workbookViewId="0" topLeftCell="A1">
      <selection activeCell="P77" sqref="P77"/>
    </sheetView>
  </sheetViews>
  <sheetFormatPr defaultColWidth="12.00390625" defaultRowHeight="15"/>
  <cols>
    <col min="1" max="1" width="5.140625" style="2" customWidth="1"/>
    <col min="2" max="2" width="3.421875" style="2" customWidth="1"/>
    <col min="3" max="3" width="14.00390625" style="2" customWidth="1"/>
    <col min="4" max="5" width="16.00390625" style="2" customWidth="1"/>
    <col min="6" max="6" width="15.8515625" style="2" customWidth="1"/>
    <col min="7" max="7" width="15.57421875" style="2" customWidth="1"/>
    <col min="8" max="10" width="12.00390625" style="2" customWidth="1"/>
    <col min="11" max="11" width="22.140625" style="2" customWidth="1"/>
    <col min="12" max="15" width="12.00390625" style="2" customWidth="1"/>
    <col min="16" max="16" width="14.8515625" style="2" customWidth="1"/>
    <col min="17" max="16384" width="12.00390625" style="2" customWidth="1"/>
  </cols>
  <sheetData>
    <row r="1" spans="1:13" s="99" customFormat="1" ht="12">
      <c r="A1" s="99" t="s">
        <v>259</v>
      </c>
      <c r="G1" s="100"/>
      <c r="I1" s="101"/>
      <c r="J1" s="101"/>
      <c r="K1" s="100"/>
      <c r="L1" s="100"/>
      <c r="M1" s="100"/>
    </row>
    <row r="2" ht="12"/>
    <row r="3" ht="12">
      <c r="C3" s="6"/>
    </row>
    <row r="4" ht="12">
      <c r="C4" s="1"/>
    </row>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4" spans="3:24" s="99" customFormat="1" ht="15">
      <c r="C44" s="102" t="s">
        <v>258</v>
      </c>
      <c r="D44" s="103"/>
      <c r="E44" s="103"/>
      <c r="G44" s="100"/>
      <c r="I44" s="101"/>
      <c r="J44" s="101"/>
      <c r="K44" s="100"/>
      <c r="L44" s="100"/>
      <c r="M44" s="100"/>
      <c r="V44" s="104"/>
      <c r="W44" s="105"/>
      <c r="X44" s="104"/>
    </row>
    <row r="45" spans="3:24" s="99" customFormat="1" ht="15">
      <c r="C45" s="106" t="s">
        <v>0</v>
      </c>
      <c r="D45" s="106"/>
      <c r="E45" s="106"/>
      <c r="G45" s="100"/>
      <c r="H45" s="100"/>
      <c r="I45" s="100"/>
      <c r="J45" s="100"/>
      <c r="K45" s="100"/>
      <c r="L45" s="100"/>
      <c r="M45" s="100"/>
      <c r="V45" s="106"/>
      <c r="X45" s="106"/>
    </row>
    <row r="46" ht="15">
      <c r="C46" s="1"/>
    </row>
    <row r="47" spans="2:6" ht="12.75" customHeight="1">
      <c r="B47" s="13"/>
      <c r="C47" s="56"/>
      <c r="D47" s="57" t="s">
        <v>12</v>
      </c>
      <c r="E47" s="57" t="s">
        <v>1</v>
      </c>
      <c r="F47" s="57" t="s">
        <v>2</v>
      </c>
    </row>
    <row r="48" spans="2:8" ht="16.5" customHeight="1">
      <c r="B48" s="13"/>
      <c r="C48" s="55" t="s">
        <v>27</v>
      </c>
      <c r="D48" s="89">
        <f>Data_mfa_PTB!E27</f>
        <v>-3.929</v>
      </c>
      <c r="E48" s="89">
        <f>Data_mfa_PTB!C27</f>
        <v>9.382</v>
      </c>
      <c r="F48" s="89">
        <f>-1*Data_mfa_PTB!D27</f>
        <v>-13.31</v>
      </c>
      <c r="H48" s="225">
        <f>E48+F48-D48</f>
        <v>0.0009999999999990017</v>
      </c>
    </row>
    <row r="49" spans="2:8" ht="12" customHeight="1">
      <c r="B49" s="13"/>
      <c r="C49" s="55" t="s">
        <v>28</v>
      </c>
      <c r="D49" s="89">
        <f>Data_mfa_PTB!E19</f>
        <v>-3.034</v>
      </c>
      <c r="E49" s="89">
        <f>Data_mfa_PTB!C19</f>
        <v>9.967</v>
      </c>
      <c r="F49" s="89">
        <f>-1*Data_mfa_PTB!D19</f>
        <v>-13.001</v>
      </c>
      <c r="H49" s="225">
        <f aca="true" t="shared" si="0" ref="H49:H77">E49+F49-D49</f>
        <v>0</v>
      </c>
    </row>
    <row r="50" spans="2:8" ht="16.5" customHeight="1">
      <c r="B50" s="13"/>
      <c r="C50" s="55" t="s">
        <v>29</v>
      </c>
      <c r="D50" s="89">
        <f>Data_mfa_PTB!E40</f>
        <v>-0.839</v>
      </c>
      <c r="E50" s="89">
        <f>Data_mfa_PTB!C40</f>
        <v>8.063</v>
      </c>
      <c r="F50" s="89">
        <f>-1*Data_mfa_PTB!D40</f>
        <v>-8.902</v>
      </c>
      <c r="H50" s="225">
        <f t="shared" si="0"/>
        <v>1.3322676295501878E-15</v>
      </c>
    </row>
    <row r="51" spans="2:8" ht="16.5" customHeight="1">
      <c r="B51" s="13"/>
      <c r="C51" s="55" t="s">
        <v>168</v>
      </c>
      <c r="D51" s="89">
        <f>Data_mfa_PTB!E16</f>
        <v>0.21</v>
      </c>
      <c r="E51" s="89">
        <f>Data_mfa_PTB!C16</f>
        <v>7.786</v>
      </c>
      <c r="F51" s="89">
        <f>-1*Data_mfa_PTB!D16</f>
        <v>-7.576</v>
      </c>
      <c r="H51" s="225">
        <f t="shared" si="0"/>
        <v>0</v>
      </c>
    </row>
    <row r="52" spans="2:8" ht="12" customHeight="1">
      <c r="B52" s="13"/>
      <c r="C52" s="55" t="s">
        <v>30</v>
      </c>
      <c r="D52" s="89">
        <f>Data_mfa_PTB!E15</f>
        <v>0.518</v>
      </c>
      <c r="E52" s="89">
        <f>Data_mfa_PTB!C15</f>
        <v>5.174</v>
      </c>
      <c r="F52" s="89">
        <f>-1*Data_mfa_PTB!D15</f>
        <v>-4.655</v>
      </c>
      <c r="H52" s="225">
        <f t="shared" si="0"/>
        <v>0.001000000000000112</v>
      </c>
    </row>
    <row r="53" spans="2:10" ht="12" customHeight="1">
      <c r="B53" s="13"/>
      <c r="C53" s="55" t="s">
        <v>32</v>
      </c>
      <c r="D53" s="89">
        <f>Data_mfa_PTB!E28</f>
        <v>0.778</v>
      </c>
      <c r="E53" s="89">
        <f>Data_mfa_PTB!C28</f>
        <v>11.057</v>
      </c>
      <c r="F53" s="89">
        <f>-1*Data_mfa_PTB!D28</f>
        <v>-10.28</v>
      </c>
      <c r="H53" s="225">
        <f t="shared" si="0"/>
        <v>-0.0009999999999990017</v>
      </c>
      <c r="J53" s="25"/>
    </row>
    <row r="54" spans="2:8" ht="12" customHeight="1">
      <c r="B54" s="13"/>
      <c r="C54" s="55" t="s">
        <v>33</v>
      </c>
      <c r="D54" s="89">
        <f>Data_mfa_PTB!E36</f>
        <v>0.877</v>
      </c>
      <c r="E54" s="89">
        <f>Data_mfa_PTB!C36</f>
        <v>3.305</v>
      </c>
      <c r="F54" s="89">
        <f>-1*Data_mfa_PTB!D36</f>
        <v>-2.428</v>
      </c>
      <c r="H54" s="225">
        <f t="shared" si="0"/>
        <v>0</v>
      </c>
    </row>
    <row r="55" spans="2:8" ht="12" customHeight="1">
      <c r="B55" s="13"/>
      <c r="C55" s="55" t="s">
        <v>35</v>
      </c>
      <c r="D55" s="89">
        <f>Data_mfa_PTB!E34</f>
        <v>1.148</v>
      </c>
      <c r="E55" s="89">
        <f>Data_mfa_PTB!C34</f>
        <v>4.467</v>
      </c>
      <c r="F55" s="89">
        <f>-1*Data_mfa_PTB!D34</f>
        <v>-3.319</v>
      </c>
      <c r="H55" s="225">
        <f t="shared" si="0"/>
        <v>0</v>
      </c>
    </row>
    <row r="56" spans="2:8" ht="12" customHeight="1">
      <c r="B56" s="13"/>
      <c r="C56" s="55" t="s">
        <v>34</v>
      </c>
      <c r="D56" s="89">
        <f>Data_mfa_PTB!E30</f>
        <v>1.112</v>
      </c>
      <c r="E56" s="89">
        <f>Data_mfa_PTB!C30</f>
        <v>5.124</v>
      </c>
      <c r="F56" s="89">
        <f>-1*Data_mfa_PTB!D30</f>
        <v>-4.012</v>
      </c>
      <c r="H56" s="225">
        <f t="shared" si="0"/>
        <v>0</v>
      </c>
    </row>
    <row r="57" spans="2:8" ht="16.5" customHeight="1">
      <c r="B57" s="13"/>
      <c r="C57" s="55" t="s">
        <v>31</v>
      </c>
      <c r="D57" s="89">
        <f>Data_mfa_PTB!E24</f>
        <v>1.326</v>
      </c>
      <c r="E57" s="89">
        <f>Data_mfa_PTB!C24</f>
        <v>6.246</v>
      </c>
      <c r="F57" s="89">
        <f>-1*Data_mfa_PTB!D24</f>
        <v>-4.921</v>
      </c>
      <c r="H57" s="225">
        <f t="shared" si="0"/>
        <v>-0.0009999999999998899</v>
      </c>
    </row>
    <row r="58" spans="2:8" ht="12" customHeight="1">
      <c r="B58" s="13"/>
      <c r="C58" s="55" t="s">
        <v>37</v>
      </c>
      <c r="D58" s="89">
        <f>Data_mfa_PTB!E22</f>
        <v>1.525</v>
      </c>
      <c r="E58" s="89">
        <f>Data_mfa_PTB!C22</f>
        <v>5.461</v>
      </c>
      <c r="F58" s="89">
        <f>-1*Data_mfa_PTB!D22</f>
        <v>-3.936</v>
      </c>
      <c r="H58" s="225">
        <f t="shared" si="0"/>
        <v>0</v>
      </c>
    </row>
    <row r="59" spans="2:8" ht="12" customHeight="1">
      <c r="B59" s="13"/>
      <c r="C59" s="55" t="s">
        <v>39</v>
      </c>
      <c r="D59" s="89">
        <f>Data_mfa_PTB!E38</f>
        <v>1.471</v>
      </c>
      <c r="E59" s="89">
        <f>Data_mfa_PTB!C38</f>
        <v>8.226</v>
      </c>
      <c r="F59" s="89">
        <f>-1*Data_mfa_PTB!D38</f>
        <v>-6.755</v>
      </c>
      <c r="H59" s="225">
        <f t="shared" si="0"/>
        <v>0</v>
      </c>
    </row>
    <row r="60" spans="2:8" ht="12" customHeight="1">
      <c r="B60" s="13"/>
      <c r="C60" s="55" t="s">
        <v>43</v>
      </c>
      <c r="D60" s="89">
        <f>Data_mfa_PTB!E39</f>
        <v>1.708</v>
      </c>
      <c r="E60" s="89">
        <f>Data_mfa_PTB!C39</f>
        <v>9.456</v>
      </c>
      <c r="F60" s="89">
        <f>-1*Data_mfa_PTB!D39</f>
        <v>-7.748</v>
      </c>
      <c r="H60" s="225">
        <f t="shared" si="0"/>
        <v>0</v>
      </c>
    </row>
    <row r="61" spans="2:8" ht="12" customHeight="1">
      <c r="B61" s="13"/>
      <c r="C61" s="55" t="s">
        <v>36</v>
      </c>
      <c r="D61" s="89">
        <f>Data_mfa_PTB!E21</f>
        <v>1.949</v>
      </c>
      <c r="E61" s="89">
        <f>Data_mfa_PTB!C21</f>
        <v>6.463</v>
      </c>
      <c r="F61" s="89">
        <f>-1*Data_mfa_PTB!D21</f>
        <v>-4.514</v>
      </c>
      <c r="H61" s="225">
        <f t="shared" si="0"/>
        <v>0</v>
      </c>
    </row>
    <row r="62" spans="2:8" ht="12" customHeight="1">
      <c r="B62" s="13"/>
      <c r="H62" s="225">
        <f t="shared" si="0"/>
        <v>0</v>
      </c>
    </row>
    <row r="63" spans="2:8" ht="12.75" customHeight="1">
      <c r="B63" s="13"/>
      <c r="C63" s="55" t="s">
        <v>241</v>
      </c>
      <c r="D63" s="89">
        <f>Data_mfa_PTB!E13</f>
        <v>2.046</v>
      </c>
      <c r="E63" s="89">
        <f>Data_mfa_PTB!C13</f>
        <v>3.581</v>
      </c>
      <c r="F63" s="89">
        <f>-1*Data_mfa_PTB!D13</f>
        <v>-1.536</v>
      </c>
      <c r="H63" s="225">
        <f t="shared" si="0"/>
        <v>-0.0009999999999998899</v>
      </c>
    </row>
    <row r="64" spans="2:10" ht="15">
      <c r="B64" s="13"/>
      <c r="C64" s="55"/>
      <c r="D64" s="61"/>
      <c r="E64" s="61"/>
      <c r="F64" s="61"/>
      <c r="H64" s="225">
        <f t="shared" si="0"/>
        <v>0</v>
      </c>
      <c r="J64" s="55"/>
    </row>
    <row r="65" spans="2:10" ht="15">
      <c r="B65" s="13"/>
      <c r="C65" s="55" t="s">
        <v>42</v>
      </c>
      <c r="D65" s="89">
        <f>Data_mfa_PTB!E23</f>
        <v>1.977</v>
      </c>
      <c r="E65" s="89">
        <f>Data_mfa_PTB!C23</f>
        <v>5.203</v>
      </c>
      <c r="F65" s="89">
        <f>-1*Data_mfa_PTB!D23</f>
        <v>-3.226</v>
      </c>
      <c r="H65" s="225">
        <f t="shared" si="0"/>
        <v>0</v>
      </c>
      <c r="J65" s="55"/>
    </row>
    <row r="66" spans="2:8" ht="15">
      <c r="B66" s="13"/>
      <c r="C66" s="55" t="s">
        <v>41</v>
      </c>
      <c r="D66" s="89">
        <f>Data_mfa_PTB!E35</f>
        <v>2.042</v>
      </c>
      <c r="E66" s="89">
        <f>Data_mfa_PTB!C35</f>
        <v>6.13</v>
      </c>
      <c r="F66" s="89">
        <f>-1*Data_mfa_PTB!D35</f>
        <v>-4.088</v>
      </c>
      <c r="H66" s="225">
        <f t="shared" si="0"/>
        <v>0</v>
      </c>
    </row>
    <row r="67" spans="2:8" ht="12" customHeight="1">
      <c r="B67" s="13"/>
      <c r="C67" s="55" t="s">
        <v>38</v>
      </c>
      <c r="D67" s="89">
        <f>Data_mfa_PTB!E37</f>
        <v>2.153</v>
      </c>
      <c r="E67" s="89">
        <f>Data_mfa_PTB!C37</f>
        <v>11.427</v>
      </c>
      <c r="F67" s="89">
        <f>-1*Data_mfa_PTB!D37</f>
        <v>-9.274</v>
      </c>
      <c r="H67" s="225">
        <f t="shared" si="0"/>
        <v>0</v>
      </c>
    </row>
    <row r="68" spans="2:8" ht="12.75" customHeight="1">
      <c r="B68" s="13"/>
      <c r="C68" s="55" t="s">
        <v>45</v>
      </c>
      <c r="D68" s="89">
        <f>Data_mfa_PTB!E18</f>
        <v>2.237</v>
      </c>
      <c r="E68" s="89">
        <f>Data_mfa_PTB!C18</f>
        <v>6.649</v>
      </c>
      <c r="F68" s="89">
        <f>-1*Data_mfa_PTB!D18</f>
        <v>-4.412</v>
      </c>
      <c r="H68" s="225">
        <f t="shared" si="0"/>
        <v>0</v>
      </c>
    </row>
    <row r="69" spans="2:8" ht="12.75" customHeight="1">
      <c r="B69" s="13"/>
      <c r="C69" s="55" t="s">
        <v>44</v>
      </c>
      <c r="D69" s="89">
        <f>Data_mfa_PTB!E25</f>
        <v>2.876</v>
      </c>
      <c r="E69" s="89">
        <f>Data_mfa_PTB!C25</f>
        <v>5.447</v>
      </c>
      <c r="F69" s="89">
        <f>-1*Data_mfa_PTB!D25</f>
        <v>-2.571</v>
      </c>
      <c r="H69" s="225">
        <f t="shared" si="0"/>
        <v>0</v>
      </c>
    </row>
    <row r="70" spans="2:8" ht="12.75" customHeight="1">
      <c r="B70" s="13"/>
      <c r="C70" s="55" t="s">
        <v>49</v>
      </c>
      <c r="D70" s="89">
        <f>Data_mfa_PTB!E33</f>
        <v>3.003</v>
      </c>
      <c r="E70" s="89">
        <f>Data_mfa_PTB!C33</f>
        <v>9.802</v>
      </c>
      <c r="F70" s="89">
        <f>-1*Data_mfa_PTB!D33</f>
        <v>-6.8</v>
      </c>
      <c r="H70" s="225">
        <f t="shared" si="0"/>
        <v>-0.001000000000000334</v>
      </c>
    </row>
    <row r="71" spans="2:8" ht="12.75" customHeight="1">
      <c r="B71" s="13"/>
      <c r="C71" s="55" t="s">
        <v>47</v>
      </c>
      <c r="D71" s="89">
        <f>Data_mfa_PTB!E26</f>
        <v>3.145</v>
      </c>
      <c r="E71" s="89">
        <f>Data_mfa_PTB!C26</f>
        <v>7.193</v>
      </c>
      <c r="F71" s="89">
        <f>-1*Data_mfa_PTB!D26</f>
        <v>-4.048</v>
      </c>
      <c r="H71" s="225">
        <f t="shared" si="0"/>
        <v>0</v>
      </c>
    </row>
    <row r="72" spans="2:8" ht="12.75" customHeight="1">
      <c r="B72" s="13"/>
      <c r="C72" s="55" t="s">
        <v>46</v>
      </c>
      <c r="D72" s="89">
        <f>Data_mfa_PTB!E32</f>
        <v>5.004</v>
      </c>
      <c r="E72" s="89">
        <f>Data_mfa_PTB!C32</f>
        <v>24.07</v>
      </c>
      <c r="F72" s="89">
        <f>-1*Data_mfa_PTB!D32</f>
        <v>-19.066</v>
      </c>
      <c r="H72" s="225">
        <f t="shared" si="0"/>
        <v>0</v>
      </c>
    </row>
    <row r="73" spans="2:8" ht="12.75" customHeight="1">
      <c r="B73" s="13"/>
      <c r="C73" s="55" t="s">
        <v>50</v>
      </c>
      <c r="D73" s="89">
        <f>Data_mfa_PTB!E20</f>
        <v>5.018</v>
      </c>
      <c r="E73" s="89">
        <f>Data_mfa_PTB!C20</f>
        <v>8.682</v>
      </c>
      <c r="F73" s="89">
        <f>-1*Data_mfa_PTB!D20</f>
        <v>-3.664</v>
      </c>
      <c r="H73" s="225">
        <f t="shared" si="0"/>
        <v>0</v>
      </c>
    </row>
    <row r="74" spans="2:8" ht="12.75" customHeight="1">
      <c r="B74" s="13"/>
      <c r="C74" s="55" t="s">
        <v>51</v>
      </c>
      <c r="D74" s="89">
        <f>Data_mfa_PTB!E14</f>
        <v>5.171</v>
      </c>
      <c r="E74" s="89">
        <f>Data_mfa_PTB!C14</f>
        <v>23.051</v>
      </c>
      <c r="F74" s="89">
        <f>-1*Data_mfa_PTB!D14</f>
        <v>-17.88</v>
      </c>
      <c r="H74" s="225">
        <f t="shared" si="0"/>
        <v>0</v>
      </c>
    </row>
    <row r="75" spans="2:8" ht="12.75" customHeight="1">
      <c r="B75" s="13"/>
      <c r="C75" s="55" t="s">
        <v>48</v>
      </c>
      <c r="D75" s="89">
        <f>Data_mfa_PTB!E17</f>
        <v>5.914</v>
      </c>
      <c r="E75" s="89">
        <f>Data_mfa_PTB!C17</f>
        <v>11.872</v>
      </c>
      <c r="F75" s="89">
        <f>-1*Data_mfa_PTB!D17</f>
        <v>-5.958</v>
      </c>
      <c r="H75" s="225">
        <f t="shared" si="0"/>
        <v>0</v>
      </c>
    </row>
    <row r="76" spans="2:8" ht="12.75" customHeight="1">
      <c r="B76" s="13"/>
      <c r="C76" s="55" t="s">
        <v>52</v>
      </c>
      <c r="D76" s="89">
        <f>Data_mfa_PTB!E31</f>
        <v>6.531</v>
      </c>
      <c r="E76" s="89">
        <f>Data_mfa_PTB!C31</f>
        <v>8.742</v>
      </c>
      <c r="F76" s="89">
        <f>-1*Data_mfa_PTB!D31</f>
        <v>-2.21</v>
      </c>
      <c r="H76" s="225">
        <f t="shared" si="0"/>
        <v>0.0010000000000012221</v>
      </c>
    </row>
    <row r="77" spans="2:8" ht="12.75" customHeight="1">
      <c r="B77" s="13"/>
      <c r="C77" s="55" t="s">
        <v>175</v>
      </c>
      <c r="D77" s="89">
        <f>Data_mfa_PTB!E29</f>
        <v>19.316</v>
      </c>
      <c r="E77" s="89">
        <f>Data_mfa_PTB!C29</f>
        <v>31.176</v>
      </c>
      <c r="F77" s="89">
        <f>-1*Data_mfa_PTB!D29</f>
        <v>-11.859</v>
      </c>
      <c r="H77" s="225">
        <f t="shared" si="0"/>
        <v>0.0010000000000012221</v>
      </c>
    </row>
    <row r="78" spans="2:6" ht="12.75" customHeight="1">
      <c r="B78" s="13"/>
      <c r="C78" s="55"/>
      <c r="D78" s="89"/>
      <c r="E78" s="89"/>
      <c r="F78" s="89"/>
    </row>
    <row r="79" spans="2:6" ht="12.75" customHeight="1">
      <c r="B79" s="13"/>
      <c r="C79" s="55"/>
      <c r="D79" s="89"/>
      <c r="E79" s="89"/>
      <c r="F79" s="89"/>
    </row>
    <row r="80" spans="2:6" ht="12.75" customHeight="1">
      <c r="B80" s="13"/>
      <c r="C80" s="55"/>
      <c r="D80" s="89"/>
      <c r="E80" s="89"/>
      <c r="F80" s="89"/>
    </row>
    <row r="82" spans="3:6" ht="14.45" customHeight="1">
      <c r="C82" s="228" t="s">
        <v>268</v>
      </c>
      <c r="D82" s="228"/>
      <c r="E82" s="228"/>
      <c r="F82" s="228"/>
    </row>
    <row r="83" spans="3:6" ht="15" customHeight="1">
      <c r="C83" s="229" t="s">
        <v>25</v>
      </c>
      <c r="D83" s="229"/>
      <c r="E83" s="229"/>
      <c r="F83" s="229"/>
    </row>
  </sheetData>
  <mergeCells count="2">
    <mergeCell ref="C82:F82"/>
    <mergeCell ref="C83:F83"/>
  </mergeCells>
  <printOptions/>
  <pageMargins left="0.25" right="0.25" top="0.75" bottom="0.75" header="0.3" footer="0.3"/>
  <pageSetup fitToHeight="1" fitToWidth="1" horizontalDpi="600" verticalDpi="600" orientation="portrait" paperSize="9" scale="52"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X70"/>
  <sheetViews>
    <sheetView showGridLines="0" workbookViewId="0" topLeftCell="A1">
      <selection activeCell="A2" sqref="A2"/>
    </sheetView>
  </sheetViews>
  <sheetFormatPr defaultColWidth="48.28125" defaultRowHeight="15"/>
  <cols>
    <col min="1" max="2" width="3.57421875" style="14" customWidth="1"/>
    <col min="3" max="3" width="21.00390625" style="14" customWidth="1"/>
    <col min="4" max="4" width="33.8515625" style="15" customWidth="1"/>
    <col min="5" max="18" width="8.7109375" style="14" customWidth="1"/>
    <col min="19" max="19" width="8.00390625" style="14" bestFit="1" customWidth="1"/>
    <col min="20" max="20" width="5.421875" style="14" bestFit="1" customWidth="1"/>
    <col min="21" max="28" width="5.8515625" style="14" bestFit="1" customWidth="1"/>
    <col min="29" max="29" width="5.421875" style="14" bestFit="1" customWidth="1"/>
    <col min="30" max="30" width="5.140625" style="14" bestFit="1" customWidth="1"/>
    <col min="31" max="16384" width="48.28125" style="14" customWidth="1"/>
  </cols>
  <sheetData>
    <row r="1" spans="1:13" s="99" customFormat="1" ht="15">
      <c r="A1" s="99" t="s">
        <v>261</v>
      </c>
      <c r="G1" s="100"/>
      <c r="I1" s="101"/>
      <c r="J1" s="101"/>
      <c r="K1" s="100"/>
      <c r="L1" s="100"/>
      <c r="M1" s="100"/>
    </row>
    <row r="2" spans="3:24" s="99" customFormat="1" ht="15">
      <c r="C2" s="102"/>
      <c r="D2" s="103"/>
      <c r="E2" s="103"/>
      <c r="G2" s="100"/>
      <c r="I2" s="101"/>
      <c r="J2" s="101"/>
      <c r="K2" s="100"/>
      <c r="L2" s="100"/>
      <c r="M2" s="100"/>
      <c r="V2" s="104"/>
      <c r="W2" s="105"/>
      <c r="X2" s="104"/>
    </row>
    <row r="3" spans="3:24" s="99" customFormat="1" ht="15">
      <c r="C3" s="106"/>
      <c r="D3" s="106"/>
      <c r="E3" s="106"/>
      <c r="G3" s="100"/>
      <c r="H3" s="100"/>
      <c r="I3" s="100"/>
      <c r="J3" s="100"/>
      <c r="K3" s="100"/>
      <c r="L3" s="100"/>
      <c r="M3" s="100"/>
      <c r="V3" s="106"/>
      <c r="X3" s="106"/>
    </row>
    <row r="4" spans="4:16" ht="12" customHeight="1">
      <c r="D4" s="18"/>
      <c r="E4" s="18"/>
      <c r="F4" s="18"/>
      <c r="G4" s="18"/>
      <c r="H4" s="18"/>
      <c r="I4" s="18"/>
      <c r="J4" s="18"/>
      <c r="K4" s="18"/>
      <c r="L4" s="18"/>
      <c r="M4" s="18"/>
      <c r="N4" s="18"/>
      <c r="O4" s="18"/>
      <c r="P4" s="18"/>
    </row>
    <row r="5" spans="4:16" ht="12" customHeight="1">
      <c r="D5" s="18"/>
      <c r="E5" s="18"/>
      <c r="F5" s="18"/>
      <c r="G5" s="18"/>
      <c r="H5" s="18"/>
      <c r="I5" s="18"/>
      <c r="J5" s="18"/>
      <c r="K5" s="18"/>
      <c r="L5" s="18"/>
      <c r="M5" s="18"/>
      <c r="N5" s="18"/>
      <c r="O5" s="18"/>
      <c r="P5" s="18"/>
    </row>
    <row r="6" spans="4:16" ht="12" customHeight="1">
      <c r="D6" s="18"/>
      <c r="E6" s="18"/>
      <c r="F6" s="18"/>
      <c r="G6" s="18"/>
      <c r="H6" s="18"/>
      <c r="I6" s="18"/>
      <c r="J6" s="18"/>
      <c r="K6" s="18"/>
      <c r="L6" s="18"/>
      <c r="M6" s="18"/>
      <c r="N6" s="18"/>
      <c r="O6" s="18"/>
      <c r="P6" s="18"/>
    </row>
    <row r="7" spans="4:17" ht="12" customHeight="1">
      <c r="D7" s="18"/>
      <c r="E7" s="18"/>
      <c r="F7" s="18"/>
      <c r="G7" s="18"/>
      <c r="H7" s="18"/>
      <c r="I7" s="18"/>
      <c r="J7" s="18"/>
      <c r="K7" s="18"/>
      <c r="L7" s="18"/>
      <c r="M7" s="19"/>
      <c r="N7" s="19"/>
      <c r="O7" s="19"/>
      <c r="P7" s="19"/>
      <c r="Q7" s="19"/>
    </row>
    <row r="8" spans="4:17" ht="12" customHeight="1">
      <c r="D8" s="18"/>
      <c r="E8" s="18"/>
      <c r="F8" s="18"/>
      <c r="G8" s="18"/>
      <c r="H8" s="18"/>
      <c r="I8" s="18"/>
      <c r="J8" s="18"/>
      <c r="K8" s="18"/>
      <c r="L8" s="18"/>
      <c r="M8" s="19"/>
      <c r="N8" s="19"/>
      <c r="O8" s="19"/>
      <c r="P8" s="19"/>
      <c r="Q8" s="19"/>
    </row>
    <row r="9" spans="4:17" ht="12" customHeight="1">
      <c r="D9" s="18"/>
      <c r="E9" s="18"/>
      <c r="F9" s="18"/>
      <c r="G9" s="18"/>
      <c r="H9" s="18"/>
      <c r="I9" s="18"/>
      <c r="J9" s="18"/>
      <c r="K9" s="18"/>
      <c r="L9" s="18"/>
      <c r="M9" s="19"/>
      <c r="N9" s="19"/>
      <c r="O9" s="19"/>
      <c r="P9" s="19"/>
      <c r="Q9" s="19"/>
    </row>
    <row r="10" spans="4:17" ht="12" customHeight="1">
      <c r="D10" s="18"/>
      <c r="E10" s="18"/>
      <c r="F10" s="18"/>
      <c r="G10" s="18"/>
      <c r="H10" s="18"/>
      <c r="I10" s="18"/>
      <c r="J10" s="18"/>
      <c r="K10" s="18"/>
      <c r="L10" s="18"/>
      <c r="M10" s="19"/>
      <c r="N10" s="19"/>
      <c r="O10" s="19"/>
      <c r="P10" s="19"/>
      <c r="Q10" s="19"/>
    </row>
    <row r="11" spans="4:17" ht="12" customHeight="1">
      <c r="D11" s="18"/>
      <c r="E11" s="18"/>
      <c r="F11" s="18"/>
      <c r="G11" s="18"/>
      <c r="H11" s="18"/>
      <c r="I11" s="18"/>
      <c r="J11" s="18"/>
      <c r="K11" s="18"/>
      <c r="L11" s="18"/>
      <c r="M11" s="19"/>
      <c r="N11" s="19"/>
      <c r="O11" s="19"/>
      <c r="P11" s="19"/>
      <c r="Q11" s="19"/>
    </row>
    <row r="12" spans="4:17" ht="12" customHeight="1">
      <c r="D12" s="18"/>
      <c r="E12" s="18"/>
      <c r="F12" s="18"/>
      <c r="G12" s="18"/>
      <c r="H12" s="18"/>
      <c r="I12" s="18"/>
      <c r="J12" s="18"/>
      <c r="K12" s="18"/>
      <c r="L12" s="18"/>
      <c r="M12" s="19"/>
      <c r="N12" s="19"/>
      <c r="O12" s="19"/>
      <c r="P12" s="19"/>
      <c r="Q12" s="19"/>
    </row>
    <row r="13" spans="4:17" ht="12" customHeight="1">
      <c r="D13" s="18"/>
      <c r="E13" s="18"/>
      <c r="F13" s="18"/>
      <c r="G13" s="18"/>
      <c r="H13" s="18"/>
      <c r="I13" s="18"/>
      <c r="J13" s="18"/>
      <c r="K13" s="18"/>
      <c r="L13" s="18"/>
      <c r="M13" s="19"/>
      <c r="N13" s="19"/>
      <c r="O13" s="19"/>
      <c r="P13" s="19"/>
      <c r="Q13" s="19"/>
    </row>
    <row r="14" spans="4:17" ht="12" customHeight="1">
      <c r="D14" s="18"/>
      <c r="E14" s="18"/>
      <c r="F14" s="18"/>
      <c r="G14" s="18"/>
      <c r="H14" s="18"/>
      <c r="I14" s="18"/>
      <c r="J14" s="18"/>
      <c r="K14" s="18"/>
      <c r="L14" s="18"/>
      <c r="M14" s="19"/>
      <c r="N14" s="19"/>
      <c r="O14" s="19"/>
      <c r="P14" s="19"/>
      <c r="Q14" s="19"/>
    </row>
    <row r="15" spans="4:17" ht="12" customHeight="1">
      <c r="D15" s="18"/>
      <c r="E15" s="18"/>
      <c r="F15" s="18"/>
      <c r="G15" s="18"/>
      <c r="H15" s="18"/>
      <c r="I15" s="18"/>
      <c r="J15" s="18"/>
      <c r="K15" s="18"/>
      <c r="L15" s="18"/>
      <c r="M15" s="19"/>
      <c r="N15" s="19"/>
      <c r="O15" s="19"/>
      <c r="P15" s="19"/>
      <c r="Q15" s="19"/>
    </row>
    <row r="16" spans="4:17" ht="12" customHeight="1">
      <c r="D16" s="18"/>
      <c r="E16" s="18"/>
      <c r="F16" s="18"/>
      <c r="G16" s="18"/>
      <c r="H16" s="18"/>
      <c r="I16" s="18"/>
      <c r="J16" s="18"/>
      <c r="K16" s="18"/>
      <c r="L16" s="18"/>
      <c r="M16" s="19"/>
      <c r="N16" s="19"/>
      <c r="O16" s="19"/>
      <c r="P16" s="19"/>
      <c r="Q16" s="19"/>
    </row>
    <row r="17" spans="4:17" ht="12" customHeight="1">
      <c r="D17" s="18"/>
      <c r="E17" s="18"/>
      <c r="F17" s="18"/>
      <c r="G17" s="18"/>
      <c r="H17" s="18"/>
      <c r="I17" s="18"/>
      <c r="J17" s="18"/>
      <c r="K17" s="18"/>
      <c r="L17" s="18"/>
      <c r="M17" s="19"/>
      <c r="N17" s="19"/>
      <c r="O17" s="19"/>
      <c r="P17" s="19"/>
      <c r="Q17" s="19"/>
    </row>
    <row r="18" spans="4:17" ht="12" customHeight="1">
      <c r="D18" s="18"/>
      <c r="E18" s="18"/>
      <c r="F18" s="18"/>
      <c r="G18" s="18"/>
      <c r="H18" s="18"/>
      <c r="I18" s="18"/>
      <c r="J18" s="18"/>
      <c r="K18" s="18"/>
      <c r="L18" s="18"/>
      <c r="M18" s="19"/>
      <c r="N18" s="19"/>
      <c r="O18" s="19"/>
      <c r="P18" s="19"/>
      <c r="Q18" s="19"/>
    </row>
    <row r="19" spans="4:17" ht="12" customHeight="1">
      <c r="D19" s="18"/>
      <c r="E19" s="18"/>
      <c r="F19" s="18"/>
      <c r="G19" s="18"/>
      <c r="H19" s="18"/>
      <c r="I19" s="18"/>
      <c r="J19" s="18"/>
      <c r="K19" s="18"/>
      <c r="L19" s="18"/>
      <c r="M19" s="19"/>
      <c r="N19" s="19"/>
      <c r="O19" s="19"/>
      <c r="P19" s="19"/>
      <c r="Q19" s="19"/>
    </row>
    <row r="20" spans="4:17" ht="12" customHeight="1">
      <c r="D20" s="18"/>
      <c r="E20" s="18"/>
      <c r="F20" s="18"/>
      <c r="G20" s="18"/>
      <c r="H20" s="18"/>
      <c r="I20" s="18"/>
      <c r="J20" s="18"/>
      <c r="K20" s="18"/>
      <c r="L20" s="18"/>
      <c r="M20" s="19"/>
      <c r="N20" s="19"/>
      <c r="O20" s="19"/>
      <c r="P20" s="19"/>
      <c r="Q20" s="19"/>
    </row>
    <row r="21" spans="4:17" ht="12" customHeight="1">
      <c r="D21" s="18"/>
      <c r="E21" s="18"/>
      <c r="F21" s="18"/>
      <c r="G21" s="18"/>
      <c r="H21" s="18"/>
      <c r="I21" s="18"/>
      <c r="J21" s="18"/>
      <c r="K21" s="18"/>
      <c r="L21" s="18"/>
      <c r="M21" s="19"/>
      <c r="N21" s="19"/>
      <c r="O21" s="19"/>
      <c r="P21" s="19"/>
      <c r="Q21" s="19"/>
    </row>
    <row r="22" spans="4:17" ht="12" customHeight="1">
      <c r="D22" s="18"/>
      <c r="E22" s="18"/>
      <c r="F22" s="18"/>
      <c r="G22" s="18"/>
      <c r="H22" s="18"/>
      <c r="I22" s="18"/>
      <c r="J22" s="18"/>
      <c r="K22" s="18"/>
      <c r="L22" s="18"/>
      <c r="M22" s="19"/>
      <c r="N22" s="19"/>
      <c r="O22" s="19"/>
      <c r="P22" s="19"/>
      <c r="Q22" s="19"/>
    </row>
    <row r="23" spans="4:17" ht="12" customHeight="1">
      <c r="D23" s="18"/>
      <c r="E23" s="18"/>
      <c r="F23" s="18"/>
      <c r="G23" s="18"/>
      <c r="H23" s="18"/>
      <c r="I23" s="18"/>
      <c r="J23" s="18"/>
      <c r="K23" s="18"/>
      <c r="L23" s="18"/>
      <c r="M23" s="19"/>
      <c r="N23" s="19"/>
      <c r="O23" s="19"/>
      <c r="P23" s="19"/>
      <c r="Q23" s="19"/>
    </row>
    <row r="24" spans="4:16" ht="12" customHeight="1">
      <c r="D24" s="18"/>
      <c r="E24" s="18"/>
      <c r="F24" s="18"/>
      <c r="G24" s="18"/>
      <c r="H24" s="18"/>
      <c r="I24" s="18"/>
      <c r="J24" s="18"/>
      <c r="K24" s="18"/>
      <c r="L24" s="18"/>
      <c r="M24" s="18"/>
      <c r="N24" s="18"/>
      <c r="O24" s="18"/>
      <c r="P24" s="18"/>
    </row>
    <row r="25" spans="4:16" ht="12" customHeight="1">
      <c r="D25" s="18"/>
      <c r="E25" s="18"/>
      <c r="F25" s="18"/>
      <c r="G25" s="18"/>
      <c r="H25" s="18"/>
      <c r="I25" s="18"/>
      <c r="J25" s="18"/>
      <c r="K25" s="18"/>
      <c r="L25" s="18"/>
      <c r="M25" s="18"/>
      <c r="N25" s="18"/>
      <c r="O25" s="18"/>
      <c r="P25" s="18"/>
    </row>
    <row r="26" spans="4:16" ht="12" customHeight="1">
      <c r="D26" s="18"/>
      <c r="E26" s="18"/>
      <c r="F26" s="18"/>
      <c r="G26" s="18"/>
      <c r="H26" s="18"/>
      <c r="I26" s="18"/>
      <c r="J26" s="18"/>
      <c r="K26" s="18"/>
      <c r="L26" s="18"/>
      <c r="M26" s="18"/>
      <c r="N26" s="18"/>
      <c r="O26" s="18"/>
      <c r="P26" s="18"/>
    </row>
    <row r="27" spans="4:16" ht="12" customHeight="1">
      <c r="D27" s="18"/>
      <c r="E27" s="18"/>
      <c r="F27" s="18"/>
      <c r="G27" s="18"/>
      <c r="H27" s="18"/>
      <c r="I27" s="18"/>
      <c r="J27" s="18"/>
      <c r="K27" s="18"/>
      <c r="L27" s="18"/>
      <c r="M27" s="18"/>
      <c r="N27" s="18"/>
      <c r="O27" s="18"/>
      <c r="P27" s="18"/>
    </row>
    <row r="28" spans="4:16" ht="12" customHeight="1">
      <c r="D28" s="18"/>
      <c r="E28" s="18"/>
      <c r="F28" s="18"/>
      <c r="G28" s="18"/>
      <c r="H28" s="18"/>
      <c r="I28" s="18"/>
      <c r="J28" s="18"/>
      <c r="K28" s="18"/>
      <c r="L28" s="18"/>
      <c r="M28" s="18"/>
      <c r="N28" s="18"/>
      <c r="O28" s="18"/>
      <c r="P28" s="18"/>
    </row>
    <row r="29" spans="4:16" ht="12" customHeight="1">
      <c r="D29" s="18"/>
      <c r="E29" s="18"/>
      <c r="F29" s="18"/>
      <c r="G29" s="18"/>
      <c r="H29" s="18"/>
      <c r="I29" s="18"/>
      <c r="J29" s="18"/>
      <c r="K29" s="18"/>
      <c r="L29" s="18"/>
      <c r="M29" s="18"/>
      <c r="N29" s="18"/>
      <c r="O29" s="18"/>
      <c r="P29" s="18"/>
    </row>
    <row r="30" spans="4:16" ht="12" customHeight="1">
      <c r="D30" s="18"/>
      <c r="E30" s="18"/>
      <c r="F30" s="18"/>
      <c r="G30" s="18"/>
      <c r="H30" s="18"/>
      <c r="I30" s="18"/>
      <c r="J30" s="18"/>
      <c r="K30" s="18"/>
      <c r="L30" s="18"/>
      <c r="M30" s="18"/>
      <c r="N30" s="18"/>
      <c r="O30" s="18"/>
      <c r="P30" s="18"/>
    </row>
    <row r="31" spans="3:16" ht="12" customHeight="1">
      <c r="C31" s="229"/>
      <c r="D31" s="229"/>
      <c r="E31" s="18"/>
      <c r="F31" s="18"/>
      <c r="G31" s="18"/>
      <c r="H31" s="18"/>
      <c r="I31" s="18"/>
      <c r="J31" s="18"/>
      <c r="K31" s="18"/>
      <c r="L31" s="18"/>
      <c r="M31" s="18"/>
      <c r="N31" s="18"/>
      <c r="O31" s="18"/>
      <c r="P31" s="18"/>
    </row>
    <row r="32" spans="4:16" ht="12" customHeight="1">
      <c r="D32" s="18"/>
      <c r="E32" s="18"/>
      <c r="F32" s="18"/>
      <c r="G32" s="18"/>
      <c r="H32" s="18"/>
      <c r="I32" s="18"/>
      <c r="J32" s="18"/>
      <c r="K32" s="18"/>
      <c r="L32" s="18"/>
      <c r="M32" s="18"/>
      <c r="N32" s="18"/>
      <c r="O32" s="18"/>
      <c r="P32" s="18"/>
    </row>
    <row r="33" spans="4:16" ht="12" customHeight="1">
      <c r="D33" s="18"/>
      <c r="E33" s="18"/>
      <c r="F33" s="18"/>
      <c r="G33" s="18"/>
      <c r="H33" s="18"/>
      <c r="I33" s="18"/>
      <c r="J33" s="18"/>
      <c r="K33" s="18"/>
      <c r="L33" s="18"/>
      <c r="M33" s="18"/>
      <c r="N33" s="18"/>
      <c r="O33" s="18"/>
      <c r="P33" s="18"/>
    </row>
    <row r="34" spans="4:16" ht="12" customHeight="1">
      <c r="D34" s="18"/>
      <c r="E34" s="18"/>
      <c r="F34" s="18"/>
      <c r="G34" s="18"/>
      <c r="H34" s="18"/>
      <c r="I34" s="18"/>
      <c r="J34" s="18"/>
      <c r="K34" s="18"/>
      <c r="L34" s="18"/>
      <c r="M34" s="18"/>
      <c r="N34" s="18"/>
      <c r="O34" s="18"/>
      <c r="P34" s="18"/>
    </row>
    <row r="35" spans="4:16" ht="12" customHeight="1">
      <c r="D35" s="18"/>
      <c r="E35" s="18"/>
      <c r="F35" s="18"/>
      <c r="G35" s="18"/>
      <c r="H35" s="18"/>
      <c r="I35" s="18"/>
      <c r="J35" s="18"/>
      <c r="K35" s="18"/>
      <c r="L35" s="18"/>
      <c r="M35" s="18"/>
      <c r="N35" s="18"/>
      <c r="O35" s="18"/>
      <c r="P35" s="18"/>
    </row>
    <row r="36" spans="4:16" ht="12" customHeight="1">
      <c r="D36" s="18"/>
      <c r="E36" s="18"/>
      <c r="F36" s="18"/>
      <c r="G36" s="18"/>
      <c r="H36" s="18"/>
      <c r="I36" s="18"/>
      <c r="J36" s="18"/>
      <c r="K36" s="18"/>
      <c r="L36" s="18"/>
      <c r="M36" s="18"/>
      <c r="N36" s="18"/>
      <c r="O36" s="18"/>
      <c r="P36" s="18"/>
    </row>
    <row r="37" spans="4:16" ht="12" customHeight="1">
      <c r="D37" s="18"/>
      <c r="E37" s="18"/>
      <c r="F37" s="18"/>
      <c r="G37" s="18"/>
      <c r="H37" s="18"/>
      <c r="I37" s="18"/>
      <c r="J37" s="18"/>
      <c r="K37" s="18"/>
      <c r="L37" s="18"/>
      <c r="M37" s="18"/>
      <c r="N37" s="18"/>
      <c r="O37" s="18"/>
      <c r="P37" s="18"/>
    </row>
    <row r="38" spans="4:16" ht="12" customHeight="1">
      <c r="D38" s="18"/>
      <c r="E38" s="18"/>
      <c r="F38" s="18"/>
      <c r="G38" s="18"/>
      <c r="H38" s="18"/>
      <c r="I38" s="18"/>
      <c r="J38" s="18"/>
      <c r="K38" s="18"/>
      <c r="L38" s="18"/>
      <c r="M38" s="18"/>
      <c r="N38" s="18"/>
      <c r="O38" s="18"/>
      <c r="P38" s="18"/>
    </row>
    <row r="39" spans="4:16" ht="12" customHeight="1">
      <c r="D39" s="18"/>
      <c r="E39" s="18"/>
      <c r="F39" s="18"/>
      <c r="G39" s="18"/>
      <c r="H39" s="18"/>
      <c r="I39" s="18"/>
      <c r="J39" s="18"/>
      <c r="K39" s="18"/>
      <c r="L39" s="18"/>
      <c r="M39" s="18"/>
      <c r="N39" s="18"/>
      <c r="O39" s="18"/>
      <c r="P39" s="18"/>
    </row>
    <row r="40" spans="4:16" ht="12" customHeight="1">
      <c r="D40" s="18"/>
      <c r="E40" s="18"/>
      <c r="F40" s="18"/>
      <c r="G40" s="18"/>
      <c r="H40" s="18"/>
      <c r="I40" s="18"/>
      <c r="J40" s="18"/>
      <c r="K40" s="18"/>
      <c r="L40" s="18"/>
      <c r="M40" s="18"/>
      <c r="N40" s="18"/>
      <c r="O40" s="18"/>
      <c r="P40" s="18"/>
    </row>
    <row r="41" spans="4:18" ht="12" customHeight="1">
      <c r="D41" s="21"/>
      <c r="E41" s="16"/>
      <c r="F41" s="24"/>
      <c r="G41" s="24"/>
      <c r="H41" s="24"/>
      <c r="I41" s="24"/>
      <c r="J41" s="24"/>
      <c r="K41" s="24"/>
      <c r="L41" s="24"/>
      <c r="M41" s="24"/>
      <c r="N41" s="24"/>
      <c r="O41" s="24"/>
      <c r="P41" s="24"/>
      <c r="R41" s="28"/>
    </row>
    <row r="42" ht="12" customHeight="1">
      <c r="H42" s="52"/>
    </row>
    <row r="43" spans="3:24" s="99" customFormat="1" ht="15">
      <c r="C43" s="102" t="s">
        <v>260</v>
      </c>
      <c r="D43" s="103"/>
      <c r="E43" s="103"/>
      <c r="G43" s="100"/>
      <c r="I43" s="101"/>
      <c r="J43" s="101"/>
      <c r="K43" s="100"/>
      <c r="L43" s="100"/>
      <c r="M43" s="100"/>
      <c r="V43" s="104"/>
      <c r="W43" s="105"/>
      <c r="X43" s="104"/>
    </row>
    <row r="44" spans="3:24" s="99" customFormat="1" ht="15">
      <c r="C44" s="106" t="s">
        <v>0</v>
      </c>
      <c r="D44" s="106"/>
      <c r="E44" s="106"/>
      <c r="G44" s="100"/>
      <c r="H44" s="100"/>
      <c r="I44" s="100"/>
      <c r="J44" s="100"/>
      <c r="K44" s="100"/>
      <c r="L44" s="100"/>
      <c r="M44" s="100"/>
      <c r="V44" s="106"/>
      <c r="X44" s="106"/>
    </row>
    <row r="45" s="2" customFormat="1" ht="15">
      <c r="C45" s="1"/>
    </row>
    <row r="46" spans="3:16" ht="20.25" customHeight="1">
      <c r="C46" s="9"/>
      <c r="D46" s="9"/>
      <c r="E46" s="122">
        <v>2022</v>
      </c>
      <c r="F46" s="20"/>
      <c r="G46" s="20"/>
      <c r="H46" s="20"/>
      <c r="I46" s="20"/>
      <c r="J46" s="20"/>
      <c r="K46" s="20"/>
      <c r="L46" s="20"/>
      <c r="M46" s="20"/>
      <c r="N46" s="20"/>
      <c r="O46" s="20"/>
      <c r="P46" s="20"/>
    </row>
    <row r="47" spans="3:16" ht="12" customHeight="1">
      <c r="C47" s="34" t="s">
        <v>1</v>
      </c>
      <c r="D47" s="35" t="s">
        <v>8</v>
      </c>
      <c r="E47" s="205">
        <f>Data_mfa_SoM!G11</f>
        <v>0.918</v>
      </c>
      <c r="F47" s="22"/>
      <c r="G47" s="207">
        <f>E47/SUM(E$47:E$49)</f>
        <v>0.2562814070351759</v>
      </c>
      <c r="H47" s="22"/>
      <c r="I47" s="22"/>
      <c r="J47" s="22"/>
      <c r="K47" s="22"/>
      <c r="L47" s="22"/>
      <c r="M47" s="22"/>
      <c r="N47" s="22"/>
      <c r="O47" s="22"/>
      <c r="P47" s="22"/>
    </row>
    <row r="48" spans="3:16" ht="12" customHeight="1">
      <c r="C48" s="30"/>
      <c r="D48" s="29" t="s">
        <v>7</v>
      </c>
      <c r="E48" s="205">
        <f>Data_mfa_SoM!G12</f>
        <v>0.442</v>
      </c>
      <c r="F48" s="22"/>
      <c r="G48" s="207">
        <f>E48/SUM(E$47:E$49)</f>
        <v>0.12339475153545507</v>
      </c>
      <c r="H48" s="207">
        <f>SUM(G47:G49)</f>
        <v>1</v>
      </c>
      <c r="I48" s="22"/>
      <c r="J48" s="22"/>
      <c r="K48" s="22"/>
      <c r="L48" s="22"/>
      <c r="M48" s="22"/>
      <c r="N48" s="22"/>
      <c r="O48" s="22"/>
      <c r="P48" s="22"/>
    </row>
    <row r="49" spans="3:16" ht="12" customHeight="1">
      <c r="C49" s="30"/>
      <c r="D49" s="29" t="s">
        <v>9</v>
      </c>
      <c r="E49" s="205">
        <f>Data_mfa_SoM!G13</f>
        <v>2.222</v>
      </c>
      <c r="F49" s="51"/>
      <c r="G49" s="207">
        <f>E49/SUM(E$47:E$49)</f>
        <v>0.6203238414293691</v>
      </c>
      <c r="H49" s="22"/>
      <c r="I49" s="22"/>
      <c r="J49" s="22"/>
      <c r="K49" s="22"/>
      <c r="L49" s="22"/>
      <c r="M49" s="22"/>
      <c r="N49" s="22"/>
      <c r="O49" s="22"/>
      <c r="P49" s="22"/>
    </row>
    <row r="50" spans="3:16" ht="12" customHeight="1">
      <c r="C50" s="31" t="s">
        <v>2</v>
      </c>
      <c r="D50" s="29" t="s">
        <v>8</v>
      </c>
      <c r="E50" s="205">
        <f>Data_mfa_SoM!G14</f>
        <v>0.893</v>
      </c>
      <c r="F50" s="50"/>
      <c r="G50" s="207">
        <f>E50/SUM(E$50:E$52)</f>
        <v>0.5813802083333334</v>
      </c>
      <c r="H50" s="22"/>
      <c r="I50" s="22"/>
      <c r="J50" s="22"/>
      <c r="K50" s="22"/>
      <c r="L50" s="22"/>
      <c r="M50" s="22"/>
      <c r="N50" s="22"/>
      <c r="O50" s="22"/>
      <c r="P50" s="22"/>
    </row>
    <row r="51" spans="3:16" ht="12" customHeight="1">
      <c r="C51" s="32"/>
      <c r="D51" s="33" t="s">
        <v>7</v>
      </c>
      <c r="E51" s="205">
        <f>Data_mfa_SoM!G15</f>
        <v>0.352</v>
      </c>
      <c r="F51" s="22"/>
      <c r="G51" s="207">
        <f>E51/SUM(E$50:E$52)</f>
        <v>0.22916666666666666</v>
      </c>
      <c r="H51" s="207">
        <f>SUM(G50:G52)</f>
        <v>1</v>
      </c>
      <c r="I51" s="22"/>
      <c r="J51" s="22"/>
      <c r="K51" s="22"/>
      <c r="L51" s="22"/>
      <c r="M51" s="22"/>
      <c r="N51" s="22"/>
      <c r="O51" s="22"/>
      <c r="P51" s="22"/>
    </row>
    <row r="52" spans="3:16" ht="12" customHeight="1">
      <c r="C52" s="36"/>
      <c r="D52" s="37" t="s">
        <v>9</v>
      </c>
      <c r="E52" s="206">
        <f>Data_mfa_SoM!G16</f>
        <v>0.291</v>
      </c>
      <c r="F52" s="50"/>
      <c r="G52" s="207">
        <f>E52/SUM(E$50:E$52)</f>
        <v>0.18945312499999997</v>
      </c>
      <c r="H52" s="22"/>
      <c r="I52" s="22"/>
      <c r="J52" s="22"/>
      <c r="K52" s="22"/>
      <c r="L52" s="22"/>
      <c r="M52" s="22"/>
      <c r="N52" s="22"/>
      <c r="O52" s="22"/>
      <c r="P52" s="22"/>
    </row>
    <row r="53" spans="3:7" ht="12" customHeight="1">
      <c r="C53" s="23"/>
      <c r="D53" s="14"/>
      <c r="G53" s="43"/>
    </row>
    <row r="54" spans="3:16" ht="12" customHeight="1">
      <c r="C54" s="229" t="s">
        <v>25</v>
      </c>
      <c r="D54" s="229"/>
      <c r="E54" s="18"/>
      <c r="F54" s="18"/>
      <c r="G54" s="18"/>
      <c r="H54" s="18"/>
      <c r="I54" s="18"/>
      <c r="J54" s="18"/>
      <c r="K54" s="18"/>
      <c r="L54" s="18"/>
      <c r="M54" s="18"/>
      <c r="N54" s="18"/>
      <c r="O54" s="18"/>
      <c r="P54" s="18"/>
    </row>
    <row r="55" spans="4:16" ht="12" customHeight="1">
      <c r="D55" s="18"/>
      <c r="E55" s="18"/>
      <c r="F55" s="18"/>
      <c r="G55" s="18"/>
      <c r="H55" s="18"/>
      <c r="I55" s="18"/>
      <c r="J55" s="18"/>
      <c r="K55" s="18"/>
      <c r="L55" s="18"/>
      <c r="M55" s="18"/>
      <c r="N55" s="18"/>
      <c r="O55" s="18"/>
      <c r="P55" s="18"/>
    </row>
    <row r="56" ht="12" customHeight="1"/>
    <row r="57" spans="3:16" ht="12" customHeight="1">
      <c r="C57" s="16"/>
      <c r="D57" s="14"/>
      <c r="E57" s="17"/>
      <c r="F57" s="17"/>
      <c r="G57" s="17"/>
      <c r="H57" s="17"/>
      <c r="I57" s="17"/>
      <c r="J57" s="17"/>
      <c r="K57" s="17"/>
      <c r="L57" s="17"/>
      <c r="M57" s="17"/>
      <c r="N57" s="17"/>
      <c r="O57" s="17"/>
      <c r="P57" s="17"/>
    </row>
    <row r="58" ht="12" customHeight="1">
      <c r="H58" s="52"/>
    </row>
    <row r="59" ht="15">
      <c r="D59" s="14"/>
    </row>
    <row r="60" ht="15">
      <c r="D60" s="14"/>
    </row>
    <row r="61" ht="15">
      <c r="D61" s="14"/>
    </row>
    <row r="62" ht="15">
      <c r="D62" s="14"/>
    </row>
    <row r="63" ht="15">
      <c r="D63" s="14"/>
    </row>
    <row r="64" ht="15">
      <c r="D64" s="14"/>
    </row>
    <row r="65" ht="15">
      <c r="D65" s="14"/>
    </row>
    <row r="66" ht="15">
      <c r="D66" s="14"/>
    </row>
    <row r="67" ht="15">
      <c r="D67" s="14"/>
    </row>
    <row r="68" ht="15">
      <c r="D68" s="14"/>
    </row>
    <row r="69" ht="15">
      <c r="D69" s="14"/>
    </row>
    <row r="70" ht="15">
      <c r="D70" s="14"/>
    </row>
  </sheetData>
  <mergeCells count="2">
    <mergeCell ref="C54:D54"/>
    <mergeCell ref="C31:D31"/>
  </mergeCells>
  <printOptions gridLines="1"/>
  <pageMargins left="0.25" right="0.25" top="0.75" bottom="0.75" header="0.3" footer="0.3"/>
  <pageSetup fitToWidth="0" fitToHeight="1" horizontalDpi="600" verticalDpi="600" orientation="landscape" paperSize="8" scale="63"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Z22"/>
  <sheetViews>
    <sheetView showGridLines="0" workbookViewId="0" topLeftCell="A1">
      <selection activeCell="Z13" sqref="Z13"/>
    </sheetView>
  </sheetViews>
  <sheetFormatPr defaultColWidth="9.140625" defaultRowHeight="15"/>
  <cols>
    <col min="1" max="2" width="3.8515625" style="26" customWidth="1"/>
    <col min="3" max="3" width="21.421875" style="26" customWidth="1"/>
    <col min="4" max="21" width="5.7109375" style="26" customWidth="1"/>
    <col min="22" max="22" width="7.00390625" style="26" customWidth="1"/>
    <col min="23" max="23" width="7.140625" style="26" customWidth="1"/>
    <col min="24" max="24" width="7.421875" style="26" customWidth="1"/>
    <col min="25" max="25" width="6.7109375" style="26" customWidth="1"/>
    <col min="26" max="26" width="7.8515625" style="26" customWidth="1"/>
    <col min="27" max="16384" width="9.140625" style="26" customWidth="1"/>
  </cols>
  <sheetData>
    <row r="1" ht="15">
      <c r="A1" s="99" t="s">
        <v>263</v>
      </c>
    </row>
    <row r="2" ht="15">
      <c r="A2" s="99"/>
    </row>
    <row r="3" ht="15.75">
      <c r="C3" s="124" t="s">
        <v>262</v>
      </c>
    </row>
    <row r="4" ht="12.75">
      <c r="C4" s="123" t="s">
        <v>238</v>
      </c>
    </row>
    <row r="6" spans="3:26" ht="18" customHeight="1">
      <c r="C6" s="63"/>
      <c r="D6" s="67">
        <v>2000</v>
      </c>
      <c r="E6" s="67">
        <v>2001</v>
      </c>
      <c r="F6" s="67">
        <v>2002</v>
      </c>
      <c r="G6" s="67">
        <v>2003</v>
      </c>
      <c r="H6" s="67">
        <v>2004</v>
      </c>
      <c r="I6" s="67">
        <v>2005</v>
      </c>
      <c r="J6" s="67">
        <v>2006</v>
      </c>
      <c r="K6" s="67">
        <v>2007</v>
      </c>
      <c r="L6" s="67">
        <v>2008</v>
      </c>
      <c r="M6" s="67">
        <v>2009</v>
      </c>
      <c r="N6" s="67">
        <v>2010</v>
      </c>
      <c r="O6" s="67">
        <v>2011</v>
      </c>
      <c r="P6" s="67">
        <v>2012</v>
      </c>
      <c r="Q6" s="67">
        <v>2013</v>
      </c>
      <c r="R6" s="67">
        <v>2014</v>
      </c>
      <c r="S6" s="67">
        <v>2015</v>
      </c>
      <c r="T6" s="67">
        <v>2016</v>
      </c>
      <c r="U6" s="67">
        <v>2017</v>
      </c>
      <c r="V6" s="67">
        <v>2018</v>
      </c>
      <c r="W6" s="67">
        <v>2019</v>
      </c>
      <c r="X6" s="67">
        <v>2020</v>
      </c>
      <c r="Y6" s="67">
        <v>2021</v>
      </c>
      <c r="Z6" s="67">
        <v>2022</v>
      </c>
    </row>
    <row r="7" spans="3:26" ht="18" customHeight="1">
      <c r="C7" s="125" t="s">
        <v>3</v>
      </c>
      <c r="D7" s="134">
        <f>(Data_mfa!E17/(Data_mfa!E19+Data_mfa!E18))*100</f>
        <v>9.453730557904413</v>
      </c>
      <c r="E7" s="134">
        <f>Data_mfa!F17/(Data_mfa!F19+Data_mfa!F18)*100</f>
        <v>9.809010757795608</v>
      </c>
      <c r="F7" s="134">
        <f>Data_mfa!G17/(Data_mfa!G19+Data_mfa!G18)*100</f>
        <v>10.319035888023748</v>
      </c>
      <c r="G7" s="134">
        <f>Data_mfa!H17/(Data_mfa!H19+Data_mfa!H18)*100</f>
        <v>11.043501014265553</v>
      </c>
      <c r="H7" s="134">
        <f>Data_mfa!I17/(Data_mfa!I19+Data_mfa!I18)*100</f>
        <v>9.91282446569193</v>
      </c>
      <c r="I7" s="134">
        <f>Data_mfa!J17/(Data_mfa!J19+Data_mfa!J18)*100</f>
        <v>10.374827754903599</v>
      </c>
      <c r="J7" s="134">
        <f>Data_mfa!K17/(Data_mfa!K19+Data_mfa!K18)*100</f>
        <v>10.975127833248418</v>
      </c>
      <c r="K7" s="134">
        <f>Data_mfa!L17/(Data_mfa!L19+Data_mfa!L18)*100</f>
        <v>11.41729213181163</v>
      </c>
      <c r="L7" s="134">
        <f>Data_mfa!M17/(Data_mfa!M19+Data_mfa!M18)*100</f>
        <v>10.874428850583074</v>
      </c>
      <c r="M7" s="134">
        <f>Data_mfa!N17/(Data_mfa!N19+Data_mfa!N18)*100</f>
        <v>9.482630252724707</v>
      </c>
      <c r="N7" s="134">
        <f>Data_mfa!O17/(Data_mfa!O19+Data_mfa!O18)*100</f>
        <v>10.137636041842724</v>
      </c>
      <c r="O7" s="134">
        <f>Data_mfa!P17/(Data_mfa!P19+Data_mfa!P18)*100</f>
        <v>10.160484711970376</v>
      </c>
      <c r="P7" s="134">
        <f>Data_mfa!Q17/(Data_mfa!Q19+Data_mfa!Q18)*100</f>
        <v>10.470437633357676</v>
      </c>
      <c r="Q7" s="134">
        <f>Data_mfa!R17/(Data_mfa!R19+Data_mfa!R18)*100</f>
        <v>10.370131463415353</v>
      </c>
      <c r="R7" s="134">
        <f>Data_mfa!S17/(Data_mfa!S19+Data_mfa!S18)*100</f>
        <v>10.520285041982167</v>
      </c>
      <c r="S7" s="134">
        <f>Data_mfa!T17/(Data_mfa!T19+Data_mfa!T18)*100</f>
        <v>11.191957239451503</v>
      </c>
      <c r="T7" s="134">
        <f>Data_mfa!U17/(Data_mfa!U19+Data_mfa!U18)*100</f>
        <v>11.372900761747326</v>
      </c>
      <c r="U7" s="134">
        <f>Data_mfa!V17/(Data_mfa!V19+Data_mfa!V18)*100</f>
        <v>11.292879842054791</v>
      </c>
      <c r="V7" s="134">
        <f>Data_mfa!W17/(Data_mfa!W19+Data_mfa!W18)*100</f>
        <v>12.413036903848923</v>
      </c>
      <c r="W7" s="134">
        <f>Data_mfa!X17/(Data_mfa!X19+Data_mfa!X18)*100</f>
        <v>12.347340837003356</v>
      </c>
      <c r="X7" s="134">
        <f>Data_mfa!Y17/(Data_mfa!Y19+Data_mfa!Y18)*100</f>
        <v>11.743590482386518</v>
      </c>
      <c r="Y7" s="134">
        <f>Data_mfa!Z17/(Data_mfa!Z19+Data_mfa!Z18)*100</f>
        <v>11.175827880917083</v>
      </c>
      <c r="Z7" s="134">
        <f>Data_mfa!AA17/(Data_mfa!AA19+Data_mfa!AA18)*100</f>
        <v>12.427903180032994</v>
      </c>
    </row>
    <row r="8" spans="3:26" ht="18" customHeight="1">
      <c r="C8" s="126" t="s">
        <v>4</v>
      </c>
      <c r="D8" s="135">
        <f>(Data_mfa!E22/(Data_mfa!E24+Data_mfa!E23))*100</f>
        <v>61.25305076778091</v>
      </c>
      <c r="E8" s="135">
        <f>(Data_mfa!F22/(Data_mfa!F24+Data_mfa!F23))*100</f>
        <v>60.865770425756104</v>
      </c>
      <c r="F8" s="135">
        <f>(Data_mfa!G22/(Data_mfa!G24+Data_mfa!G23))*100</f>
        <v>61.81799023841701</v>
      </c>
      <c r="G8" s="135">
        <f>(Data_mfa!H22/(Data_mfa!H24+Data_mfa!H23))*100</f>
        <v>63.869560788400356</v>
      </c>
      <c r="H8" s="135">
        <f>(Data_mfa!I22/(Data_mfa!I24+Data_mfa!I23))*100</f>
        <v>65.68254956763701</v>
      </c>
      <c r="I8" s="135">
        <f>(Data_mfa!J22/(Data_mfa!J24+Data_mfa!J23))*100</f>
        <v>66.55643291538705</v>
      </c>
      <c r="J8" s="135">
        <f>(Data_mfa!K22/(Data_mfa!K24+Data_mfa!K23))*100</f>
        <v>66.5046386885847</v>
      </c>
      <c r="K8" s="135">
        <f>(Data_mfa!L22/(Data_mfa!L24+Data_mfa!L23))*100</f>
        <v>67.54280854040346</v>
      </c>
      <c r="L8" s="135">
        <f>(Data_mfa!M22/(Data_mfa!M24+Data_mfa!M23))*100</f>
        <v>66.69216791325621</v>
      </c>
      <c r="M8" s="135">
        <f>(Data_mfa!N22/(Data_mfa!N24+Data_mfa!N23))*100</f>
        <v>55.04142767245936</v>
      </c>
      <c r="N8" s="135">
        <f>(Data_mfa!O22/(Data_mfa!O24+Data_mfa!O23))*100</f>
        <v>58.07657684351015</v>
      </c>
      <c r="O8" s="135">
        <f>(Data_mfa!P22/(Data_mfa!P24+Data_mfa!P23))*100</f>
        <v>58.30970979322431</v>
      </c>
      <c r="P8" s="135">
        <f>(Data_mfa!Q22/(Data_mfa!Q24+Data_mfa!Q23))*100</f>
        <v>53.63291331123051</v>
      </c>
      <c r="Q8" s="135">
        <f>(Data_mfa!R22/(Data_mfa!R24+Data_mfa!R23))*100</f>
        <v>51.372753343060864</v>
      </c>
      <c r="R8" s="135">
        <f>(Data_mfa!S22/(Data_mfa!S24+Data_mfa!S23))*100</f>
        <v>55.17526831811686</v>
      </c>
      <c r="S8" s="135">
        <f>(Data_mfa!T22/(Data_mfa!T24+Data_mfa!T23))*100</f>
        <v>56.3977860221229</v>
      </c>
      <c r="T8" s="135">
        <f>(Data_mfa!U22/(Data_mfa!U24+Data_mfa!U23))*100</f>
        <v>53.708819546229094</v>
      </c>
      <c r="U8" s="135">
        <f>(Data_mfa!V22/(Data_mfa!V24+Data_mfa!V23))*100</f>
        <v>53.9438420440346</v>
      </c>
      <c r="V8" s="135">
        <f>(Data_mfa!W22/(Data_mfa!W24+Data_mfa!W23))*100</f>
        <v>54.207280201843766</v>
      </c>
      <c r="W8" s="135">
        <f>(Data_mfa!X22/(Data_mfa!X24+Data_mfa!X23))*100</f>
        <v>52.41683504717145</v>
      </c>
      <c r="X8" s="135">
        <f>(Data_mfa!Y22/(Data_mfa!Y24+Data_mfa!Y23))*100</f>
        <v>48.040109835113256</v>
      </c>
      <c r="Y8" s="135">
        <f>(Data_mfa!Z22/(Data_mfa!Z24+Data_mfa!Z23))*100</f>
        <v>52.535921903280865</v>
      </c>
      <c r="Z8" s="135">
        <f>(Data_mfa!AA22/(Data_mfa!AA24+Data_mfa!AA23))*100</f>
        <v>51.52829566695035</v>
      </c>
    </row>
    <row r="9" spans="3:26" ht="18" customHeight="1">
      <c r="C9" s="126" t="s">
        <v>5</v>
      </c>
      <c r="D9" s="135">
        <f>(Data_mfa!E27/(Data_mfa!E29+Data_mfa!E28))*100</f>
        <v>2.692648877781132</v>
      </c>
      <c r="E9" s="135">
        <f>(Data_mfa!F27/(Data_mfa!F29+Data_mfa!F28))*100</f>
        <v>2.719314752958535</v>
      </c>
      <c r="F9" s="135">
        <f>(Data_mfa!G27/(Data_mfa!G29+Data_mfa!G28))*100</f>
        <v>2.803359240548396</v>
      </c>
      <c r="G9" s="135">
        <f>(Data_mfa!H27/(Data_mfa!H29+Data_mfa!H28))*100</f>
        <v>2.901002445037974</v>
      </c>
      <c r="H9" s="135">
        <f>(Data_mfa!I27/(Data_mfa!I29+Data_mfa!I28))*100</f>
        <v>2.9658371043547804</v>
      </c>
      <c r="I9" s="135">
        <f>(Data_mfa!J27/(Data_mfa!J29+Data_mfa!J28))*100</f>
        <v>2.921788055139531</v>
      </c>
      <c r="J9" s="135">
        <f>(Data_mfa!K27/(Data_mfa!K29+Data_mfa!K28))*100</f>
        <v>2.8094135755213414</v>
      </c>
      <c r="K9" s="135">
        <f>(Data_mfa!L27/(Data_mfa!L29+Data_mfa!L28))*100</f>
        <v>2.9129828000281903</v>
      </c>
      <c r="L9" s="135">
        <f>(Data_mfa!M27/(Data_mfa!M29+Data_mfa!M28))*100</f>
        <v>2.6938388916308975</v>
      </c>
      <c r="M9" s="135">
        <f>(Data_mfa!N27/(Data_mfa!N29+Data_mfa!N28))*100</f>
        <v>2.4225921892910325</v>
      </c>
      <c r="N9" s="135">
        <f>(Data_mfa!O27/(Data_mfa!O29+Data_mfa!O28))*100</f>
        <v>2.965777190915455</v>
      </c>
      <c r="O9" s="135">
        <f>(Data_mfa!P27/(Data_mfa!P29+Data_mfa!P28))*100</f>
        <v>2.9056662866511083</v>
      </c>
      <c r="P9" s="135">
        <f>(Data_mfa!Q27/(Data_mfa!Q29+Data_mfa!Q28))*100</f>
        <v>2.7544395787602443</v>
      </c>
      <c r="Q9" s="135">
        <f>(Data_mfa!R27/(Data_mfa!R29+Data_mfa!R28))*100</f>
        <v>2.8091604872926363</v>
      </c>
      <c r="R9" s="135">
        <f>(Data_mfa!S27/(Data_mfa!S29+Data_mfa!S28))*100</f>
        <v>2.8844116043897547</v>
      </c>
      <c r="S9" s="135">
        <f>(Data_mfa!T27/(Data_mfa!T29+Data_mfa!T28))*100</f>
        <v>2.7419136385095384</v>
      </c>
      <c r="T9" s="135">
        <f>(Data_mfa!U27/(Data_mfa!U29+Data_mfa!U28))*100</f>
        <v>2.8824718909701974</v>
      </c>
      <c r="U9" s="135">
        <f>(Data_mfa!V27/(Data_mfa!V29+Data_mfa!V28))*100</f>
        <v>3.1145841336882185</v>
      </c>
      <c r="V9" s="135">
        <f>(Data_mfa!W27/(Data_mfa!W29+Data_mfa!W28))*100</f>
        <v>3.1037256323666105</v>
      </c>
      <c r="W9" s="135">
        <f>(Data_mfa!X27/(Data_mfa!X29+Data_mfa!X28))*100</f>
        <v>3.133434348903859</v>
      </c>
      <c r="X9" s="135">
        <f>(Data_mfa!Y27/(Data_mfa!Y29+Data_mfa!Y28))*100</f>
        <v>3.079832791948051</v>
      </c>
      <c r="Y9" s="135">
        <f>(Data_mfa!Z27/(Data_mfa!Z29+Data_mfa!Z28))*100</f>
        <v>3.224829822348332</v>
      </c>
      <c r="Z9" s="135">
        <f>(Data_mfa!AA27/(Data_mfa!AA29+Data_mfa!AA28))*100</f>
        <v>3.0366016255900483</v>
      </c>
    </row>
    <row r="10" spans="3:26" ht="18" customHeight="1">
      <c r="C10" s="126" t="s">
        <v>13</v>
      </c>
      <c r="D10" s="135">
        <f>(Data_mfa!E32/(Data_mfa!E34+Data_mfa!E33))*100</f>
        <v>55.44170924574387</v>
      </c>
      <c r="E10" s="135">
        <f>(Data_mfa!F32/(Data_mfa!F34+Data_mfa!F33))*100</f>
        <v>54.77922653200834</v>
      </c>
      <c r="F10" s="135">
        <f>(Data_mfa!G32/(Data_mfa!G34+Data_mfa!G33))*100</f>
        <v>55.92784679749422</v>
      </c>
      <c r="G10" s="135">
        <f>(Data_mfa!H32/(Data_mfa!H34+Data_mfa!H33))*100</f>
        <v>57.28366870582969</v>
      </c>
      <c r="H10" s="135">
        <f>(Data_mfa!I32/(Data_mfa!I34+Data_mfa!I33))*100</f>
        <v>57.64837996803547</v>
      </c>
      <c r="I10" s="135">
        <f>(Data_mfa!J32/(Data_mfa!J34+Data_mfa!J33))*100</f>
        <v>58.59966396919456</v>
      </c>
      <c r="J10" s="135">
        <f>(Data_mfa!K32/(Data_mfa!K34+Data_mfa!K33))*100</f>
        <v>59.62316406291029</v>
      </c>
      <c r="K10" s="135">
        <f>(Data_mfa!L32/(Data_mfa!L34+Data_mfa!L33))*100</f>
        <v>60.069602133567635</v>
      </c>
      <c r="L10" s="135">
        <f>(Data_mfa!M32/(Data_mfa!M34+Data_mfa!M33))*100</f>
        <v>60.716452601996316</v>
      </c>
      <c r="M10" s="135">
        <f>(Data_mfa!N32/(Data_mfa!N34+Data_mfa!N33))*100</f>
        <v>59.750405468011756</v>
      </c>
      <c r="N10" s="135">
        <f>(Data_mfa!O32/(Data_mfa!O34+Data_mfa!O33))*100</f>
        <v>60.41079358526791</v>
      </c>
      <c r="O10" s="135">
        <f>(Data_mfa!P32/(Data_mfa!P34+Data_mfa!P33))*100</f>
        <v>59.76572723660738</v>
      </c>
      <c r="P10" s="135">
        <f>(Data_mfa!Q32/(Data_mfa!Q34+Data_mfa!Q33))*100</f>
        <v>59.77847896338089</v>
      </c>
      <c r="Q10" s="135">
        <f>(Data_mfa!R32/(Data_mfa!R34+Data_mfa!R33))*100</f>
        <v>59.98439943393408</v>
      </c>
      <c r="R10" s="135">
        <f>(Data_mfa!S32/(Data_mfa!S34+Data_mfa!S33))*100</f>
        <v>61.05870306065972</v>
      </c>
      <c r="S10" s="135">
        <f>(Data_mfa!T32/(Data_mfa!T34+Data_mfa!T33))*100</f>
        <v>63.183684225655746</v>
      </c>
      <c r="T10" s="135">
        <f>(Data_mfa!U32/(Data_mfa!U34+Data_mfa!U33))*100</f>
        <v>65.14365216750501</v>
      </c>
      <c r="U10" s="135">
        <f>(Data_mfa!V32/(Data_mfa!V34+Data_mfa!V33))*100</f>
        <v>65.35524950871216</v>
      </c>
      <c r="V10" s="135">
        <f>(Data_mfa!W32/(Data_mfa!W34+Data_mfa!W33))*100</f>
        <v>66.27084737904372</v>
      </c>
      <c r="W10" s="135">
        <f>(Data_mfa!X32/(Data_mfa!X34+Data_mfa!X33))*100</f>
        <v>69.20886801139991</v>
      </c>
      <c r="X10" s="135">
        <f>(Data_mfa!Y32/(Data_mfa!Y34+Data_mfa!Y33))*100</f>
        <v>71.07555911621954</v>
      </c>
      <c r="Y10" s="135">
        <f>(Data_mfa!Z32/(Data_mfa!Z34+Data_mfa!Z33))*100</f>
        <v>70.63547437535317</v>
      </c>
      <c r="Z10" s="135">
        <f>(Data_mfa!AA32/(Data_mfa!AA34+Data_mfa!AA33))*100</f>
        <v>69.68330694546866</v>
      </c>
    </row>
    <row r="11" spans="3:26" s="49" customFormat="1" ht="18" customHeight="1">
      <c r="C11" s="68" t="s">
        <v>11</v>
      </c>
      <c r="D11" s="136">
        <f>(Data_mfa!E12/(Data_mfa!E14+Data_mfa!E13))*100</f>
        <v>21.102798701113848</v>
      </c>
      <c r="E11" s="136">
        <f>(Data_mfa!F12/(Data_mfa!F14+Data_mfa!F13))*100</f>
        <v>20.722153221583966</v>
      </c>
      <c r="F11" s="136">
        <f>(Data_mfa!G12/(Data_mfa!G14+Data_mfa!G13))*100</f>
        <v>21.4262605186958</v>
      </c>
      <c r="G11" s="136">
        <f>(Data_mfa!H12/(Data_mfa!H14+Data_mfa!H13))*100</f>
        <v>22.367582095924163</v>
      </c>
      <c r="H11" s="136">
        <f>(Data_mfa!I12/(Data_mfa!I14+Data_mfa!I13))*100</f>
        <v>22.083601974442562</v>
      </c>
      <c r="I11" s="136">
        <f>(Data_mfa!J12/(Data_mfa!J14+Data_mfa!J13))*100</f>
        <v>22.152437647322543</v>
      </c>
      <c r="J11" s="136">
        <f>(Data_mfa!K12/(Data_mfa!K14+Data_mfa!K13))*100</f>
        <v>22.162165969861594</v>
      </c>
      <c r="K11" s="136">
        <f>(Data_mfa!L12/(Data_mfa!L14+Data_mfa!L13))*100</f>
        <v>21.763686001349562</v>
      </c>
      <c r="L11" s="136">
        <f>(Data_mfa!M12/(Data_mfa!M14+Data_mfa!M13))*100</f>
        <v>21.858896667692164</v>
      </c>
      <c r="M11" s="136">
        <f>(Data_mfa!N12/(Data_mfa!N14+Data_mfa!N13))*100</f>
        <v>20.931598356245214</v>
      </c>
      <c r="N11" s="136">
        <f>(Data_mfa!O12/(Data_mfa!O14+Data_mfa!O13))*100</f>
        <v>22.741127969680278</v>
      </c>
      <c r="O11" s="136">
        <f>(Data_mfa!P12/(Data_mfa!P14+Data_mfa!P13))*100</f>
        <v>22.02547149676139</v>
      </c>
      <c r="P11" s="136">
        <f>(Data_mfa!Q12/(Data_mfa!Q14+Data_mfa!Q13))*100</f>
        <v>22.800606230644178</v>
      </c>
      <c r="Q11" s="136">
        <f>(Data_mfa!R12/(Data_mfa!R14+Data_mfa!R13))*100</f>
        <v>22.991119396573378</v>
      </c>
      <c r="R11" s="136">
        <f>(Data_mfa!S12/(Data_mfa!S14+Data_mfa!S13))*100</f>
        <v>23.02733500913198</v>
      </c>
      <c r="S11" s="136">
        <f>(Data_mfa!T12/(Data_mfa!T14+Data_mfa!T13))*100</f>
        <v>23.909116181540675</v>
      </c>
      <c r="T11" s="136">
        <f>(Data_mfa!U12/(Data_mfa!U14+Data_mfa!U13))*100</f>
        <v>24.164575894895986</v>
      </c>
      <c r="U11" s="136">
        <f>(Data_mfa!V12/(Data_mfa!V14+Data_mfa!V13))*100</f>
        <v>24.133991631253714</v>
      </c>
      <c r="V11" s="136">
        <f>(Data_mfa!W12/(Data_mfa!W14+Data_mfa!W13))*100</f>
        <v>24.267922054491535</v>
      </c>
      <c r="W11" s="136">
        <f>(Data_mfa!X12/(Data_mfa!X14+Data_mfa!X13))*100</f>
        <v>23.69641976728524</v>
      </c>
      <c r="X11" s="136">
        <f>(Data_mfa!Y12/(Data_mfa!Y14+Data_mfa!Y13))*100</f>
        <v>22.19326631743126</v>
      </c>
      <c r="Y11" s="136">
        <f>(Data_mfa!Z12/(Data_mfa!Z14+Data_mfa!Z13))*100</f>
        <v>22.555831474067045</v>
      </c>
      <c r="Z11" s="136">
        <f>(Data_mfa!AA12/(Data_mfa!AA14+Data_mfa!AA13))*100</f>
        <v>22.411018872542325</v>
      </c>
    </row>
    <row r="12" ht="15">
      <c r="C12" s="26" t="s">
        <v>10</v>
      </c>
    </row>
    <row r="13" spans="5:26" ht="15">
      <c r="E13" s="130"/>
      <c r="Q13" s="54"/>
      <c r="R13" s="54"/>
      <c r="S13" s="54"/>
      <c r="Z13" s="54"/>
    </row>
    <row r="14" spans="3:19" ht="15">
      <c r="C14" s="132" t="s">
        <v>170</v>
      </c>
      <c r="Q14" s="54"/>
      <c r="R14" s="54"/>
      <c r="S14" s="54"/>
    </row>
    <row r="15" spans="3:19" ht="15" customHeight="1">
      <c r="C15" s="133"/>
      <c r="D15" s="54"/>
      <c r="E15" s="54"/>
      <c r="F15" s="54"/>
      <c r="G15" s="54"/>
      <c r="H15" s="54"/>
      <c r="I15" s="54"/>
      <c r="J15" s="54"/>
      <c r="K15" s="54"/>
      <c r="L15" s="54"/>
      <c r="M15" s="54"/>
      <c r="N15" s="54"/>
      <c r="O15" s="54"/>
      <c r="Q15" s="54"/>
      <c r="R15" s="54"/>
      <c r="S15" s="54"/>
    </row>
    <row r="16" spans="4:19" ht="15">
      <c r="D16" s="54"/>
      <c r="E16" s="54"/>
      <c r="F16" s="54"/>
      <c r="G16" s="54"/>
      <c r="H16" s="54"/>
      <c r="I16" s="54"/>
      <c r="J16" s="54"/>
      <c r="K16" s="54"/>
      <c r="L16" s="54"/>
      <c r="M16" s="54"/>
      <c r="N16" s="54"/>
      <c r="O16" s="54"/>
      <c r="P16" s="54"/>
      <c r="Q16" s="54"/>
      <c r="R16" s="54"/>
      <c r="S16" s="54"/>
    </row>
    <row r="17" spans="4:19" ht="15">
      <c r="D17" s="54"/>
      <c r="E17" s="54"/>
      <c r="F17" s="54"/>
      <c r="G17" s="54"/>
      <c r="H17" s="54"/>
      <c r="I17" s="54"/>
      <c r="J17" s="54"/>
      <c r="K17" s="54"/>
      <c r="L17" s="54"/>
      <c r="M17" s="54"/>
      <c r="N17" s="54"/>
      <c r="O17" s="54"/>
      <c r="P17" s="54"/>
      <c r="Q17" s="54"/>
      <c r="R17" s="54"/>
      <c r="S17" s="54"/>
    </row>
    <row r="18" spans="4:19" ht="15" customHeight="1">
      <c r="D18" s="54"/>
      <c r="E18" s="131"/>
      <c r="F18" s="54"/>
      <c r="G18" s="54"/>
      <c r="H18" s="54"/>
      <c r="I18" s="54"/>
      <c r="J18" s="54"/>
      <c r="K18" s="54"/>
      <c r="L18" s="54"/>
      <c r="M18" s="54"/>
      <c r="N18" s="54"/>
      <c r="O18" s="54"/>
      <c r="P18" s="54"/>
      <c r="Q18" s="54"/>
      <c r="R18" s="54"/>
      <c r="S18" s="54"/>
    </row>
    <row r="19" spans="4:19" ht="15">
      <c r="D19" s="54"/>
      <c r="E19" s="54"/>
      <c r="F19" s="54"/>
      <c r="G19" s="54"/>
      <c r="H19" s="54"/>
      <c r="I19" s="54"/>
      <c r="J19" s="54"/>
      <c r="K19" s="54"/>
      <c r="L19" s="54"/>
      <c r="M19" s="54"/>
      <c r="N19" s="54"/>
      <c r="O19" s="54"/>
      <c r="P19" s="54"/>
      <c r="Q19" s="54"/>
      <c r="R19" s="54"/>
      <c r="S19" s="54"/>
    </row>
    <row r="20" spans="4:19" ht="15">
      <c r="D20" s="54"/>
      <c r="E20" s="54"/>
      <c r="F20" s="54"/>
      <c r="G20" s="54"/>
      <c r="H20" s="54"/>
      <c r="I20" s="54"/>
      <c r="J20" s="54"/>
      <c r="K20" s="54"/>
      <c r="L20" s="54"/>
      <c r="M20" s="54"/>
      <c r="N20" s="54"/>
      <c r="O20" s="54"/>
      <c r="P20" s="54"/>
      <c r="Q20" s="54"/>
      <c r="R20" s="54"/>
      <c r="S20" s="54"/>
    </row>
    <row r="21" spans="17:19" ht="15">
      <c r="Q21" s="66"/>
      <c r="R21" s="66"/>
      <c r="S21" s="66"/>
    </row>
    <row r="22" spans="17:19" ht="15">
      <c r="Q22" s="66"/>
      <c r="R22" s="66"/>
      <c r="S22" s="66"/>
    </row>
  </sheetData>
  <hyperlinks>
    <hyperlink ref="C14" r:id="rId1" display="http://appsso.eurostat.ec.europa.eu/nui/show.do?dataset=env_ac_mid&amp;lang=en"/>
  </hyperlinks>
  <printOptions/>
  <pageMargins left="0.7" right="0.7" top="0.75" bottom="0.75" header="0.3" footer="0.3"/>
  <pageSetup fitToHeight="1" fitToWidth="1" horizontalDpi="600" verticalDpi="600" orientation="landscape" paperSize="9" scale="89"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AA134"/>
  <sheetViews>
    <sheetView zoomScale="90" zoomScaleNormal="90" workbookViewId="0" topLeftCell="A1">
      <selection activeCell="B2" sqref="B2"/>
    </sheetView>
  </sheetViews>
  <sheetFormatPr defaultColWidth="9.140625" defaultRowHeight="15"/>
  <cols>
    <col min="1" max="1" width="33.140625" style="69" bestFit="1" customWidth="1"/>
    <col min="2" max="2" width="35.57421875" style="69" customWidth="1"/>
    <col min="3" max="3" width="9.140625" style="69" customWidth="1"/>
    <col min="4" max="4" width="28.28125" style="69" customWidth="1"/>
    <col min="5" max="21" width="9.7109375" style="69" bestFit="1" customWidth="1"/>
    <col min="22" max="22" width="10.57421875" style="69" customWidth="1"/>
    <col min="23" max="24" width="9.7109375" style="69" bestFit="1" customWidth="1"/>
    <col min="25" max="27" width="9.8515625" style="69" bestFit="1" customWidth="1"/>
    <col min="28" max="16384" width="9.140625" style="69" customWidth="1"/>
  </cols>
  <sheetData>
    <row r="1" spans="1:5" ht="15">
      <c r="A1" s="91" t="s">
        <v>104</v>
      </c>
      <c r="E1" s="192" t="s">
        <v>224</v>
      </c>
    </row>
    <row r="2" ht="15">
      <c r="E2" s="193" t="s">
        <v>54</v>
      </c>
    </row>
    <row r="3" spans="1:2" ht="15">
      <c r="A3" s="91" t="s">
        <v>103</v>
      </c>
      <c r="B3" s="138">
        <v>45124.458333333336</v>
      </c>
    </row>
    <row r="4" spans="1:2" ht="15">
      <c r="A4" s="91" t="s">
        <v>102</v>
      </c>
      <c r="B4" s="138">
        <v>45126.579050925924</v>
      </c>
    </row>
    <row r="5" spans="1:2" ht="15">
      <c r="A5" s="91" t="s">
        <v>101</v>
      </c>
      <c r="B5" s="91" t="s">
        <v>100</v>
      </c>
    </row>
    <row r="7" spans="1:6" ht="15">
      <c r="A7" s="91" t="s">
        <v>99</v>
      </c>
      <c r="B7" s="91" t="s">
        <v>210</v>
      </c>
      <c r="C7" s="91" t="s">
        <v>215</v>
      </c>
      <c r="E7" s="185"/>
      <c r="F7" s="185"/>
    </row>
    <row r="8" spans="1:3" ht="15">
      <c r="A8" s="91" t="s">
        <v>98</v>
      </c>
      <c r="B8" s="137" t="s">
        <v>209</v>
      </c>
      <c r="C8" s="91" t="s">
        <v>173</v>
      </c>
    </row>
    <row r="10" spans="1:27" ht="15">
      <c r="A10" s="92" t="s">
        <v>97</v>
      </c>
      <c r="B10" s="92" t="s">
        <v>96</v>
      </c>
      <c r="C10" s="92" t="s">
        <v>95</v>
      </c>
      <c r="D10" s="92" t="s">
        <v>94</v>
      </c>
      <c r="E10" s="92" t="s">
        <v>93</v>
      </c>
      <c r="F10" s="92" t="s">
        <v>92</v>
      </c>
      <c r="G10" s="92" t="s">
        <v>91</v>
      </c>
      <c r="H10" s="92" t="s">
        <v>90</v>
      </c>
      <c r="I10" s="92" t="s">
        <v>89</v>
      </c>
      <c r="J10" s="92" t="s">
        <v>88</v>
      </c>
      <c r="K10" s="92" t="s">
        <v>87</v>
      </c>
      <c r="L10" s="92" t="s">
        <v>86</v>
      </c>
      <c r="M10" s="92" t="s">
        <v>85</v>
      </c>
      <c r="N10" s="92" t="s">
        <v>84</v>
      </c>
      <c r="O10" s="92" t="s">
        <v>83</v>
      </c>
      <c r="P10" s="92" t="s">
        <v>82</v>
      </c>
      <c r="Q10" s="92" t="s">
        <v>81</v>
      </c>
      <c r="R10" s="92" t="s">
        <v>80</v>
      </c>
      <c r="S10" s="92" t="s">
        <v>79</v>
      </c>
      <c r="T10" s="92" t="s">
        <v>78</v>
      </c>
      <c r="U10" s="92" t="s">
        <v>77</v>
      </c>
      <c r="V10" s="92" t="s">
        <v>76</v>
      </c>
      <c r="W10" s="92" t="s">
        <v>75</v>
      </c>
      <c r="X10" s="92" t="s">
        <v>206</v>
      </c>
      <c r="Y10" s="92" t="s">
        <v>234</v>
      </c>
      <c r="Z10" s="92" t="s">
        <v>239</v>
      </c>
      <c r="AA10" s="92" t="s">
        <v>250</v>
      </c>
    </row>
    <row r="11" spans="1:27" ht="15">
      <c r="A11" s="92" t="s">
        <v>74</v>
      </c>
      <c r="B11" s="92" t="s">
        <v>11</v>
      </c>
      <c r="C11" s="92" t="s">
        <v>65</v>
      </c>
      <c r="D11" s="92" t="s">
        <v>64</v>
      </c>
      <c r="E11" s="82">
        <f>SUMIFS(env_ac_mfa!$F:$F,env_ac_mfa!$A:$A,E10,env_ac_mfa!$B:$B,Data_mfa!$B$8,env_ac_mfa!$C:$C,Data_mfa!$A$11,env_ac_mfa!$D:$D,Data_mfa!$B$7,env_ac_mfa!$E:$E,Data_mfa!$C$11)</f>
        <v>5548708.282</v>
      </c>
      <c r="F11" s="82">
        <f>SUMIFS(env_ac_mfa!$F:$F,env_ac_mfa!$A:$A,F10,env_ac_mfa!$B:$B,Data_mfa!$B$8,env_ac_mfa!$C:$C,Data_mfa!$A$11,env_ac_mfa!$D:$D,Data_mfa!$B$7,env_ac_mfa!$E:$E,Data_mfa!$C$11)</f>
        <v>5595213.986</v>
      </c>
      <c r="G11" s="82">
        <f>SUMIFS(env_ac_mfa!$F:$F,env_ac_mfa!$A:$A,G10,env_ac_mfa!$B:$B,Data_mfa!$B$8,env_ac_mfa!$C:$C,Data_mfa!$A$11,env_ac_mfa!$D:$D,Data_mfa!$B$7,env_ac_mfa!$E:$E,Data_mfa!$C$11)</f>
        <v>5615713.241</v>
      </c>
      <c r="H11" s="82">
        <f>SUMIFS(env_ac_mfa!$F:$F,env_ac_mfa!$A:$A,H10,env_ac_mfa!$B:$B,Data_mfa!$B$8,env_ac_mfa!$C:$C,Data_mfa!$A$11,env_ac_mfa!$D:$D,Data_mfa!$B$7,env_ac_mfa!$E:$E,Data_mfa!$C$11)</f>
        <v>5607542.878</v>
      </c>
      <c r="I11" s="82">
        <f>SUMIFS(env_ac_mfa!$F:$F,env_ac_mfa!$A:$A,I10,env_ac_mfa!$B:$B,Data_mfa!$B$8,env_ac_mfa!$C:$C,Data_mfa!$A$11,env_ac_mfa!$D:$D,Data_mfa!$B$7,env_ac_mfa!$E:$E,Data_mfa!$C$11)</f>
        <v>5889830.382</v>
      </c>
      <c r="J11" s="82">
        <f>SUMIFS(env_ac_mfa!$F:$F,env_ac_mfa!$A:$A,J10,env_ac_mfa!$B:$B,Data_mfa!$B$8,env_ac_mfa!$C:$C,Data_mfa!$A$11,env_ac_mfa!$D:$D,Data_mfa!$B$7,env_ac_mfa!$E:$E,Data_mfa!$C$11)</f>
        <v>5955393.204</v>
      </c>
      <c r="K11" s="82">
        <f>SUMIFS(env_ac_mfa!$F:$F,env_ac_mfa!$A:$A,K10,env_ac_mfa!$B:$B,Data_mfa!$B$8,env_ac_mfa!$C:$C,Data_mfa!$A$11,env_ac_mfa!$D:$D,Data_mfa!$B$7,env_ac_mfa!$E:$E,Data_mfa!$C$11)</f>
        <v>6107472.696</v>
      </c>
      <c r="L11" s="82">
        <f>SUMIFS(env_ac_mfa!$F:$F,env_ac_mfa!$A:$A,L10,env_ac_mfa!$B:$B,Data_mfa!$B$8,env_ac_mfa!$C:$C,Data_mfa!$A$11,env_ac_mfa!$D:$D,Data_mfa!$B$7,env_ac_mfa!$E:$E,Data_mfa!$C$11)</f>
        <v>6360624.805</v>
      </c>
      <c r="M11" s="82">
        <f>SUMIFS(env_ac_mfa!$F:$F,env_ac_mfa!$A:$A,M10,env_ac_mfa!$B:$B,Data_mfa!$B$8,env_ac_mfa!$C:$C,Data_mfa!$A$11,env_ac_mfa!$D:$D,Data_mfa!$B$7,env_ac_mfa!$E:$E,Data_mfa!$C$11)</f>
        <v>6257463.546</v>
      </c>
      <c r="N11" s="82">
        <f>SUMIFS(env_ac_mfa!$F:$F,env_ac_mfa!$A:$A,N10,env_ac_mfa!$B:$B,Data_mfa!$B$8,env_ac_mfa!$C:$C,Data_mfa!$A$11,env_ac_mfa!$D:$D,Data_mfa!$B$7,env_ac_mfa!$E:$E,Data_mfa!$C$11)</f>
        <v>5589705.415</v>
      </c>
      <c r="O11" s="82">
        <f>SUMIFS(env_ac_mfa!$F:$F,env_ac_mfa!$A:$A,O10,env_ac_mfa!$B:$B,Data_mfa!$B$8,env_ac_mfa!$C:$C,Data_mfa!$A$11,env_ac_mfa!$D:$D,Data_mfa!$B$7,env_ac_mfa!$E:$E,Data_mfa!$C$11)</f>
        <v>5398735.041</v>
      </c>
      <c r="P11" s="82">
        <f>SUMIFS(env_ac_mfa!$F:$F,env_ac_mfa!$A:$A,P10,env_ac_mfa!$B:$B,Data_mfa!$B$8,env_ac_mfa!$C:$C,Data_mfa!$A$11,env_ac_mfa!$D:$D,Data_mfa!$B$7,env_ac_mfa!$E:$E,Data_mfa!$C$11)</f>
        <v>5718563.902</v>
      </c>
      <c r="Q11" s="82">
        <f>SUMIFS(env_ac_mfa!$F:$F,env_ac_mfa!$A:$A,Q10,env_ac_mfa!$B:$B,Data_mfa!$B$8,env_ac_mfa!$C:$C,Data_mfa!$A$11,env_ac_mfa!$D:$D,Data_mfa!$B$7,env_ac_mfa!$E:$E,Data_mfa!$C$11)</f>
        <v>5297506.089</v>
      </c>
      <c r="R11" s="82">
        <f>SUMIFS(env_ac_mfa!$F:$F,env_ac_mfa!$A:$A,R10,env_ac_mfa!$B:$B,Data_mfa!$B$8,env_ac_mfa!$C:$C,Data_mfa!$A$11,env_ac_mfa!$D:$D,Data_mfa!$B$7,env_ac_mfa!$E:$E,Data_mfa!$C$11)</f>
        <v>5194002.107</v>
      </c>
      <c r="S11" s="82">
        <f>SUMIFS(env_ac_mfa!$F:$F,env_ac_mfa!$A:$A,S10,env_ac_mfa!$B:$B,Data_mfa!$B$8,env_ac_mfa!$C:$C,Data_mfa!$A$11,env_ac_mfa!$D:$D,Data_mfa!$B$7,env_ac_mfa!$E:$E,Data_mfa!$C$11)</f>
        <v>5247595.222</v>
      </c>
      <c r="T11" s="82">
        <f>SUMIFS(env_ac_mfa!$F:$F,env_ac_mfa!$A:$A,T10,env_ac_mfa!$B:$B,Data_mfa!$B$8,env_ac_mfa!$C:$C,Data_mfa!$A$11,env_ac_mfa!$D:$D,Data_mfa!$B$7,env_ac_mfa!$E:$E,Data_mfa!$C$11)</f>
        <v>5207522.937</v>
      </c>
      <c r="U11" s="82">
        <f>SUMIFS(env_ac_mfa!$F:$F,env_ac_mfa!$A:$A,U10,env_ac_mfa!$B:$B,Data_mfa!$B$8,env_ac_mfa!$C:$C,Data_mfa!$A$11,env_ac_mfa!$D:$D,Data_mfa!$B$7,env_ac_mfa!$E:$E,Data_mfa!$C$11)</f>
        <v>5192449.018</v>
      </c>
      <c r="V11" s="82">
        <f>SUMIFS(env_ac_mfa!$F:$F,env_ac_mfa!$A:$A,V10,env_ac_mfa!$B:$B,Data_mfa!$B$8,env_ac_mfa!$C:$C,Data_mfa!$A$11,env_ac_mfa!$D:$D,Data_mfa!$B$7,env_ac_mfa!$E:$E,Data_mfa!$C$11)</f>
        <v>5335090.811</v>
      </c>
      <c r="W11" s="82">
        <f>SUMIFS(env_ac_mfa!$F:$F,env_ac_mfa!$A:$A,W10,env_ac_mfa!$B:$B,Data_mfa!$B$8,env_ac_mfa!$C:$C,Data_mfa!$A$11,env_ac_mfa!$D:$D,Data_mfa!$B$7,env_ac_mfa!$E:$E,Data_mfa!$C$11)</f>
        <v>5406403.283</v>
      </c>
      <c r="X11" s="82">
        <f>SUMIFS(env_ac_mfa!$F:$F,env_ac_mfa!$A:$A,X10,env_ac_mfa!$B:$B,Data_mfa!$B$8,env_ac_mfa!$C:$C,Data_mfa!$A$11,env_ac_mfa!$D:$D,Data_mfa!$B$7,env_ac_mfa!$E:$E,Data_mfa!$C$11)</f>
        <v>5470629.888</v>
      </c>
      <c r="Y11" s="82">
        <f>SUMIFS(env_ac_mfa!$F:$F,env_ac_mfa!$A:$A,Y10,env_ac_mfa!$B:$B,Data_mfa!$B$8,env_ac_mfa!$C:$C,Data_mfa!$A$11,env_ac_mfa!$D:$D,Data_mfa!$B$7,env_ac_mfa!$E:$E,Data_mfa!$C$11)</f>
        <v>5348465.011</v>
      </c>
      <c r="Z11" s="82">
        <f>SUMIFS(env_ac_mfa!$F:$F,env_ac_mfa!$A:$A,Z10,env_ac_mfa!$B:$B,Data_mfa!$B$8,env_ac_mfa!$C:$C,Data_mfa!$A11,env_ac_mfa!$D:$D,Data_mfa!$B$7,env_ac_mfa!$E:$E,Data_mfa!$C$11)</f>
        <v>5558538.341</v>
      </c>
      <c r="AA11" s="82">
        <f>SUMIFS(env_ac_mfa!$F:$F,env_ac_mfa!$A:$A,$AA$10,env_ac_mfa!$B:$B,Data_mfa!$B$8,env_ac_mfa!$C:$C,Data_mfa!$A11,env_ac_mfa!$D:$D,Data_mfa!$B$7,env_ac_mfa!$E:$E,Data_mfa!$C11)</f>
        <v>5542962.963</v>
      </c>
    </row>
    <row r="12" spans="1:27" ht="15">
      <c r="A12" s="92" t="s">
        <v>74</v>
      </c>
      <c r="B12" s="92" t="s">
        <v>11</v>
      </c>
      <c r="C12" s="92" t="s">
        <v>63</v>
      </c>
      <c r="D12" s="92" t="s">
        <v>1</v>
      </c>
      <c r="E12" s="82">
        <f>SUMIFS(env_ac_mfa!$F:$F,env_ac_mfa!$A:$A,E10,env_ac_mfa!$B:$B,Data_mfa!$B$8,env_ac_mfa!$C:$C,Data_mfa!$A$12,env_ac_mfa!$D:$D,Data_mfa!$B$7,env_ac_mfa!$E:$E,Data_mfa!$C$12)</f>
        <v>1484124.557</v>
      </c>
      <c r="F12" s="82">
        <f>SUMIFS(env_ac_mfa!$F:$F,env_ac_mfa!$A:$A,F10,env_ac_mfa!$B:$B,Data_mfa!$B$8,env_ac_mfa!$C:$C,Data_mfa!$A$12,env_ac_mfa!$D:$D,Data_mfa!$B$7,env_ac_mfa!$E:$E,Data_mfa!$C$12)</f>
        <v>1462513</v>
      </c>
      <c r="G12" s="82">
        <f>SUMIFS(env_ac_mfa!$F:$F,env_ac_mfa!$A:$A,G10,env_ac_mfa!$B:$B,Data_mfa!$B$8,env_ac_mfa!$C:$C,Data_mfa!$A$12,env_ac_mfa!$D:$D,Data_mfa!$B$7,env_ac_mfa!$E:$E,Data_mfa!$C$12)</f>
        <v>1531347.95</v>
      </c>
      <c r="H12" s="82">
        <f>SUMIFS(env_ac_mfa!$F:$F,env_ac_mfa!$A:$A,H10,env_ac_mfa!$B:$B,Data_mfa!$B$8,env_ac_mfa!$C:$C,Data_mfa!$A$12,env_ac_mfa!$D:$D,Data_mfa!$B$7,env_ac_mfa!$E:$E,Data_mfa!$C$12)</f>
        <v>1615654.633</v>
      </c>
      <c r="I12" s="82">
        <f>SUMIFS(env_ac_mfa!$F:$F,env_ac_mfa!$A:$A,I10,env_ac_mfa!$B:$B,Data_mfa!$B$8,env_ac_mfa!$C:$C,Data_mfa!$A$12,env_ac_mfa!$D:$D,Data_mfa!$B$7,env_ac_mfa!$E:$E,Data_mfa!$C$12)</f>
        <v>1669336.278</v>
      </c>
      <c r="J12" s="82">
        <f>SUMIFS(env_ac_mfa!$F:$F,env_ac_mfa!$A:$A,J10,env_ac_mfa!$B:$B,Data_mfa!$B$8,env_ac_mfa!$C:$C,Data_mfa!$A$12,env_ac_mfa!$D:$D,Data_mfa!$B$7,env_ac_mfa!$E:$E,Data_mfa!$C$12)</f>
        <v>1694677.041</v>
      </c>
      <c r="K12" s="82">
        <f>SUMIFS(env_ac_mfa!$F:$F,env_ac_mfa!$A:$A,K10,env_ac_mfa!$B:$B,Data_mfa!$B$8,env_ac_mfa!$C:$C,Data_mfa!$A$12,env_ac_mfa!$D:$D,Data_mfa!$B$7,env_ac_mfa!$E:$E,Data_mfa!$C$12)</f>
        <v>1738933.582</v>
      </c>
      <c r="L12" s="82">
        <f>SUMIFS(env_ac_mfa!$F:$F,env_ac_mfa!$A:$A,L10,env_ac_mfa!$B:$B,Data_mfa!$B$8,env_ac_mfa!$C:$C,Data_mfa!$A$12,env_ac_mfa!$D:$D,Data_mfa!$B$7,env_ac_mfa!$E:$E,Data_mfa!$C$12)</f>
        <v>1769391.143</v>
      </c>
      <c r="M12" s="82">
        <f>SUMIFS(env_ac_mfa!$F:$F,env_ac_mfa!$A:$A,M10,env_ac_mfa!$B:$B,Data_mfa!$B$8,env_ac_mfa!$C:$C,Data_mfa!$A$12,env_ac_mfa!$D:$D,Data_mfa!$B$7,env_ac_mfa!$E:$E,Data_mfa!$C$12)</f>
        <v>1750439.183</v>
      </c>
      <c r="N12" s="82">
        <f>SUMIFS(env_ac_mfa!$F:$F,env_ac_mfa!$A:$A,N10,env_ac_mfa!$B:$B,Data_mfa!$B$8,env_ac_mfa!$C:$C,Data_mfa!$A$12,env_ac_mfa!$D:$D,Data_mfa!$B$7,env_ac_mfa!$E:$E,Data_mfa!$C$12)</f>
        <v>1479750.017</v>
      </c>
      <c r="O12" s="82">
        <f>SUMIFS(env_ac_mfa!$F:$F,env_ac_mfa!$A:$A,O10,env_ac_mfa!$B:$B,Data_mfa!$B$8,env_ac_mfa!$C:$C,Data_mfa!$A$12,env_ac_mfa!$D:$D,Data_mfa!$B$7,env_ac_mfa!$E:$E,Data_mfa!$C$12)</f>
        <v>1589116.191</v>
      </c>
      <c r="P12" s="82">
        <f>SUMIFS(env_ac_mfa!$F:$F,env_ac_mfa!$A:$A,P10,env_ac_mfa!$B:$B,Data_mfa!$B$8,env_ac_mfa!$C:$C,Data_mfa!$A$12,env_ac_mfa!$D:$D,Data_mfa!$B$7,env_ac_mfa!$E:$E,Data_mfa!$C$12)</f>
        <v>1615323.217</v>
      </c>
      <c r="Q12" s="82">
        <f>SUMIFS(env_ac_mfa!$F:$F,env_ac_mfa!$A:$A,Q10,env_ac_mfa!$B:$B,Data_mfa!$B$8,env_ac_mfa!$C:$C,Data_mfa!$A$12,env_ac_mfa!$D:$D,Data_mfa!$B$7,env_ac_mfa!$E:$E,Data_mfa!$C$12)</f>
        <v>1564602.317</v>
      </c>
      <c r="R12" s="82">
        <f>SUMIFS(env_ac_mfa!$F:$F,env_ac_mfa!$A:$A,R10,env_ac_mfa!$B:$B,Data_mfa!$B$8,env_ac_mfa!$C:$C,Data_mfa!$A$12,env_ac_mfa!$D:$D,Data_mfa!$B$7,env_ac_mfa!$E:$E,Data_mfa!$C$12)</f>
        <v>1550677.294</v>
      </c>
      <c r="S12" s="82">
        <f>SUMIFS(env_ac_mfa!$F:$F,env_ac_mfa!$A:$A,S10,env_ac_mfa!$B:$B,Data_mfa!$B$8,env_ac_mfa!$C:$C,Data_mfa!$A$12,env_ac_mfa!$D:$D,Data_mfa!$B$7,env_ac_mfa!$E:$E,Data_mfa!$C$12)</f>
        <v>1569883.714</v>
      </c>
      <c r="T12" s="82">
        <f>SUMIFS(env_ac_mfa!$F:$F,env_ac_mfa!$A:$A,T10,env_ac_mfa!$B:$B,Data_mfa!$B$8,env_ac_mfa!$C:$C,Data_mfa!$A$12,env_ac_mfa!$D:$D,Data_mfa!$B$7,env_ac_mfa!$E:$E,Data_mfa!$C$12)</f>
        <v>1636296.816</v>
      </c>
      <c r="U12" s="82">
        <f>SUMIFS(env_ac_mfa!$F:$F,env_ac_mfa!$A:$A,U10,env_ac_mfa!$B:$B,Data_mfa!$B$8,env_ac_mfa!$C:$C,Data_mfa!$A$12,env_ac_mfa!$D:$D,Data_mfa!$B$7,env_ac_mfa!$E:$E,Data_mfa!$C$12)</f>
        <v>1654547.724</v>
      </c>
      <c r="V12" s="82">
        <f>SUMIFS(env_ac_mfa!$F:$F,env_ac_mfa!$A:$A,V10,env_ac_mfa!$B:$B,Data_mfa!$B$8,env_ac_mfa!$C:$C,Data_mfa!$A$12,env_ac_mfa!$D:$D,Data_mfa!$B$7,env_ac_mfa!$E:$E,Data_mfa!$C$12)</f>
        <v>1697163.72</v>
      </c>
      <c r="W12" s="82">
        <f>SUMIFS(env_ac_mfa!$F:$F,env_ac_mfa!$A:$A,W10,env_ac_mfa!$B:$B,Data_mfa!$B$8,env_ac_mfa!$C:$C,Data_mfa!$A$12,env_ac_mfa!$D:$D,Data_mfa!$B$7,env_ac_mfa!$E:$E,Data_mfa!$C$12)</f>
        <v>1732451.783</v>
      </c>
      <c r="X12" s="82">
        <f>SUMIFS(env_ac_mfa!$F:$F,env_ac_mfa!$A:$A,X10,env_ac_mfa!$B:$B,Data_mfa!$B$8,env_ac_mfa!$C:$C,Data_mfa!$A$12,env_ac_mfa!$D:$D,Data_mfa!$B$7,env_ac_mfa!$E:$E,Data_mfa!$C$12)</f>
        <v>1698928.698</v>
      </c>
      <c r="Y12" s="82">
        <f>SUMIFS(env_ac_mfa!$F:$F,env_ac_mfa!$A:$A,Y10,env_ac_mfa!$B:$B,Data_mfa!$B$8,env_ac_mfa!$C:$C,Data_mfa!$A$12,env_ac_mfa!$D:$D,Data_mfa!$B$7,env_ac_mfa!$E:$E,Data_mfa!$C$12)</f>
        <v>1525573.723</v>
      </c>
      <c r="Z12" s="82">
        <f>SUMIFS(env_ac_mfa!$F:$F,env_ac_mfa!$A:$A,Z10,env_ac_mfa!$B:$B,Data_mfa!$B$8,env_ac_mfa!$C:$C,Data_mfa!$A$12,env_ac_mfa!$D:$D,Data_mfa!$B$7,env_ac_mfa!$E:$E,Data_mfa!$C$12)</f>
        <v>1618939.895</v>
      </c>
      <c r="AA12" s="82">
        <f>SUMIFS(env_ac_mfa!$F:$F,env_ac_mfa!$A:$A,$AA$10,env_ac_mfa!$B:$B,Data_mfa!$B$8,env_ac_mfa!$C:$C,Data_mfa!$A12,env_ac_mfa!$D:$D,Data_mfa!$B$7,env_ac_mfa!$E:$E,Data_mfa!$C12)</f>
        <v>1601044.965</v>
      </c>
    </row>
    <row r="13" spans="1:27" ht="15">
      <c r="A13" s="92" t="s">
        <v>74</v>
      </c>
      <c r="B13" s="92" t="s">
        <v>11</v>
      </c>
      <c r="C13" s="92" t="s">
        <v>62</v>
      </c>
      <c r="D13" s="92" t="s">
        <v>2</v>
      </c>
      <c r="E13" s="82">
        <f>SUMIFS(env_ac_mfa!$F:$F,env_ac_mfa!$A:$A,E10,env_ac_mfa!$B:$B,Data_mfa!$B$8,env_ac_mfa!$C:$C,Data_mfa!$A$13,env_ac_mfa!$D:$D,Data_mfa!$B$7,env_ac_mfa!$E:$E,Data_mfa!$C$13)</f>
        <v>442422.392</v>
      </c>
      <c r="F13" s="82">
        <f>SUMIFS(env_ac_mfa!$F:$F,env_ac_mfa!$A:$A,F10,env_ac_mfa!$B:$B,Data_mfa!$B$8,env_ac_mfa!$C:$C,Data_mfa!$A$13,env_ac_mfa!$D:$D,Data_mfa!$B$7,env_ac_mfa!$E:$E,Data_mfa!$C$13)</f>
        <v>441252.553</v>
      </c>
      <c r="G13" s="82">
        <f>SUMIFS(env_ac_mfa!$F:$F,env_ac_mfa!$A:$A,G10,env_ac_mfa!$B:$B,Data_mfa!$B$8,env_ac_mfa!$C:$C,Data_mfa!$A$13,env_ac_mfa!$D:$D,Data_mfa!$B$7,env_ac_mfa!$E:$E,Data_mfa!$C$13)</f>
        <v>467876.368</v>
      </c>
      <c r="H13" s="82">
        <f>SUMIFS(env_ac_mfa!$F:$F,env_ac_mfa!$A:$A,H10,env_ac_mfa!$B:$B,Data_mfa!$B$8,env_ac_mfa!$C:$C,Data_mfa!$A$13,env_ac_mfa!$D:$D,Data_mfa!$B$7,env_ac_mfa!$E:$E,Data_mfa!$C$13)</f>
        <v>479623.024</v>
      </c>
      <c r="I13" s="82">
        <f>SUMIFS(env_ac_mfa!$F:$F,env_ac_mfa!$A:$A,I10,env_ac_mfa!$B:$B,Data_mfa!$B$8,env_ac_mfa!$C:$C,Data_mfa!$A$13,env_ac_mfa!$D:$D,Data_mfa!$B$7,env_ac_mfa!$E:$E,Data_mfa!$C$13)</f>
        <v>505228.866</v>
      </c>
      <c r="J13" s="82">
        <f>SUMIFS(env_ac_mfa!$F:$F,env_ac_mfa!$A:$A,J10,env_ac_mfa!$B:$B,Data_mfa!$B$8,env_ac_mfa!$C:$C,Data_mfa!$A$13,env_ac_mfa!$D:$D,Data_mfa!$B$7,env_ac_mfa!$E:$E,Data_mfa!$C$13)</f>
        <v>532029.178</v>
      </c>
      <c r="K13" s="82">
        <f>SUMIFS(env_ac_mfa!$F:$F,env_ac_mfa!$A:$A,K10,env_ac_mfa!$B:$B,Data_mfa!$B$8,env_ac_mfa!$C:$C,Data_mfa!$A$13,env_ac_mfa!$D:$D,Data_mfa!$B$7,env_ac_mfa!$E:$E,Data_mfa!$C$13)</f>
        <v>555701.73</v>
      </c>
      <c r="L13" s="82">
        <f>SUMIFS(env_ac_mfa!$F:$F,env_ac_mfa!$A:$A,L10,env_ac_mfa!$B:$B,Data_mfa!$B$8,env_ac_mfa!$C:$C,Data_mfa!$A$13,env_ac_mfa!$D:$D,Data_mfa!$B$7,env_ac_mfa!$E:$E,Data_mfa!$C$13)</f>
        <v>569602.153</v>
      </c>
      <c r="M13" s="82">
        <f>SUMIFS(env_ac_mfa!$F:$F,env_ac_mfa!$A:$A,M10,env_ac_mfa!$B:$B,Data_mfa!$B$8,env_ac_mfa!$C:$C,Data_mfa!$A$13,env_ac_mfa!$D:$D,Data_mfa!$B$7,env_ac_mfa!$E:$E,Data_mfa!$C$13)</f>
        <v>581778.821</v>
      </c>
      <c r="N13" s="82">
        <f>SUMIFS(env_ac_mfa!$F:$F,env_ac_mfa!$A:$A,N10,env_ac_mfa!$B:$B,Data_mfa!$B$8,env_ac_mfa!$C:$C,Data_mfa!$A$13,env_ac_mfa!$D:$D,Data_mfa!$B$7,env_ac_mfa!$E:$E,Data_mfa!$C$13)</f>
        <v>546869.292</v>
      </c>
      <c r="O13" s="82">
        <f>SUMIFS(env_ac_mfa!$F:$F,env_ac_mfa!$A:$A,O10,env_ac_mfa!$B:$B,Data_mfa!$B$8,env_ac_mfa!$C:$C,Data_mfa!$A$13,env_ac_mfa!$D:$D,Data_mfa!$B$7,env_ac_mfa!$E:$E,Data_mfa!$C$13)</f>
        <v>604251.406</v>
      </c>
      <c r="P13" s="82">
        <f>SUMIFS(env_ac_mfa!$F:$F,env_ac_mfa!$A:$A,P10,env_ac_mfa!$B:$B,Data_mfa!$B$8,env_ac_mfa!$C:$C,Data_mfa!$A$13,env_ac_mfa!$D:$D,Data_mfa!$B$7,env_ac_mfa!$E:$E,Data_mfa!$C$13)</f>
        <v>624543.374</v>
      </c>
      <c r="Q13" s="82">
        <f>SUMIFS(env_ac_mfa!$F:$F,env_ac_mfa!$A:$A,Q10,env_ac_mfa!$B:$B,Data_mfa!$B$8,env_ac_mfa!$C:$C,Data_mfa!$A$13,env_ac_mfa!$D:$D,Data_mfa!$B$7,env_ac_mfa!$E:$E,Data_mfa!$C$13)</f>
        <v>669674.286</v>
      </c>
      <c r="R13" s="82">
        <f>SUMIFS(env_ac_mfa!$F:$F,env_ac_mfa!$A:$A,R10,env_ac_mfa!$B:$B,Data_mfa!$B$8,env_ac_mfa!$C:$C,Data_mfa!$A$13,env_ac_mfa!$D:$D,Data_mfa!$B$7,env_ac_mfa!$E:$E,Data_mfa!$C$13)</f>
        <v>700236.481</v>
      </c>
      <c r="S13" s="82">
        <f>SUMIFS(env_ac_mfa!$F:$F,env_ac_mfa!$A:$A,S10,env_ac_mfa!$B:$B,Data_mfa!$B$8,env_ac_mfa!$C:$C,Data_mfa!$A$13,env_ac_mfa!$D:$D,Data_mfa!$B$7,env_ac_mfa!$E:$E,Data_mfa!$C$13)</f>
        <v>710138.44</v>
      </c>
      <c r="T13" s="82">
        <f>SUMIFS(env_ac_mfa!$F:$F,env_ac_mfa!$A:$A,T10,env_ac_mfa!$B:$B,Data_mfa!$B$8,env_ac_mfa!$C:$C,Data_mfa!$A$13,env_ac_mfa!$D:$D,Data_mfa!$B$7,env_ac_mfa!$E:$E,Data_mfa!$C$13)</f>
        <v>716532.759</v>
      </c>
      <c r="U13" s="82">
        <f>SUMIFS(env_ac_mfa!$F:$F,env_ac_mfa!$A:$A,U10,env_ac_mfa!$B:$B,Data_mfa!$B$8,env_ac_mfa!$C:$C,Data_mfa!$A$13,env_ac_mfa!$D:$D,Data_mfa!$B$7,env_ac_mfa!$E:$E,Data_mfa!$C$13)</f>
        <v>738912.535</v>
      </c>
      <c r="V13" s="82">
        <f>SUMIFS(env_ac_mfa!$F:$F,env_ac_mfa!$A:$A,V10,env_ac_mfa!$B:$B,Data_mfa!$B$8,env_ac_mfa!$C:$C,Data_mfa!$A$13,env_ac_mfa!$D:$D,Data_mfa!$B$7,env_ac_mfa!$E:$E,Data_mfa!$C$13)</f>
        <v>764932.952</v>
      </c>
      <c r="W13" s="82">
        <f>SUMIFS(env_ac_mfa!$F:$F,env_ac_mfa!$A:$A,W10,env_ac_mfa!$B:$B,Data_mfa!$B$8,env_ac_mfa!$C:$C,Data_mfa!$A$13,env_ac_mfa!$D:$D,Data_mfa!$B$7,env_ac_mfa!$E:$E,Data_mfa!$C$13)</f>
        <v>745629.824</v>
      </c>
      <c r="X13" s="82">
        <f>SUMIFS(env_ac_mfa!$F:$F,env_ac_mfa!$A:$A,X10,env_ac_mfa!$B:$B,Data_mfa!$B$8,env_ac_mfa!$C:$C,Data_mfa!$A$13,env_ac_mfa!$D:$D,Data_mfa!$B$7,env_ac_mfa!$E:$E,Data_mfa!$C$13)</f>
        <v>744632.135</v>
      </c>
      <c r="Y13" s="82">
        <f>SUMIFS(env_ac_mfa!$F:$F,env_ac_mfa!$A:$A,Y10,env_ac_mfa!$B:$B,Data_mfa!$B$8,env_ac_mfa!$C:$C,Data_mfa!$A$13,env_ac_mfa!$D:$D,Data_mfa!$B$7,env_ac_mfa!$E:$E,Data_mfa!$C$13)</f>
        <v>717310.759</v>
      </c>
      <c r="Z13" s="82">
        <f>SUMIFS(env_ac_mfa!$F:$F,env_ac_mfa!$A:$A,Z10,env_ac_mfa!$B:$B,Data_mfa!$B$8,env_ac_mfa!$C:$C,Data_mfa!$A$13,env_ac_mfa!$D:$D,Data_mfa!$B$7,env_ac_mfa!$E:$E,Data_mfa!$C$13)</f>
        <v>746255.378</v>
      </c>
      <c r="AA13" s="82">
        <f>SUMIFS(env_ac_mfa!$F:$F,env_ac_mfa!$A:$A,$AA$10,env_ac_mfa!$B:$B,Data_mfa!$B$8,env_ac_mfa!$C:$C,Data_mfa!$A13,env_ac_mfa!$D:$D,Data_mfa!$B$7,env_ac_mfa!$E:$E,Data_mfa!$C13)</f>
        <v>686452.11</v>
      </c>
    </row>
    <row r="14" spans="1:27" ht="15">
      <c r="A14" s="92" t="s">
        <v>74</v>
      </c>
      <c r="B14" s="92" t="s">
        <v>11</v>
      </c>
      <c r="C14" s="92" t="s">
        <v>61</v>
      </c>
      <c r="D14" s="92" t="s">
        <v>60</v>
      </c>
      <c r="E14" s="82">
        <f>SUMIFS(env_ac_mfa!$F:$F,env_ac_mfa!$A:$A,E10,env_ac_mfa!$B:$B,Data_mfa!$B$8,env_ac_mfa!$C:$C,Data_mfa!$A$14,env_ac_mfa!$D:$D,Data_mfa!$B$7,env_ac_mfa!$E:$E,Data_mfa!$C$14)</f>
        <v>6590410.447</v>
      </c>
      <c r="F14" s="82">
        <f>SUMIFS(env_ac_mfa!$F:$F,env_ac_mfa!$A:$A,F10,env_ac_mfa!$B:$B,Data_mfa!$B$8,env_ac_mfa!$C:$C,Data_mfa!$A$14,env_ac_mfa!$D:$D,Data_mfa!$B$7,env_ac_mfa!$E:$E,Data_mfa!$C$14)</f>
        <v>6616474.433</v>
      </c>
      <c r="G14" s="82">
        <f>SUMIFS(env_ac_mfa!$F:$F,env_ac_mfa!$A:$A,G10,env_ac_mfa!$B:$B,Data_mfa!$B$8,env_ac_mfa!$C:$C,Data_mfa!$A$14,env_ac_mfa!$D:$D,Data_mfa!$B$7,env_ac_mfa!$E:$E,Data_mfa!$C$14)</f>
        <v>6679184.822</v>
      </c>
      <c r="H14" s="82">
        <f>SUMIFS(env_ac_mfa!$F:$F,env_ac_mfa!$A:$A,H10,env_ac_mfa!$B:$B,Data_mfa!$B$8,env_ac_mfa!$C:$C,Data_mfa!$A$14,env_ac_mfa!$D:$D,Data_mfa!$B$7,env_ac_mfa!$E:$E,Data_mfa!$C$14)</f>
        <v>6743574.486</v>
      </c>
      <c r="I14" s="82">
        <f>SUMIFS(env_ac_mfa!$F:$F,env_ac_mfa!$A:$A,I10,env_ac_mfa!$B:$B,Data_mfa!$B$8,env_ac_mfa!$C:$C,Data_mfa!$A$14,env_ac_mfa!$D:$D,Data_mfa!$B$7,env_ac_mfa!$E:$E,Data_mfa!$C$14)</f>
        <v>7053937.795</v>
      </c>
      <c r="J14" s="82">
        <f>SUMIFS(env_ac_mfa!$F:$F,env_ac_mfa!$A:$A,J10,env_ac_mfa!$B:$B,Data_mfa!$B$8,env_ac_mfa!$C:$C,Data_mfa!$A$14,env_ac_mfa!$D:$D,Data_mfa!$B$7,env_ac_mfa!$E:$E,Data_mfa!$C$14)</f>
        <v>7118041.067</v>
      </c>
      <c r="K14" s="82">
        <f>SUMIFS(env_ac_mfa!$F:$F,env_ac_mfa!$A:$A,K10,env_ac_mfa!$B:$B,Data_mfa!$B$8,env_ac_mfa!$C:$C,Data_mfa!$A$14,env_ac_mfa!$D:$D,Data_mfa!$B$7,env_ac_mfa!$E:$E,Data_mfa!$C$14)</f>
        <v>7290704.548</v>
      </c>
      <c r="L14" s="82">
        <f>SUMIFS(env_ac_mfa!$F:$F,env_ac_mfa!$A:$A,L10,env_ac_mfa!$B:$B,Data_mfa!$B$8,env_ac_mfa!$C:$C,Data_mfa!$A$14,env_ac_mfa!$D:$D,Data_mfa!$B$7,env_ac_mfa!$E:$E,Data_mfa!$C$14)</f>
        <v>7560413.796</v>
      </c>
      <c r="M14" s="82">
        <f>SUMIFS(env_ac_mfa!$F:$F,env_ac_mfa!$A:$A,M10,env_ac_mfa!$B:$B,Data_mfa!$B$8,env_ac_mfa!$C:$C,Data_mfa!$A$14,env_ac_mfa!$D:$D,Data_mfa!$B$7,env_ac_mfa!$E:$E,Data_mfa!$C$14)</f>
        <v>7426123.909</v>
      </c>
      <c r="N14" s="82">
        <f>SUMIFS(env_ac_mfa!$F:$F,env_ac_mfa!$A:$A,N10,env_ac_mfa!$B:$B,Data_mfa!$B$8,env_ac_mfa!$C:$C,Data_mfa!$A$14,env_ac_mfa!$D:$D,Data_mfa!$B$7,env_ac_mfa!$E:$E,Data_mfa!$C$14)</f>
        <v>6522586.14</v>
      </c>
      <c r="O14" s="82">
        <f>SUMIFS(env_ac_mfa!$F:$F,env_ac_mfa!$A:$A,O10,env_ac_mfa!$B:$B,Data_mfa!$B$8,env_ac_mfa!$C:$C,Data_mfa!$A$14,env_ac_mfa!$D:$D,Data_mfa!$B$7,env_ac_mfa!$E:$E,Data_mfa!$C$14)</f>
        <v>6383599.826</v>
      </c>
      <c r="P14" s="82">
        <f>SUMIFS(env_ac_mfa!$F:$F,env_ac_mfa!$A:$A,P10,env_ac_mfa!$B:$B,Data_mfa!$B$8,env_ac_mfa!$C:$C,Data_mfa!$A$14,env_ac_mfa!$D:$D,Data_mfa!$B$7,env_ac_mfa!$E:$E,Data_mfa!$C$14)</f>
        <v>6709343.745</v>
      </c>
      <c r="Q14" s="82">
        <f>SUMIFS(env_ac_mfa!$F:$F,env_ac_mfa!$A:$A,Q10,env_ac_mfa!$B:$B,Data_mfa!$B$8,env_ac_mfa!$C:$C,Data_mfa!$A$14,env_ac_mfa!$D:$D,Data_mfa!$B$7,env_ac_mfa!$E:$E,Data_mfa!$C$14)</f>
        <v>6192434.121</v>
      </c>
      <c r="R14" s="82">
        <f>SUMIFS(env_ac_mfa!$F:$F,env_ac_mfa!$A:$A,R10,env_ac_mfa!$B:$B,Data_mfa!$B$8,env_ac_mfa!$C:$C,Data_mfa!$A$14,env_ac_mfa!$D:$D,Data_mfa!$B$7,env_ac_mfa!$E:$E,Data_mfa!$C$14)</f>
        <v>6044442.92</v>
      </c>
      <c r="S14" s="82">
        <f>SUMIFS(env_ac_mfa!$F:$F,env_ac_mfa!$A:$A,S10,env_ac_mfa!$B:$B,Data_mfa!$B$8,env_ac_mfa!$C:$C,Data_mfa!$A$14,env_ac_mfa!$D:$D,Data_mfa!$B$7,env_ac_mfa!$E:$E,Data_mfa!$C$14)</f>
        <v>6107340.497</v>
      </c>
      <c r="T14" s="82">
        <f>SUMIFS(env_ac_mfa!$F:$F,env_ac_mfa!$A:$A,T10,env_ac_mfa!$B:$B,Data_mfa!$B$8,env_ac_mfa!$C:$C,Data_mfa!$A$14,env_ac_mfa!$D:$D,Data_mfa!$B$7,env_ac_mfa!$E:$E,Data_mfa!$C$14)</f>
        <v>6127286.994</v>
      </c>
      <c r="U14" s="82">
        <f>SUMIFS(env_ac_mfa!$F:$F,env_ac_mfa!$A:$A,U10,env_ac_mfa!$B:$B,Data_mfa!$B$8,env_ac_mfa!$C:$C,Data_mfa!$A$14,env_ac_mfa!$D:$D,Data_mfa!$B$7,env_ac_mfa!$E:$E,Data_mfa!$C$14)</f>
        <v>6108084.206</v>
      </c>
      <c r="V14" s="82">
        <f>SUMIFS(env_ac_mfa!$F:$F,env_ac_mfa!$A:$A,V10,env_ac_mfa!$B:$B,Data_mfa!$B$8,env_ac_mfa!$C:$C,Data_mfa!$A$14,env_ac_mfa!$D:$D,Data_mfa!$B$7,env_ac_mfa!$E:$E,Data_mfa!$C$14)</f>
        <v>6267321.579</v>
      </c>
      <c r="W14" s="82">
        <f>SUMIFS(env_ac_mfa!$F:$F,env_ac_mfa!$A:$A,W10,env_ac_mfa!$B:$B,Data_mfa!$B$8,env_ac_mfa!$C:$C,Data_mfa!$A$14,env_ac_mfa!$D:$D,Data_mfa!$B$7,env_ac_mfa!$E:$E,Data_mfa!$C$14)</f>
        <v>6393225.242</v>
      </c>
      <c r="X14" s="82">
        <f>SUMIFS(env_ac_mfa!$F:$F,env_ac_mfa!$A:$A,X10,env_ac_mfa!$B:$B,Data_mfa!$B$8,env_ac_mfa!$C:$C,Data_mfa!$A$14,env_ac_mfa!$D:$D,Data_mfa!$B$7,env_ac_mfa!$E:$E,Data_mfa!$C$14)</f>
        <v>6424926.451</v>
      </c>
      <c r="Y14" s="82">
        <f>SUMIFS(env_ac_mfa!$F:$F,env_ac_mfa!$A:$A,Y10,env_ac_mfa!$B:$B,Data_mfa!$B$8,env_ac_mfa!$C:$C,Data_mfa!$A$14,env_ac_mfa!$D:$D,Data_mfa!$B$7,env_ac_mfa!$E:$E,Data_mfa!$C$14)</f>
        <v>6156727.975</v>
      </c>
      <c r="Z14" s="82">
        <f>SUMIFS(env_ac_mfa!$F:$F,env_ac_mfa!$A:$A,Z10,env_ac_mfa!$B:$B,Data_mfa!$B$8,env_ac_mfa!$C:$C,Data_mfa!$A$14,env_ac_mfa!$D:$D,Data_mfa!$B$7,env_ac_mfa!$E:$E,Data_mfa!$C$14)</f>
        <v>6431222.858</v>
      </c>
      <c r="AA14" s="82">
        <f>SUMIFS(env_ac_mfa!$F:$F,env_ac_mfa!$A:$A,$AA$10,env_ac_mfa!$B:$B,Data_mfa!$B$8,env_ac_mfa!$C:$C,Data_mfa!$A14,env_ac_mfa!$D:$D,Data_mfa!$B$7,env_ac_mfa!$E:$E,Data_mfa!$C14)</f>
        <v>6457555.818</v>
      </c>
    </row>
    <row r="15" spans="1:27" ht="15">
      <c r="A15" s="92" t="s">
        <v>74</v>
      </c>
      <c r="B15" s="92" t="s">
        <v>11</v>
      </c>
      <c r="C15" s="92" t="s">
        <v>57</v>
      </c>
      <c r="D15" s="92" t="s">
        <v>56</v>
      </c>
      <c r="E15" s="82">
        <f>SUMIFS(env_ac_mfa!$F:$F,env_ac_mfa!$A:$A,E10,env_ac_mfa!$B:$B,Data_mfa!$B$8,env_ac_mfa!$C:$C,Data_mfa!$A$15,env_ac_mfa!$D:$D,Data_mfa!$B$7,env_ac_mfa!$E:$E,Data_mfa!$C$15)</f>
        <v>1041702.165</v>
      </c>
      <c r="F15" s="82">
        <f>SUMIFS(env_ac_mfa!$F:$F,env_ac_mfa!$A:$A,F10,env_ac_mfa!$B:$B,Data_mfa!$B$8,env_ac_mfa!$C:$C,Data_mfa!$A$15,env_ac_mfa!$D:$D,Data_mfa!$B$7,env_ac_mfa!$E:$E,Data_mfa!$C$15)</f>
        <v>1021260.447</v>
      </c>
      <c r="G15" s="82">
        <f>SUMIFS(env_ac_mfa!$F:$F,env_ac_mfa!$A:$A,G10,env_ac_mfa!$B:$B,Data_mfa!$B$8,env_ac_mfa!$C:$C,Data_mfa!$A$15,env_ac_mfa!$D:$D,Data_mfa!$B$7,env_ac_mfa!$E:$E,Data_mfa!$C$15)</f>
        <v>1063471.581</v>
      </c>
      <c r="H15" s="82">
        <f>SUMIFS(env_ac_mfa!$F:$F,env_ac_mfa!$A:$A,H10,env_ac_mfa!$B:$B,Data_mfa!$B$8,env_ac_mfa!$C:$C,Data_mfa!$A$15,env_ac_mfa!$D:$D,Data_mfa!$B$7,env_ac_mfa!$E:$E,Data_mfa!$C$15)</f>
        <v>1136031.609</v>
      </c>
      <c r="I15" s="82">
        <f>SUMIFS(env_ac_mfa!$F:$F,env_ac_mfa!$A:$A,I10,env_ac_mfa!$B:$B,Data_mfa!$B$8,env_ac_mfa!$C:$C,Data_mfa!$A$15,env_ac_mfa!$D:$D,Data_mfa!$B$7,env_ac_mfa!$E:$E,Data_mfa!$C$15)</f>
        <v>1164107.413</v>
      </c>
      <c r="J15" s="82">
        <f>SUMIFS(env_ac_mfa!$F:$F,env_ac_mfa!$A:$A,J10,env_ac_mfa!$B:$B,Data_mfa!$B$8,env_ac_mfa!$C:$C,Data_mfa!$A$15,env_ac_mfa!$D:$D,Data_mfa!$B$7,env_ac_mfa!$E:$E,Data_mfa!$C$15)</f>
        <v>1162647.863</v>
      </c>
      <c r="K15" s="82">
        <f>SUMIFS(env_ac_mfa!$F:$F,env_ac_mfa!$A:$A,K10,env_ac_mfa!$B:$B,Data_mfa!$B$8,env_ac_mfa!$C:$C,Data_mfa!$A$15,env_ac_mfa!$D:$D,Data_mfa!$B$7,env_ac_mfa!$E:$E,Data_mfa!$C$15)</f>
        <v>1183231.852</v>
      </c>
      <c r="L15" s="82">
        <f>SUMIFS(env_ac_mfa!$F:$F,env_ac_mfa!$A:$A,L10,env_ac_mfa!$B:$B,Data_mfa!$B$8,env_ac_mfa!$C:$C,Data_mfa!$A$15,env_ac_mfa!$D:$D,Data_mfa!$B$7,env_ac_mfa!$E:$E,Data_mfa!$C$15)</f>
        <v>1199788.99</v>
      </c>
      <c r="M15" s="82">
        <f>SUMIFS(env_ac_mfa!$F:$F,env_ac_mfa!$A:$A,M10,env_ac_mfa!$B:$B,Data_mfa!$B$8,env_ac_mfa!$C:$C,Data_mfa!$A$15,env_ac_mfa!$D:$D,Data_mfa!$B$7,env_ac_mfa!$E:$E,Data_mfa!$C$15)</f>
        <v>1168660.362</v>
      </c>
      <c r="N15" s="82">
        <f>SUMIFS(env_ac_mfa!$F:$F,env_ac_mfa!$A:$A,N10,env_ac_mfa!$B:$B,Data_mfa!$B$8,env_ac_mfa!$C:$C,Data_mfa!$A$15,env_ac_mfa!$D:$D,Data_mfa!$B$7,env_ac_mfa!$E:$E,Data_mfa!$C$15)</f>
        <v>932880.725</v>
      </c>
      <c r="O15" s="82">
        <f>SUMIFS(env_ac_mfa!$F:$F,env_ac_mfa!$A:$A,O10,env_ac_mfa!$B:$B,Data_mfa!$B$8,env_ac_mfa!$C:$C,Data_mfa!$A$15,env_ac_mfa!$D:$D,Data_mfa!$B$7,env_ac_mfa!$E:$E,Data_mfa!$C$15)</f>
        <v>984864.785</v>
      </c>
      <c r="P15" s="82">
        <f>SUMIFS(env_ac_mfa!$F:$F,env_ac_mfa!$A:$A,P10,env_ac_mfa!$B:$B,Data_mfa!$B$8,env_ac_mfa!$C:$C,Data_mfa!$A$15,env_ac_mfa!$D:$D,Data_mfa!$B$7,env_ac_mfa!$E:$E,Data_mfa!$C$15)</f>
        <v>990779.843</v>
      </c>
      <c r="Q15" s="82">
        <f>SUMIFS(env_ac_mfa!$F:$F,env_ac_mfa!$A:$A,Q10,env_ac_mfa!$B:$B,Data_mfa!$B$8,env_ac_mfa!$C:$C,Data_mfa!$A$15,env_ac_mfa!$D:$D,Data_mfa!$B$7,env_ac_mfa!$E:$E,Data_mfa!$C$15)</f>
        <v>894928.032</v>
      </c>
      <c r="R15" s="82">
        <f>SUMIFS(env_ac_mfa!$F:$F,env_ac_mfa!$A:$A,R10,env_ac_mfa!$B:$B,Data_mfa!$B$8,env_ac_mfa!$C:$C,Data_mfa!$A$15,env_ac_mfa!$D:$D,Data_mfa!$B$7,env_ac_mfa!$E:$E,Data_mfa!$C$15)</f>
        <v>850440.813</v>
      </c>
      <c r="S15" s="82">
        <f>SUMIFS(env_ac_mfa!$F:$F,env_ac_mfa!$A:$A,S10,env_ac_mfa!$B:$B,Data_mfa!$B$8,env_ac_mfa!$C:$C,Data_mfa!$A$15,env_ac_mfa!$D:$D,Data_mfa!$B$7,env_ac_mfa!$E:$E,Data_mfa!$C$15)</f>
        <v>859745.274</v>
      </c>
      <c r="T15" s="82">
        <f>SUMIFS(env_ac_mfa!$F:$F,env_ac_mfa!$A:$A,T10,env_ac_mfa!$B:$B,Data_mfa!$B$8,env_ac_mfa!$C:$C,Data_mfa!$A$15,env_ac_mfa!$D:$D,Data_mfa!$B$7,env_ac_mfa!$E:$E,Data_mfa!$C$15)</f>
        <v>919764.057</v>
      </c>
      <c r="U15" s="82">
        <f>SUMIFS(env_ac_mfa!$F:$F,env_ac_mfa!$A:$A,U10,env_ac_mfa!$B:$B,Data_mfa!$B$8,env_ac_mfa!$C:$C,Data_mfa!$A$15,env_ac_mfa!$D:$D,Data_mfa!$B$7,env_ac_mfa!$E:$E,Data_mfa!$C$15)</f>
        <v>915635.188</v>
      </c>
      <c r="V15" s="82">
        <f>SUMIFS(env_ac_mfa!$F:$F,env_ac_mfa!$A:$A,V10,env_ac_mfa!$B:$B,Data_mfa!$B$8,env_ac_mfa!$C:$C,Data_mfa!$A$15,env_ac_mfa!$D:$D,Data_mfa!$B$7,env_ac_mfa!$E:$E,Data_mfa!$C$15)</f>
        <v>932230.767</v>
      </c>
      <c r="W15" s="82">
        <f>SUMIFS(env_ac_mfa!$F:$F,env_ac_mfa!$A:$A,W10,env_ac_mfa!$B:$B,Data_mfa!$B$8,env_ac_mfa!$C:$C,Data_mfa!$A$15,env_ac_mfa!$D:$D,Data_mfa!$B$7,env_ac_mfa!$E:$E,Data_mfa!$C$15)</f>
        <v>986821.959</v>
      </c>
      <c r="X15" s="82">
        <f>SUMIFS(env_ac_mfa!$F:$F,env_ac_mfa!$A:$A,X10,env_ac_mfa!$B:$B,Data_mfa!$B$8,env_ac_mfa!$C:$C,Data_mfa!$A$15,env_ac_mfa!$D:$D,Data_mfa!$B$7,env_ac_mfa!$E:$E,Data_mfa!$C$15)</f>
        <v>954296.563</v>
      </c>
      <c r="Y15" s="82">
        <f>SUMIFS(env_ac_mfa!$F:$F,env_ac_mfa!$A:$A,Y10,env_ac_mfa!$B:$B,Data_mfa!$B$8,env_ac_mfa!$C:$C,Data_mfa!$A$15,env_ac_mfa!$D:$D,Data_mfa!$B$7,env_ac_mfa!$E:$E,Data_mfa!$C$15)</f>
        <v>808262.964</v>
      </c>
      <c r="Z15" s="82">
        <f>SUMIFS(env_ac_mfa!$F:$F,env_ac_mfa!$A:$A,Z10,env_ac_mfa!$B:$B,Data_mfa!$B$8,env_ac_mfa!$C:$C,Data_mfa!$A$15,env_ac_mfa!$D:$D,Data_mfa!$B$7,env_ac_mfa!$E:$E,Data_mfa!$C$15)</f>
        <v>872684.517</v>
      </c>
      <c r="AA15" s="82">
        <f>SUMIFS(env_ac_mfa!$F:$F,env_ac_mfa!$A:$A,$AA$10,env_ac_mfa!$B:$B,Data_mfa!$B$8,env_ac_mfa!$C:$C,Data_mfa!$A15,env_ac_mfa!$D:$D,Data_mfa!$B$7,env_ac_mfa!$E:$E,Data_mfa!$C15)</f>
        <v>914592.855</v>
      </c>
    </row>
    <row r="16" spans="1:27" ht="15">
      <c r="A16" s="92" t="s">
        <v>73</v>
      </c>
      <c r="B16" s="92" t="s">
        <v>3</v>
      </c>
      <c r="C16" s="92" t="s">
        <v>65</v>
      </c>
      <c r="D16" s="92" t="s">
        <v>64</v>
      </c>
      <c r="E16" s="82">
        <f>SUMIFS(env_ac_mfa!$F:$F,env_ac_mfa!$A:$A,E10,env_ac_mfa!$B:$B,Data_mfa!$B$8,env_ac_mfa!$C:$C,Data_mfa!$A$16,env_ac_mfa!$D:$D,Data_mfa!$B$7,env_ac_mfa!$E:$E,Data_mfa!$C$16)</f>
        <v>1469959.727</v>
      </c>
      <c r="F16" s="82">
        <f>SUMIFS(env_ac_mfa!$F:$F,env_ac_mfa!$A:$A,F10,env_ac_mfa!$B:$B,Data_mfa!$B$8,env_ac_mfa!$C:$C,Data_mfa!$A$16,env_ac_mfa!$D:$D,Data_mfa!$B$7,env_ac_mfa!$E:$E,Data_mfa!$C$16)</f>
        <v>1450524.688</v>
      </c>
      <c r="G16" s="82">
        <f>SUMIFS(env_ac_mfa!$F:$F,env_ac_mfa!$A:$A,G10,env_ac_mfa!$B:$B,Data_mfa!$B$8,env_ac_mfa!$C:$C,Data_mfa!$A$16,env_ac_mfa!$D:$D,Data_mfa!$B$7,env_ac_mfa!$E:$E,Data_mfa!$C$16)</f>
        <v>1450567.194</v>
      </c>
      <c r="H16" s="82">
        <f>SUMIFS(env_ac_mfa!$F:$F,env_ac_mfa!$A:$A,H10,env_ac_mfa!$B:$B,Data_mfa!$B$8,env_ac_mfa!$C:$C,Data_mfa!$A$16,env_ac_mfa!$D:$D,Data_mfa!$B$7,env_ac_mfa!$E:$E,Data_mfa!$C$16)</f>
        <v>1340952.721</v>
      </c>
      <c r="I16" s="82">
        <f>SUMIFS(env_ac_mfa!$F:$F,env_ac_mfa!$A:$A,I10,env_ac_mfa!$B:$B,Data_mfa!$B$8,env_ac_mfa!$C:$C,Data_mfa!$A$16,env_ac_mfa!$D:$D,Data_mfa!$B$7,env_ac_mfa!$E:$E,Data_mfa!$C$16)</f>
        <v>1533923.615</v>
      </c>
      <c r="J16" s="82">
        <f>SUMIFS(env_ac_mfa!$F:$F,env_ac_mfa!$A:$A,J10,env_ac_mfa!$B:$B,Data_mfa!$B$8,env_ac_mfa!$C:$C,Data_mfa!$A$16,env_ac_mfa!$D:$D,Data_mfa!$B$7,env_ac_mfa!$E:$E,Data_mfa!$C$16)</f>
        <v>1474759.802</v>
      </c>
      <c r="K16" s="82">
        <f>SUMIFS(env_ac_mfa!$F:$F,env_ac_mfa!$A:$A,K10,env_ac_mfa!$B:$B,Data_mfa!$B$8,env_ac_mfa!$C:$C,Data_mfa!$A$16,env_ac_mfa!$D:$D,Data_mfa!$B$7,env_ac_mfa!$E:$E,Data_mfa!$C$16)</f>
        <v>1397349.25</v>
      </c>
      <c r="L16" s="82">
        <f>SUMIFS(env_ac_mfa!$F:$F,env_ac_mfa!$A:$A,L10,env_ac_mfa!$B:$B,Data_mfa!$B$8,env_ac_mfa!$C:$C,Data_mfa!$A$16,env_ac_mfa!$D:$D,Data_mfa!$B$7,env_ac_mfa!$E:$E,Data_mfa!$C$16)</f>
        <v>1440151.134</v>
      </c>
      <c r="M16" s="82">
        <f>SUMIFS(env_ac_mfa!$F:$F,env_ac_mfa!$A:$A,M10,env_ac_mfa!$B:$B,Data_mfa!$B$8,env_ac_mfa!$C:$C,Data_mfa!$A$16,env_ac_mfa!$D:$D,Data_mfa!$B$7,env_ac_mfa!$E:$E,Data_mfa!$C$16)</f>
        <v>1485335.18</v>
      </c>
      <c r="N16" s="82">
        <f>SUMIFS(env_ac_mfa!$F:$F,env_ac_mfa!$A:$A,N10,env_ac_mfa!$B:$B,Data_mfa!$B$8,env_ac_mfa!$C:$C,Data_mfa!$A$16,env_ac_mfa!$D:$D,Data_mfa!$B$7,env_ac_mfa!$E:$E,Data_mfa!$C$16)</f>
        <v>1455372.213</v>
      </c>
      <c r="O16" s="82">
        <f>SUMIFS(env_ac_mfa!$F:$F,env_ac_mfa!$A:$A,O10,env_ac_mfa!$B:$B,Data_mfa!$B$8,env_ac_mfa!$C:$C,Data_mfa!$A$16,env_ac_mfa!$D:$D,Data_mfa!$B$7,env_ac_mfa!$E:$E,Data_mfa!$C$16)</f>
        <v>1426260.017</v>
      </c>
      <c r="P16" s="82">
        <f>SUMIFS(env_ac_mfa!$F:$F,env_ac_mfa!$A:$A,P10,env_ac_mfa!$B:$B,Data_mfa!$B$8,env_ac_mfa!$C:$C,Data_mfa!$A$16,env_ac_mfa!$D:$D,Data_mfa!$B$7,env_ac_mfa!$E:$E,Data_mfa!$C$16)</f>
        <v>1489850.903</v>
      </c>
      <c r="Q16" s="82">
        <f>SUMIFS(env_ac_mfa!$F:$F,env_ac_mfa!$A:$A,Q10,env_ac_mfa!$B:$B,Data_mfa!$B$8,env_ac_mfa!$C:$C,Data_mfa!$A$16,env_ac_mfa!$D:$D,Data_mfa!$B$7,env_ac_mfa!$E:$E,Data_mfa!$C$16)</f>
        <v>1426414.681</v>
      </c>
      <c r="R16" s="82">
        <f>SUMIFS(env_ac_mfa!$F:$F,env_ac_mfa!$A:$A,R10,env_ac_mfa!$B:$B,Data_mfa!$B$8,env_ac_mfa!$C:$C,Data_mfa!$A$16,env_ac_mfa!$D:$D,Data_mfa!$B$7,env_ac_mfa!$E:$E,Data_mfa!$C$16)</f>
        <v>1476657.834</v>
      </c>
      <c r="S16" s="82">
        <f>SUMIFS(env_ac_mfa!$F:$F,env_ac_mfa!$A:$A,S10,env_ac_mfa!$B:$B,Data_mfa!$B$8,env_ac_mfa!$C:$C,Data_mfa!$A$16,env_ac_mfa!$D:$D,Data_mfa!$B$7,env_ac_mfa!$E:$E,Data_mfa!$C$16)</f>
        <v>1572438.598</v>
      </c>
      <c r="T16" s="82">
        <f>SUMIFS(env_ac_mfa!$F:$F,env_ac_mfa!$A:$A,T10,env_ac_mfa!$B:$B,Data_mfa!$B$8,env_ac_mfa!$C:$C,Data_mfa!$A$16,env_ac_mfa!$D:$D,Data_mfa!$B$7,env_ac_mfa!$E:$E,Data_mfa!$C$16)</f>
        <v>1464612.094</v>
      </c>
      <c r="U16" s="82">
        <f>SUMIFS(env_ac_mfa!$F:$F,env_ac_mfa!$A:$A,U10,env_ac_mfa!$B:$B,Data_mfa!$B$8,env_ac_mfa!$C:$C,Data_mfa!$A$16,env_ac_mfa!$D:$D,Data_mfa!$B$7,env_ac_mfa!$E:$E,Data_mfa!$C$16)</f>
        <v>1481383.867</v>
      </c>
      <c r="V16" s="82">
        <f>SUMIFS(env_ac_mfa!$F:$F,env_ac_mfa!$A:$A,V10,env_ac_mfa!$B:$B,Data_mfa!$B$8,env_ac_mfa!$C:$C,Data_mfa!$A$16,env_ac_mfa!$D:$D,Data_mfa!$B$7,env_ac_mfa!$E:$E,Data_mfa!$C$16)</f>
        <v>1535471.523</v>
      </c>
      <c r="W16" s="82">
        <f>SUMIFS(env_ac_mfa!$F:$F,env_ac_mfa!$A:$A,W10,env_ac_mfa!$B:$B,Data_mfa!$B$8,env_ac_mfa!$C:$C,Data_mfa!$A$16,env_ac_mfa!$D:$D,Data_mfa!$B$7,env_ac_mfa!$E:$E,Data_mfa!$C$16)</f>
        <v>1465255.766</v>
      </c>
      <c r="X16" s="82">
        <f>SUMIFS(env_ac_mfa!$F:$F,env_ac_mfa!$A:$A,X10,env_ac_mfa!$B:$B,Data_mfa!$B$8,env_ac_mfa!$C:$C,Data_mfa!$A$16,env_ac_mfa!$D:$D,Data_mfa!$B$7,env_ac_mfa!$E:$E,Data_mfa!$C$16)</f>
        <v>1502995.839</v>
      </c>
      <c r="Y16" s="82">
        <f>SUMIFS(env_ac_mfa!$F:$F,env_ac_mfa!$A:$A,Y10,env_ac_mfa!$B:$B,Data_mfa!$B$8,env_ac_mfa!$C:$C,Data_mfa!$A$16,env_ac_mfa!$D:$D,Data_mfa!$B$7,env_ac_mfa!$E:$E,Data_mfa!$C$16)</f>
        <v>1507580.877</v>
      </c>
      <c r="Z16" s="82">
        <f>SUMIFS(env_ac_mfa!$F:$F,env_ac_mfa!$A:$A,Z10,env_ac_mfa!$B:$B,Data_mfa!$B$8,env_ac_mfa!$C:$C,Data_mfa!$A$16,env_ac_mfa!$D:$D,Data_mfa!$B$7,env_ac_mfa!$E:$E,Data_mfa!$C$16)</f>
        <v>1553479.758</v>
      </c>
      <c r="AA16" s="82">
        <f>SUMIFS(env_ac_mfa!$F:$F,env_ac_mfa!$A:$A,$AA$10,env_ac_mfa!$B:$B,Data_mfa!$B$8,env_ac_mfa!$C:$C,Data_mfa!$A16,env_ac_mfa!$D:$D,Data_mfa!$B$7,env_ac_mfa!$E:$E,Data_mfa!$C16)</f>
        <v>1456565.239</v>
      </c>
    </row>
    <row r="17" spans="1:27" ht="15">
      <c r="A17" s="92" t="s">
        <v>73</v>
      </c>
      <c r="B17" s="92" t="s">
        <v>3</v>
      </c>
      <c r="C17" s="92" t="s">
        <v>63</v>
      </c>
      <c r="D17" s="92" t="s">
        <v>1</v>
      </c>
      <c r="E17" s="82">
        <f>SUMIFS(env_ac_mfa!$F:$F,env_ac_mfa!$A:$A,E10,env_ac_mfa!$B:$B,Data_mfa!$B$8,env_ac_mfa!$C:$C,Data_mfa!$A$17,env_ac_mfa!$D:$D,Data_mfa!$B$7,env_ac_mfa!$E:$E,Data_mfa!$C$17)</f>
        <v>153475.16</v>
      </c>
      <c r="F17" s="82">
        <f>SUMIFS(env_ac_mfa!$F:$F,env_ac_mfa!$A:$A,F10,env_ac_mfa!$B:$B,Data_mfa!$B$8,env_ac_mfa!$C:$C,Data_mfa!$A$17,env_ac_mfa!$D:$D,Data_mfa!$B$7,env_ac_mfa!$E:$E,Data_mfa!$C$17)</f>
        <v>157756.472</v>
      </c>
      <c r="G17" s="82">
        <f>SUMIFS(env_ac_mfa!$F:$F,env_ac_mfa!$A:$A,G10,env_ac_mfa!$B:$B,Data_mfa!$B$8,env_ac_mfa!$C:$C,Data_mfa!$A$17,env_ac_mfa!$D:$D,Data_mfa!$B$7,env_ac_mfa!$E:$E,Data_mfa!$C$17)</f>
        <v>166907.828</v>
      </c>
      <c r="H17" s="82">
        <f>SUMIFS(env_ac_mfa!$F:$F,env_ac_mfa!$A:$A,H10,env_ac_mfa!$B:$B,Data_mfa!$B$8,env_ac_mfa!$C:$C,Data_mfa!$A$17,env_ac_mfa!$D:$D,Data_mfa!$B$7,env_ac_mfa!$E:$E,Data_mfa!$C$17)</f>
        <v>166472.522</v>
      </c>
      <c r="I17" s="82">
        <f>SUMIFS(env_ac_mfa!$F:$F,env_ac_mfa!$A:$A,I10,env_ac_mfa!$B:$B,Data_mfa!$B$8,env_ac_mfa!$C:$C,Data_mfa!$A$17,env_ac_mfa!$D:$D,Data_mfa!$B$7,env_ac_mfa!$E:$E,Data_mfa!$C$17)</f>
        <v>168786.683</v>
      </c>
      <c r="J17" s="82">
        <f>SUMIFS(env_ac_mfa!$F:$F,env_ac_mfa!$A:$A,J10,env_ac_mfa!$B:$B,Data_mfa!$B$8,env_ac_mfa!$C:$C,Data_mfa!$A$17,env_ac_mfa!$D:$D,Data_mfa!$B$7,env_ac_mfa!$E:$E,Data_mfa!$C$17)</f>
        <v>170715.197</v>
      </c>
      <c r="K17" s="82">
        <f>SUMIFS(env_ac_mfa!$F:$F,env_ac_mfa!$A:$A,K10,env_ac_mfa!$B:$B,Data_mfa!$B$8,env_ac_mfa!$C:$C,Data_mfa!$A$17,env_ac_mfa!$D:$D,Data_mfa!$B$7,env_ac_mfa!$E:$E,Data_mfa!$C$17)</f>
        <v>172267.438</v>
      </c>
      <c r="L17" s="82">
        <f>SUMIFS(env_ac_mfa!$F:$F,env_ac_mfa!$A:$A,L10,env_ac_mfa!$B:$B,Data_mfa!$B$8,env_ac_mfa!$C:$C,Data_mfa!$A$17,env_ac_mfa!$D:$D,Data_mfa!$B$7,env_ac_mfa!$E:$E,Data_mfa!$C$17)</f>
        <v>185618.916</v>
      </c>
      <c r="M17" s="82">
        <f>SUMIFS(env_ac_mfa!$F:$F,env_ac_mfa!$A:$A,M10,env_ac_mfa!$B:$B,Data_mfa!$B$8,env_ac_mfa!$C:$C,Data_mfa!$A$17,env_ac_mfa!$D:$D,Data_mfa!$B$7,env_ac_mfa!$E:$E,Data_mfa!$C$17)</f>
        <v>181229.377</v>
      </c>
      <c r="N17" s="82">
        <f>SUMIFS(env_ac_mfa!$F:$F,env_ac_mfa!$A:$A,N10,env_ac_mfa!$B:$B,Data_mfa!$B$8,env_ac_mfa!$C:$C,Data_mfa!$A$17,env_ac_mfa!$D:$D,Data_mfa!$B$7,env_ac_mfa!$E:$E,Data_mfa!$C$17)</f>
        <v>152465.285</v>
      </c>
      <c r="O17" s="82">
        <f>SUMIFS(env_ac_mfa!$F:$F,env_ac_mfa!$A:$A,O10,env_ac_mfa!$B:$B,Data_mfa!$B$8,env_ac_mfa!$C:$C,Data_mfa!$A$17,env_ac_mfa!$D:$D,Data_mfa!$B$7,env_ac_mfa!$E:$E,Data_mfa!$C$17)</f>
        <v>160900.563</v>
      </c>
      <c r="P17" s="82">
        <f>SUMIFS(env_ac_mfa!$F:$F,env_ac_mfa!$A:$A,P10,env_ac_mfa!$B:$B,Data_mfa!$B$8,env_ac_mfa!$C:$C,Data_mfa!$A$17,env_ac_mfa!$D:$D,Data_mfa!$B$7,env_ac_mfa!$E:$E,Data_mfa!$C$17)</f>
        <v>168496.093</v>
      </c>
      <c r="Q17" s="82">
        <f>SUMIFS(env_ac_mfa!$F:$F,env_ac_mfa!$A:$A,Q10,env_ac_mfa!$B:$B,Data_mfa!$B$8,env_ac_mfa!$C:$C,Data_mfa!$A$17,env_ac_mfa!$D:$D,Data_mfa!$B$7,env_ac_mfa!$E:$E,Data_mfa!$C$17)</f>
        <v>166818.485</v>
      </c>
      <c r="R17" s="82">
        <f>SUMIFS(env_ac_mfa!$F:$F,env_ac_mfa!$A:$A,R10,env_ac_mfa!$B:$B,Data_mfa!$B$8,env_ac_mfa!$C:$C,Data_mfa!$A$17,env_ac_mfa!$D:$D,Data_mfa!$B$7,env_ac_mfa!$E:$E,Data_mfa!$C$17)</f>
        <v>170848.581</v>
      </c>
      <c r="S17" s="82">
        <f>SUMIFS(env_ac_mfa!$F:$F,env_ac_mfa!$A:$A,S10,env_ac_mfa!$B:$B,Data_mfa!$B$8,env_ac_mfa!$C:$C,Data_mfa!$A$17,env_ac_mfa!$D:$D,Data_mfa!$B$7,env_ac_mfa!$E:$E,Data_mfa!$C$17)</f>
        <v>184874.329</v>
      </c>
      <c r="T17" s="82">
        <f>SUMIFS(env_ac_mfa!$F:$F,env_ac_mfa!$A:$A,T10,env_ac_mfa!$B:$B,Data_mfa!$B$8,env_ac_mfa!$C:$C,Data_mfa!$A$17,env_ac_mfa!$D:$D,Data_mfa!$B$7,env_ac_mfa!$E:$E,Data_mfa!$C$17)</f>
        <v>184576.48</v>
      </c>
      <c r="U17" s="82">
        <f>SUMIFS(env_ac_mfa!$F:$F,env_ac_mfa!$A:$A,U10,env_ac_mfa!$B:$B,Data_mfa!$B$8,env_ac_mfa!$C:$C,Data_mfa!$A$17,env_ac_mfa!$D:$D,Data_mfa!$B$7,env_ac_mfa!$E:$E,Data_mfa!$C$17)</f>
        <v>190095.714</v>
      </c>
      <c r="V17" s="82">
        <f>SUMIFS(env_ac_mfa!$F:$F,env_ac_mfa!$A:$A,V10,env_ac_mfa!$B:$B,Data_mfa!$B$8,env_ac_mfa!$C:$C,Data_mfa!$A$17,env_ac_mfa!$D:$D,Data_mfa!$B$7,env_ac_mfa!$E:$E,Data_mfa!$C$17)</f>
        <v>195473.547</v>
      </c>
      <c r="W17" s="82">
        <f>SUMIFS(env_ac_mfa!$F:$F,env_ac_mfa!$A:$A,W10,env_ac_mfa!$B:$B,Data_mfa!$B$8,env_ac_mfa!$C:$C,Data_mfa!$A$17,env_ac_mfa!$D:$D,Data_mfa!$B$7,env_ac_mfa!$E:$E,Data_mfa!$C$17)</f>
        <v>207659.602</v>
      </c>
      <c r="X17" s="82">
        <f>SUMIFS(env_ac_mfa!$F:$F,env_ac_mfa!$A:$A,X10,env_ac_mfa!$B:$B,Data_mfa!$B$8,env_ac_mfa!$C:$C,Data_mfa!$A$17,env_ac_mfa!$D:$D,Data_mfa!$B$7,env_ac_mfa!$E:$E,Data_mfa!$C$17)</f>
        <v>211722.064</v>
      </c>
      <c r="Y17" s="82">
        <f>SUMIFS(env_ac_mfa!$F:$F,env_ac_mfa!$A:$A,Y10,env_ac_mfa!$B:$B,Data_mfa!$B$8,env_ac_mfa!$C:$C,Data_mfa!$A$17,env_ac_mfa!$D:$D,Data_mfa!$B$7,env_ac_mfa!$E:$E,Data_mfa!$C$17)</f>
        <v>200602.002</v>
      </c>
      <c r="Z17" s="82">
        <f>SUMIFS(env_ac_mfa!$F:$F,env_ac_mfa!$A:$A,Z10,env_ac_mfa!$B:$B,Data_mfa!$B$8,env_ac_mfa!$C:$C,Data_mfa!$A$17,env_ac_mfa!$D:$D,Data_mfa!$B$7,env_ac_mfa!$E:$E,Data_mfa!$C$17)</f>
        <v>195458.308</v>
      </c>
      <c r="AA17" s="82">
        <f>SUMIFS(env_ac_mfa!$F:$F,env_ac_mfa!$A:$A,$AA$10,env_ac_mfa!$B:$B,Data_mfa!$B$8,env_ac_mfa!$C:$C,Data_mfa!$A17,env_ac_mfa!$D:$D,Data_mfa!$B$7,env_ac_mfa!$E:$E,Data_mfa!$C17)</f>
        <v>206710.27</v>
      </c>
    </row>
    <row r="18" spans="1:27" ht="15">
      <c r="A18" s="92" t="s">
        <v>73</v>
      </c>
      <c r="B18" s="92" t="s">
        <v>3</v>
      </c>
      <c r="C18" s="92" t="s">
        <v>62</v>
      </c>
      <c r="D18" s="92" t="s">
        <v>2</v>
      </c>
      <c r="E18" s="82">
        <f>SUMIFS(env_ac_mfa!$F:$F,env_ac_mfa!$A:$A,E10,env_ac_mfa!$B:$B,Data_mfa!$B$8,env_ac_mfa!$C:$C,Data_mfa!$A$18,env_ac_mfa!$D:$D,Data_mfa!$B$7,env_ac_mfa!$E:$E,Data_mfa!$C$18)</f>
        <v>124670.239</v>
      </c>
      <c r="F18" s="82">
        <f>SUMIFS(env_ac_mfa!$F:$F,env_ac_mfa!$A:$A,F10,env_ac_mfa!$B:$B,Data_mfa!$B$8,env_ac_mfa!$C:$C,Data_mfa!$A$18,env_ac_mfa!$D:$D,Data_mfa!$B$7,env_ac_mfa!$E:$E,Data_mfa!$C$18)</f>
        <v>120272.523</v>
      </c>
      <c r="G18" s="82">
        <f>SUMIFS(env_ac_mfa!$F:$F,env_ac_mfa!$A:$A,G10,env_ac_mfa!$B:$B,Data_mfa!$B$8,env_ac_mfa!$C:$C,Data_mfa!$A$18,env_ac_mfa!$D:$D,Data_mfa!$B$7,env_ac_mfa!$E:$E,Data_mfa!$C$18)</f>
        <v>125846.358</v>
      </c>
      <c r="H18" s="82">
        <f>SUMIFS(env_ac_mfa!$F:$F,env_ac_mfa!$A:$A,H10,env_ac_mfa!$B:$B,Data_mfa!$B$8,env_ac_mfa!$C:$C,Data_mfa!$A$18,env_ac_mfa!$D:$D,Data_mfa!$B$7,env_ac_mfa!$E:$E,Data_mfa!$C$18)</f>
        <v>129918.512</v>
      </c>
      <c r="I18" s="82">
        <f>SUMIFS(env_ac_mfa!$F:$F,env_ac_mfa!$A:$A,I10,env_ac_mfa!$B:$B,Data_mfa!$B$8,env_ac_mfa!$C:$C,Data_mfa!$A$18,env_ac_mfa!$D:$D,Data_mfa!$B$7,env_ac_mfa!$E:$E,Data_mfa!$C$18)</f>
        <v>127866.86</v>
      </c>
      <c r="J18" s="82">
        <f>SUMIFS(env_ac_mfa!$F:$F,env_ac_mfa!$A:$A,J10,env_ac_mfa!$B:$B,Data_mfa!$B$8,env_ac_mfa!$C:$C,Data_mfa!$A$18,env_ac_mfa!$D:$D,Data_mfa!$B$7,env_ac_mfa!$E:$E,Data_mfa!$C$18)</f>
        <v>142229.895</v>
      </c>
      <c r="K18" s="82">
        <f>SUMIFS(env_ac_mfa!$F:$F,env_ac_mfa!$A:$A,K10,env_ac_mfa!$B:$B,Data_mfa!$B$8,env_ac_mfa!$C:$C,Data_mfa!$A$18,env_ac_mfa!$D:$D,Data_mfa!$B$7,env_ac_mfa!$E:$E,Data_mfa!$C$18)</f>
        <v>148443.103</v>
      </c>
      <c r="L18" s="82">
        <f>SUMIFS(env_ac_mfa!$F:$F,env_ac_mfa!$A:$A,L10,env_ac_mfa!$B:$B,Data_mfa!$B$8,env_ac_mfa!$C:$C,Data_mfa!$A$18,env_ac_mfa!$D:$D,Data_mfa!$B$7,env_ac_mfa!$E:$E,Data_mfa!$C$18)</f>
        <v>137871.264</v>
      </c>
      <c r="M18" s="82">
        <f>SUMIFS(env_ac_mfa!$F:$F,env_ac_mfa!$A:$A,M10,env_ac_mfa!$B:$B,Data_mfa!$B$8,env_ac_mfa!$C:$C,Data_mfa!$A$18,env_ac_mfa!$D:$D,Data_mfa!$B$7,env_ac_mfa!$E:$E,Data_mfa!$C$18)</f>
        <v>147961.282</v>
      </c>
      <c r="N18" s="82">
        <f>SUMIFS(env_ac_mfa!$F:$F,env_ac_mfa!$A:$A,N10,env_ac_mfa!$B:$B,Data_mfa!$B$8,env_ac_mfa!$C:$C,Data_mfa!$A$18,env_ac_mfa!$D:$D,Data_mfa!$B$7,env_ac_mfa!$E:$E,Data_mfa!$C$18)</f>
        <v>144618.547</v>
      </c>
      <c r="O18" s="82">
        <f>SUMIFS(env_ac_mfa!$F:$F,env_ac_mfa!$A:$A,O10,env_ac_mfa!$B:$B,Data_mfa!$B$8,env_ac_mfa!$C:$C,Data_mfa!$A$18,env_ac_mfa!$D:$D,Data_mfa!$B$7,env_ac_mfa!$E:$E,Data_mfa!$C$18)</f>
        <v>160273.609</v>
      </c>
      <c r="P18" s="82">
        <f>SUMIFS(env_ac_mfa!$F:$F,env_ac_mfa!$A:$A,P10,env_ac_mfa!$B:$B,Data_mfa!$B$8,env_ac_mfa!$C:$C,Data_mfa!$A$18,env_ac_mfa!$D:$D,Data_mfa!$B$7,env_ac_mfa!$E:$E,Data_mfa!$C$18)</f>
        <v>161582.595</v>
      </c>
      <c r="Q18" s="82">
        <f>SUMIFS(env_ac_mfa!$F:$F,env_ac_mfa!$A:$A,Q10,env_ac_mfa!$B:$B,Data_mfa!$B$8,env_ac_mfa!$C:$C,Data_mfa!$A$18,env_ac_mfa!$D:$D,Data_mfa!$B$7,env_ac_mfa!$E:$E,Data_mfa!$C$18)</f>
        <v>166124.389</v>
      </c>
      <c r="R18" s="82">
        <f>SUMIFS(env_ac_mfa!$F:$F,env_ac_mfa!$A:$A,R10,env_ac_mfa!$B:$B,Data_mfa!$B$8,env_ac_mfa!$C:$C,Data_mfa!$A$18,env_ac_mfa!$D:$D,Data_mfa!$B$7,env_ac_mfa!$E:$E,Data_mfa!$C$18)</f>
        <v>184717.957</v>
      </c>
      <c r="S18" s="82">
        <f>SUMIFS(env_ac_mfa!$F:$F,env_ac_mfa!$A:$A,S10,env_ac_mfa!$B:$B,Data_mfa!$B$8,env_ac_mfa!$C:$C,Data_mfa!$A$18,env_ac_mfa!$D:$D,Data_mfa!$B$7,env_ac_mfa!$E:$E,Data_mfa!$C$18)</f>
        <v>192178.381</v>
      </c>
      <c r="T18" s="82">
        <f>SUMIFS(env_ac_mfa!$F:$F,env_ac_mfa!$A:$A,T10,env_ac_mfa!$B:$B,Data_mfa!$B$8,env_ac_mfa!$C:$C,Data_mfa!$A$18,env_ac_mfa!$D:$D,Data_mfa!$B$7,env_ac_mfa!$E:$E,Data_mfa!$C$18)</f>
        <v>201992.081</v>
      </c>
      <c r="U18" s="82">
        <f>SUMIFS(env_ac_mfa!$F:$F,env_ac_mfa!$A:$A,U10,env_ac_mfa!$B:$B,Data_mfa!$B$8,env_ac_mfa!$C:$C,Data_mfa!$A$18,env_ac_mfa!$D:$D,Data_mfa!$B$7,env_ac_mfa!$E:$E,Data_mfa!$C$18)</f>
        <v>203232.774</v>
      </c>
      <c r="V18" s="82">
        <f>SUMIFS(env_ac_mfa!$F:$F,env_ac_mfa!$A:$A,V10,env_ac_mfa!$B:$B,Data_mfa!$B$8,env_ac_mfa!$C:$C,Data_mfa!$A$18,env_ac_mfa!$D:$D,Data_mfa!$B$7,env_ac_mfa!$E:$E,Data_mfa!$C$18)</f>
        <v>199837.937</v>
      </c>
      <c r="W18" s="82">
        <f>SUMIFS(env_ac_mfa!$F:$F,env_ac_mfa!$A:$A,W10,env_ac_mfa!$B:$B,Data_mfa!$B$8,env_ac_mfa!$C:$C,Data_mfa!$A$18,env_ac_mfa!$D:$D,Data_mfa!$B$7,env_ac_mfa!$E:$E,Data_mfa!$C$18)</f>
        <v>195644.016</v>
      </c>
      <c r="X18" s="82">
        <f>SUMIFS(env_ac_mfa!$F:$F,env_ac_mfa!$A:$A,X10,env_ac_mfa!$B:$B,Data_mfa!$B$8,env_ac_mfa!$C:$C,Data_mfa!$A$18,env_ac_mfa!$D:$D,Data_mfa!$B$7,env_ac_mfa!$E:$E,Data_mfa!$C$18)</f>
        <v>215149.713</v>
      </c>
      <c r="Y18" s="82">
        <f>SUMIFS(env_ac_mfa!$F:$F,env_ac_mfa!$A:$A,Y10,env_ac_mfa!$B:$B,Data_mfa!$B$8,env_ac_mfa!$C:$C,Data_mfa!$A$18,env_ac_mfa!$D:$D,Data_mfa!$B$7,env_ac_mfa!$E:$E,Data_mfa!$C$18)</f>
        <v>226893.828</v>
      </c>
      <c r="Z18" s="82">
        <f>SUMIFS(env_ac_mfa!$F:$F,env_ac_mfa!$A:$A,Z10,env_ac_mfa!$B:$B,Data_mfa!$B$8,env_ac_mfa!$C:$C,Data_mfa!$A$18,env_ac_mfa!$D:$D,Data_mfa!$B$7,env_ac_mfa!$E:$E,Data_mfa!$C$18)</f>
        <v>223422.595</v>
      </c>
      <c r="AA18" s="82">
        <f>SUMIFS(env_ac_mfa!$F:$F,env_ac_mfa!$A:$A,$AA$10,env_ac_mfa!$B:$B,Data_mfa!$B$8,env_ac_mfa!$C:$C,Data_mfa!$A18,env_ac_mfa!$D:$D,Data_mfa!$B$7,env_ac_mfa!$E:$E,Data_mfa!$C18)</f>
        <v>211123.588</v>
      </c>
    </row>
    <row r="19" spans="1:27" ht="15">
      <c r="A19" s="92" t="s">
        <v>73</v>
      </c>
      <c r="B19" s="92" t="s">
        <v>3</v>
      </c>
      <c r="C19" s="92" t="s">
        <v>61</v>
      </c>
      <c r="D19" s="92" t="s">
        <v>60</v>
      </c>
      <c r="E19" s="82">
        <f>SUMIFS(env_ac_mfa!$F:$F,env_ac_mfa!$A:$A,E10,env_ac_mfa!$B:$B,Data_mfa!$B$8,env_ac_mfa!$C:$C,Data_mfa!$A$19,env_ac_mfa!$D:$D,Data_mfa!$B$7,env_ac_mfa!$E:$E,Data_mfa!$C$19)</f>
        <v>1498764.648</v>
      </c>
      <c r="F19" s="82">
        <f>SUMIFS(env_ac_mfa!$F:$F,env_ac_mfa!$A:$A,F10,env_ac_mfa!$B:$B,Data_mfa!$B$8,env_ac_mfa!$C:$C,Data_mfa!$A$19,env_ac_mfa!$D:$D,Data_mfa!$B$7,env_ac_mfa!$E:$E,Data_mfa!$C$19)</f>
        <v>1488008.637</v>
      </c>
      <c r="G19" s="82">
        <f>SUMIFS(env_ac_mfa!$F:$F,env_ac_mfa!$A:$A,G10,env_ac_mfa!$B:$B,Data_mfa!$B$8,env_ac_mfa!$C:$C,Data_mfa!$A$19,env_ac_mfa!$D:$D,Data_mfa!$B$7,env_ac_mfa!$E:$E,Data_mfa!$C$19)</f>
        <v>1491628.664</v>
      </c>
      <c r="H19" s="82">
        <f>SUMIFS(env_ac_mfa!$F:$F,env_ac_mfa!$A:$A,H10,env_ac_mfa!$B:$B,Data_mfa!$B$8,env_ac_mfa!$C:$C,Data_mfa!$A$19,env_ac_mfa!$D:$D,Data_mfa!$B$7,env_ac_mfa!$E:$E,Data_mfa!$C$19)</f>
        <v>1377506.731</v>
      </c>
      <c r="I19" s="82">
        <f>SUMIFS(env_ac_mfa!$F:$F,env_ac_mfa!$A:$A,I10,env_ac_mfa!$B:$B,Data_mfa!$B$8,env_ac_mfa!$C:$C,Data_mfa!$A$19,env_ac_mfa!$D:$D,Data_mfa!$B$7,env_ac_mfa!$E:$E,Data_mfa!$C$19)</f>
        <v>1574843.438</v>
      </c>
      <c r="J19" s="82">
        <f>SUMIFS(env_ac_mfa!$F:$F,env_ac_mfa!$A:$A,J10,env_ac_mfa!$B:$B,Data_mfa!$B$8,env_ac_mfa!$C:$C,Data_mfa!$A$19,env_ac_mfa!$D:$D,Data_mfa!$B$7,env_ac_mfa!$E:$E,Data_mfa!$C$19)</f>
        <v>1503245.105</v>
      </c>
      <c r="K19" s="82">
        <f>SUMIFS(env_ac_mfa!$F:$F,env_ac_mfa!$A:$A,K10,env_ac_mfa!$B:$B,Data_mfa!$B$8,env_ac_mfa!$C:$C,Data_mfa!$A$19,env_ac_mfa!$D:$D,Data_mfa!$B$7,env_ac_mfa!$E:$E,Data_mfa!$C$19)</f>
        <v>1421173.585</v>
      </c>
      <c r="L19" s="82">
        <f>SUMIFS(env_ac_mfa!$F:$F,env_ac_mfa!$A:$A,L10,env_ac_mfa!$B:$B,Data_mfa!$B$8,env_ac_mfa!$C:$C,Data_mfa!$A$19,env_ac_mfa!$D:$D,Data_mfa!$B$7,env_ac_mfa!$E:$E,Data_mfa!$C$19)</f>
        <v>1487898.786</v>
      </c>
      <c r="M19" s="82">
        <f>SUMIFS(env_ac_mfa!$F:$F,env_ac_mfa!$A:$A,M10,env_ac_mfa!$B:$B,Data_mfa!$B$8,env_ac_mfa!$C:$C,Data_mfa!$A$19,env_ac_mfa!$D:$D,Data_mfa!$B$7,env_ac_mfa!$E:$E,Data_mfa!$C$19)</f>
        <v>1518603.275</v>
      </c>
      <c r="N19" s="82">
        <f>SUMIFS(env_ac_mfa!$F:$F,env_ac_mfa!$A:$A,N10,env_ac_mfa!$B:$B,Data_mfa!$B$8,env_ac_mfa!$C:$C,Data_mfa!$A$19,env_ac_mfa!$D:$D,Data_mfa!$B$7,env_ac_mfa!$E:$E,Data_mfa!$C$19)</f>
        <v>1463218.951</v>
      </c>
      <c r="O19" s="82">
        <f>SUMIFS(env_ac_mfa!$F:$F,env_ac_mfa!$A:$A,O10,env_ac_mfa!$B:$B,Data_mfa!$B$8,env_ac_mfa!$C:$C,Data_mfa!$A$19,env_ac_mfa!$D:$D,Data_mfa!$B$7,env_ac_mfa!$E:$E,Data_mfa!$C$19)</f>
        <v>1426886.971</v>
      </c>
      <c r="P19" s="82">
        <f>SUMIFS(env_ac_mfa!$F:$F,env_ac_mfa!$A:$A,P10,env_ac_mfa!$B:$B,Data_mfa!$B$8,env_ac_mfa!$C:$C,Data_mfa!$A$19,env_ac_mfa!$D:$D,Data_mfa!$B$7,env_ac_mfa!$E:$E,Data_mfa!$C$19)</f>
        <v>1496764.401</v>
      </c>
      <c r="Q19" s="82">
        <f>SUMIFS(env_ac_mfa!$F:$F,env_ac_mfa!$A:$A,Q10,env_ac_mfa!$B:$B,Data_mfa!$B$8,env_ac_mfa!$C:$C,Data_mfa!$A$19,env_ac_mfa!$D:$D,Data_mfa!$B$7,env_ac_mfa!$E:$E,Data_mfa!$C$19)</f>
        <v>1427108.777</v>
      </c>
      <c r="R19" s="82">
        <f>SUMIFS(env_ac_mfa!$F:$F,env_ac_mfa!$A:$A,R10,env_ac_mfa!$B:$B,Data_mfa!$B$8,env_ac_mfa!$C:$C,Data_mfa!$A$19,env_ac_mfa!$D:$D,Data_mfa!$B$7,env_ac_mfa!$E:$E,Data_mfa!$C$19)</f>
        <v>1462788.457</v>
      </c>
      <c r="S19" s="82">
        <f>SUMIFS(env_ac_mfa!$F:$F,env_ac_mfa!$A:$A,S10,env_ac_mfa!$B:$B,Data_mfa!$B$8,env_ac_mfa!$C:$C,Data_mfa!$A$19,env_ac_mfa!$D:$D,Data_mfa!$B$7,env_ac_mfa!$E:$E,Data_mfa!$C$19)</f>
        <v>1565134.546</v>
      </c>
      <c r="T19" s="82">
        <f>SUMIFS(env_ac_mfa!$F:$F,env_ac_mfa!$A:$A,T10,env_ac_mfa!$B:$B,Data_mfa!$B$8,env_ac_mfa!$C:$C,Data_mfa!$A$19,env_ac_mfa!$D:$D,Data_mfa!$B$7,env_ac_mfa!$E:$E,Data_mfa!$C$19)</f>
        <v>1447196.493</v>
      </c>
      <c r="U19" s="82">
        <f>SUMIFS(env_ac_mfa!$F:$F,env_ac_mfa!$A:$A,U10,env_ac_mfa!$B:$B,Data_mfa!$B$8,env_ac_mfa!$C:$C,Data_mfa!$A$19,env_ac_mfa!$D:$D,Data_mfa!$B$7,env_ac_mfa!$E:$E,Data_mfa!$C$19)</f>
        <v>1468246.807</v>
      </c>
      <c r="V19" s="82">
        <f>SUMIFS(env_ac_mfa!$F:$F,env_ac_mfa!$A:$A,V10,env_ac_mfa!$B:$B,Data_mfa!$B$8,env_ac_mfa!$C:$C,Data_mfa!$A$19,env_ac_mfa!$D:$D,Data_mfa!$B$7,env_ac_mfa!$E:$E,Data_mfa!$C$19)</f>
        <v>1531107.134</v>
      </c>
      <c r="W19" s="82">
        <f>SUMIFS(env_ac_mfa!$F:$F,env_ac_mfa!$A:$A,W10,env_ac_mfa!$B:$B,Data_mfa!$B$8,env_ac_mfa!$C:$C,Data_mfa!$A$19,env_ac_mfa!$D:$D,Data_mfa!$B$7,env_ac_mfa!$E:$E,Data_mfa!$C$19)</f>
        <v>1477271.352</v>
      </c>
      <c r="X19" s="82">
        <f>SUMIFS(env_ac_mfa!$F:$F,env_ac_mfa!$A:$A,X10,env_ac_mfa!$B:$B,Data_mfa!$B$8,env_ac_mfa!$C:$C,Data_mfa!$A$19,env_ac_mfa!$D:$D,Data_mfa!$B$7,env_ac_mfa!$E:$E,Data_mfa!$C$19)</f>
        <v>1499568.191</v>
      </c>
      <c r="Y19" s="82">
        <f>SUMIFS(env_ac_mfa!$F:$F,env_ac_mfa!$A:$A,Y10,env_ac_mfa!$B:$B,Data_mfa!$B$8,env_ac_mfa!$C:$C,Data_mfa!$A$19,env_ac_mfa!$D:$D,Data_mfa!$B$7,env_ac_mfa!$E:$E,Data_mfa!$C$19)</f>
        <v>1481289.051</v>
      </c>
      <c r="Z19" s="82">
        <f>SUMIFS(env_ac_mfa!$F:$F,env_ac_mfa!$A:$A,Z10,env_ac_mfa!$B:$B,Data_mfa!$B$8,env_ac_mfa!$C:$C,Data_mfa!$A$19,env_ac_mfa!$D:$D,Data_mfa!$B$7,env_ac_mfa!$E:$E,Data_mfa!$C$19)</f>
        <v>1525515.471</v>
      </c>
      <c r="AA19" s="82">
        <f>SUMIFS(env_ac_mfa!$F:$F,env_ac_mfa!$A:$A,$AA$10,env_ac_mfa!$B:$B,Data_mfa!$B$8,env_ac_mfa!$C:$C,Data_mfa!$A19,env_ac_mfa!$D:$D,Data_mfa!$B$7,env_ac_mfa!$E:$E,Data_mfa!$C19)</f>
        <v>1452151.922</v>
      </c>
    </row>
    <row r="20" spans="1:27" ht="15">
      <c r="A20" s="92" t="s">
        <v>73</v>
      </c>
      <c r="B20" s="92" t="s">
        <v>3</v>
      </c>
      <c r="C20" s="92" t="s">
        <v>57</v>
      </c>
      <c r="D20" s="92" t="s">
        <v>56</v>
      </c>
      <c r="E20" s="82">
        <f>SUMIFS(env_ac_mfa!$F:$F,env_ac_mfa!$A:$A,E10,env_ac_mfa!$B:$B,Data_mfa!$B$8,env_ac_mfa!$C:$C,Data_mfa!$A$20,env_ac_mfa!$D:$D,Data_mfa!$B$7,env_ac_mfa!$E:$E,Data_mfa!$C$20)</f>
        <v>28804.921</v>
      </c>
      <c r="F20" s="82">
        <f>SUMIFS(env_ac_mfa!$F:$F,env_ac_mfa!$A:$A,F10,env_ac_mfa!$B:$B,Data_mfa!$B$8,env_ac_mfa!$C:$C,Data_mfa!$A$20,env_ac_mfa!$D:$D,Data_mfa!$B$7,env_ac_mfa!$E:$E,Data_mfa!$C$20)</f>
        <v>37483.949</v>
      </c>
      <c r="G20" s="82">
        <f>SUMIFS(env_ac_mfa!$F:$F,env_ac_mfa!$A:$A,G10,env_ac_mfa!$B:$B,Data_mfa!$B$8,env_ac_mfa!$C:$C,Data_mfa!$A$20,env_ac_mfa!$D:$D,Data_mfa!$B$7,env_ac_mfa!$E:$E,Data_mfa!$C$20)</f>
        <v>41061.47</v>
      </c>
      <c r="H20" s="82">
        <f>SUMIFS(env_ac_mfa!$F:$F,env_ac_mfa!$A:$A,H10,env_ac_mfa!$B:$B,Data_mfa!$B$8,env_ac_mfa!$C:$C,Data_mfa!$A$20,env_ac_mfa!$D:$D,Data_mfa!$B$7,env_ac_mfa!$E:$E,Data_mfa!$C$20)</f>
        <v>36554.01</v>
      </c>
      <c r="I20" s="82">
        <f>SUMIFS(env_ac_mfa!$F:$F,env_ac_mfa!$A:$A,I10,env_ac_mfa!$B:$B,Data_mfa!$B$8,env_ac_mfa!$C:$C,Data_mfa!$A$20,env_ac_mfa!$D:$D,Data_mfa!$B$7,env_ac_mfa!$E:$E,Data_mfa!$C$20)</f>
        <v>40919.823</v>
      </c>
      <c r="J20" s="82">
        <f>SUMIFS(env_ac_mfa!$F:$F,env_ac_mfa!$A:$A,J10,env_ac_mfa!$B:$B,Data_mfa!$B$8,env_ac_mfa!$C:$C,Data_mfa!$A$20,env_ac_mfa!$D:$D,Data_mfa!$B$7,env_ac_mfa!$E:$E,Data_mfa!$C$20)</f>
        <v>28485.302</v>
      </c>
      <c r="K20" s="82">
        <f>SUMIFS(env_ac_mfa!$F:$F,env_ac_mfa!$A:$A,K10,env_ac_mfa!$B:$B,Data_mfa!$B$8,env_ac_mfa!$C:$C,Data_mfa!$A$20,env_ac_mfa!$D:$D,Data_mfa!$B$7,env_ac_mfa!$E:$E,Data_mfa!$C$20)</f>
        <v>23824.335</v>
      </c>
      <c r="L20" s="82">
        <f>SUMIFS(env_ac_mfa!$F:$F,env_ac_mfa!$A:$A,L10,env_ac_mfa!$B:$B,Data_mfa!$B$8,env_ac_mfa!$C:$C,Data_mfa!$A$20,env_ac_mfa!$D:$D,Data_mfa!$B$7,env_ac_mfa!$E:$E,Data_mfa!$C$20)</f>
        <v>47747.652</v>
      </c>
      <c r="M20" s="82">
        <f>SUMIFS(env_ac_mfa!$F:$F,env_ac_mfa!$A:$A,M10,env_ac_mfa!$B:$B,Data_mfa!$B$8,env_ac_mfa!$C:$C,Data_mfa!$A$20,env_ac_mfa!$D:$D,Data_mfa!$B$7,env_ac_mfa!$E:$E,Data_mfa!$C$20)</f>
        <v>33268.095</v>
      </c>
      <c r="N20" s="82">
        <f>SUMIFS(env_ac_mfa!$F:$F,env_ac_mfa!$A:$A,N10,env_ac_mfa!$B:$B,Data_mfa!$B$8,env_ac_mfa!$C:$C,Data_mfa!$A$20,env_ac_mfa!$D:$D,Data_mfa!$B$7,env_ac_mfa!$E:$E,Data_mfa!$C$20)</f>
        <v>7846.738</v>
      </c>
      <c r="O20" s="82">
        <f>SUMIFS(env_ac_mfa!$F:$F,env_ac_mfa!$A:$A,O10,env_ac_mfa!$B:$B,Data_mfa!$B$8,env_ac_mfa!$C:$C,Data_mfa!$A$20,env_ac_mfa!$D:$D,Data_mfa!$B$7,env_ac_mfa!$E:$E,Data_mfa!$C$20)</f>
        <v>626.954</v>
      </c>
      <c r="P20" s="82">
        <f>SUMIFS(env_ac_mfa!$F:$F,env_ac_mfa!$A:$A,P10,env_ac_mfa!$B:$B,Data_mfa!$B$8,env_ac_mfa!$C:$C,Data_mfa!$A$20,env_ac_mfa!$D:$D,Data_mfa!$B$7,env_ac_mfa!$E:$E,Data_mfa!$C$20)</f>
        <v>6913.498</v>
      </c>
      <c r="Q20" s="82">
        <f>SUMIFS(env_ac_mfa!$F:$F,env_ac_mfa!$A:$A,Q10,env_ac_mfa!$B:$B,Data_mfa!$B$8,env_ac_mfa!$C:$C,Data_mfa!$A$20,env_ac_mfa!$D:$D,Data_mfa!$B$7,env_ac_mfa!$E:$E,Data_mfa!$C$20)</f>
        <v>694.097</v>
      </c>
      <c r="R20" s="82">
        <f>SUMIFS(env_ac_mfa!$F:$F,env_ac_mfa!$A:$A,R10,env_ac_mfa!$B:$B,Data_mfa!$B$8,env_ac_mfa!$C:$C,Data_mfa!$A$20,env_ac_mfa!$D:$D,Data_mfa!$B$7,env_ac_mfa!$E:$E,Data_mfa!$C$20)</f>
        <v>-13869.376</v>
      </c>
      <c r="S20" s="82">
        <f>SUMIFS(env_ac_mfa!$F:$F,env_ac_mfa!$A:$A,S10,env_ac_mfa!$B:$B,Data_mfa!$B$8,env_ac_mfa!$C:$C,Data_mfa!$A$20,env_ac_mfa!$D:$D,Data_mfa!$B$7,env_ac_mfa!$E:$E,Data_mfa!$C$20)</f>
        <v>-7304.052</v>
      </c>
      <c r="T20" s="82">
        <f>SUMIFS(env_ac_mfa!$F:$F,env_ac_mfa!$A:$A,T10,env_ac_mfa!$B:$B,Data_mfa!$B$8,env_ac_mfa!$C:$C,Data_mfa!$A$20,env_ac_mfa!$D:$D,Data_mfa!$B$7,env_ac_mfa!$E:$E,Data_mfa!$C$20)</f>
        <v>-17415.601</v>
      </c>
      <c r="U20" s="82">
        <f>SUMIFS(env_ac_mfa!$F:$F,env_ac_mfa!$A:$A,U10,env_ac_mfa!$B:$B,Data_mfa!$B$8,env_ac_mfa!$C:$C,Data_mfa!$A$20,env_ac_mfa!$D:$D,Data_mfa!$B$7,env_ac_mfa!$E:$E,Data_mfa!$C$20)</f>
        <v>-13137.06</v>
      </c>
      <c r="V20" s="82">
        <f>SUMIFS(env_ac_mfa!$F:$F,env_ac_mfa!$A:$A,V10,env_ac_mfa!$B:$B,Data_mfa!$B$8,env_ac_mfa!$C:$C,Data_mfa!$A$20,env_ac_mfa!$D:$D,Data_mfa!$B$7,env_ac_mfa!$E:$E,Data_mfa!$C$20)</f>
        <v>-4364.389</v>
      </c>
      <c r="W20" s="82">
        <f>SUMIFS(env_ac_mfa!$F:$F,env_ac_mfa!$A:$A,W10,env_ac_mfa!$B:$B,Data_mfa!$B$8,env_ac_mfa!$C:$C,Data_mfa!$A$20,env_ac_mfa!$D:$D,Data_mfa!$B$7,env_ac_mfa!$E:$E,Data_mfa!$C$20)</f>
        <v>12015.586</v>
      </c>
      <c r="X20" s="82">
        <f>SUMIFS(env_ac_mfa!$F:$F,env_ac_mfa!$A:$A,X10,env_ac_mfa!$B:$B,Data_mfa!$B$8,env_ac_mfa!$C:$C,Data_mfa!$A$20,env_ac_mfa!$D:$D,Data_mfa!$B$7,env_ac_mfa!$E:$E,Data_mfa!$C$20)</f>
        <v>-3427.649</v>
      </c>
      <c r="Y20" s="82">
        <f>SUMIFS(env_ac_mfa!$F:$F,env_ac_mfa!$A:$A,Y10,env_ac_mfa!$B:$B,Data_mfa!$B$8,env_ac_mfa!$C:$C,Data_mfa!$A$20,env_ac_mfa!$D:$D,Data_mfa!$B$7,env_ac_mfa!$E:$E,Data_mfa!$C$20)</f>
        <v>-26291.826</v>
      </c>
      <c r="Z20" s="82">
        <f>SUMIFS(env_ac_mfa!$F:$F,env_ac_mfa!$A:$A,Z10,env_ac_mfa!$B:$B,Data_mfa!$B$8,env_ac_mfa!$C:$C,Data_mfa!$A$20,env_ac_mfa!$D:$D,Data_mfa!$B$7,env_ac_mfa!$E:$E,Data_mfa!$C$20)</f>
        <v>-27964.287</v>
      </c>
      <c r="AA20" s="82">
        <f>SUMIFS(env_ac_mfa!$F:$F,env_ac_mfa!$A:$A,$AA$10,env_ac_mfa!$B:$B,Data_mfa!$B$8,env_ac_mfa!$C:$C,Data_mfa!$A20,env_ac_mfa!$D:$D,Data_mfa!$B$7,env_ac_mfa!$E:$E,Data_mfa!$C20)</f>
        <v>-4413.317</v>
      </c>
    </row>
    <row r="21" spans="1:27" ht="15">
      <c r="A21" s="92" t="s">
        <v>72</v>
      </c>
      <c r="B21" s="92" t="s">
        <v>71</v>
      </c>
      <c r="C21" s="92" t="s">
        <v>65</v>
      </c>
      <c r="D21" s="92" t="s">
        <v>64</v>
      </c>
      <c r="E21" s="82">
        <f>SUMIFS(env_ac_mfa!$F:$F,env_ac_mfa!$A:$A,E10,env_ac_mfa!$B:$B,Data_mfa!$B$8,env_ac_mfa!$C:$C,Data_mfa!$A$21,env_ac_mfa!$D:$D,Data_mfa!$B$7,env_ac_mfa!$E:$E,Data_mfa!$C$21)</f>
        <v>150988.548</v>
      </c>
      <c r="F21" s="82">
        <f>SUMIFS(env_ac_mfa!$F:$F,env_ac_mfa!$A:$A,F10,env_ac_mfa!$B:$B,Data_mfa!$B$8,env_ac_mfa!$C:$C,Data_mfa!$A$21,env_ac_mfa!$D:$D,Data_mfa!$B$7,env_ac_mfa!$E:$E,Data_mfa!$C$21)</f>
        <v>145237.955</v>
      </c>
      <c r="G21" s="82">
        <f>SUMIFS(env_ac_mfa!$F:$F,env_ac_mfa!$A:$A,G10,env_ac_mfa!$B:$B,Data_mfa!$B$8,env_ac_mfa!$C:$C,Data_mfa!$A$21,env_ac_mfa!$D:$D,Data_mfa!$B$7,env_ac_mfa!$E:$E,Data_mfa!$C$21)</f>
        <v>140543.336</v>
      </c>
      <c r="H21" s="82">
        <f>SUMIFS(env_ac_mfa!$F:$F,env_ac_mfa!$A:$A,H10,env_ac_mfa!$B:$B,Data_mfa!$B$8,env_ac_mfa!$C:$C,Data_mfa!$A$21,env_ac_mfa!$D:$D,Data_mfa!$B$7,env_ac_mfa!$E:$E,Data_mfa!$C$21)</f>
        <v>138567.632</v>
      </c>
      <c r="I21" s="82">
        <f>SUMIFS(env_ac_mfa!$F:$F,env_ac_mfa!$A:$A,I10,env_ac_mfa!$B:$B,Data_mfa!$B$8,env_ac_mfa!$C:$C,Data_mfa!$A$21,env_ac_mfa!$D:$D,Data_mfa!$B$7,env_ac_mfa!$E:$E,Data_mfa!$C$21)</f>
        <v>140459.048</v>
      </c>
      <c r="J21" s="82">
        <f>SUMIFS(env_ac_mfa!$F:$F,env_ac_mfa!$A:$A,J10,env_ac_mfa!$B:$B,Data_mfa!$B$8,env_ac_mfa!$C:$C,Data_mfa!$A$21,env_ac_mfa!$D:$D,Data_mfa!$B$7,env_ac_mfa!$E:$E,Data_mfa!$C$21)</f>
        <v>139963.073</v>
      </c>
      <c r="K21" s="82">
        <f>SUMIFS(env_ac_mfa!$F:$F,env_ac_mfa!$A:$A,K10,env_ac_mfa!$B:$B,Data_mfa!$B$8,env_ac_mfa!$C:$C,Data_mfa!$A$21,env_ac_mfa!$D:$D,Data_mfa!$B$7,env_ac_mfa!$E:$E,Data_mfa!$C$21)</f>
        <v>143533.505</v>
      </c>
      <c r="L21" s="82">
        <f>SUMIFS(env_ac_mfa!$F:$F,env_ac_mfa!$A:$A,L10,env_ac_mfa!$B:$B,Data_mfa!$B$8,env_ac_mfa!$C:$C,Data_mfa!$A$21,env_ac_mfa!$D:$D,Data_mfa!$B$7,env_ac_mfa!$E:$E,Data_mfa!$C$21)</f>
        <v>140307.969</v>
      </c>
      <c r="M21" s="82">
        <f>SUMIFS(env_ac_mfa!$F:$F,env_ac_mfa!$A:$A,M10,env_ac_mfa!$B:$B,Data_mfa!$B$8,env_ac_mfa!$C:$C,Data_mfa!$A$21,env_ac_mfa!$D:$D,Data_mfa!$B$7,env_ac_mfa!$E:$E,Data_mfa!$C$21)</f>
        <v>140773.351</v>
      </c>
      <c r="N21" s="82">
        <f>SUMIFS(env_ac_mfa!$F:$F,env_ac_mfa!$A:$A,N10,env_ac_mfa!$B:$B,Data_mfa!$B$8,env_ac_mfa!$C:$C,Data_mfa!$A$21,env_ac_mfa!$D:$D,Data_mfa!$B$7,env_ac_mfa!$E:$E,Data_mfa!$C$21)</f>
        <v>137196.571</v>
      </c>
      <c r="O21" s="82">
        <f>SUMIFS(env_ac_mfa!$F:$F,env_ac_mfa!$A:$A,O10,env_ac_mfa!$B:$B,Data_mfa!$B$8,env_ac_mfa!$C:$C,Data_mfa!$A$21,env_ac_mfa!$D:$D,Data_mfa!$B$7,env_ac_mfa!$E:$E,Data_mfa!$C$21)</f>
        <v>164611.283</v>
      </c>
      <c r="P21" s="82">
        <f>SUMIFS(env_ac_mfa!$F:$F,env_ac_mfa!$A:$A,P10,env_ac_mfa!$B:$B,Data_mfa!$B$8,env_ac_mfa!$C:$C,Data_mfa!$A$21,env_ac_mfa!$D:$D,Data_mfa!$B$7,env_ac_mfa!$E:$E,Data_mfa!$C$21)</f>
        <v>171390.183</v>
      </c>
      <c r="Q21" s="82">
        <f>SUMIFS(env_ac_mfa!$F:$F,env_ac_mfa!$A:$A,Q10,env_ac_mfa!$B:$B,Data_mfa!$B$8,env_ac_mfa!$C:$C,Data_mfa!$A$21,env_ac_mfa!$D:$D,Data_mfa!$B$7,env_ac_mfa!$E:$E,Data_mfa!$C$21)</f>
        <v>185227.058</v>
      </c>
      <c r="R21" s="82">
        <f>SUMIFS(env_ac_mfa!$F:$F,env_ac_mfa!$A:$A,R10,env_ac_mfa!$B:$B,Data_mfa!$B$8,env_ac_mfa!$C:$C,Data_mfa!$A$21,env_ac_mfa!$D:$D,Data_mfa!$B$7,env_ac_mfa!$E:$E,Data_mfa!$C$21)</f>
        <v>214164.358</v>
      </c>
      <c r="S21" s="82">
        <f>SUMIFS(env_ac_mfa!$F:$F,env_ac_mfa!$A:$A,S10,env_ac_mfa!$B:$B,Data_mfa!$B$8,env_ac_mfa!$C:$C,Data_mfa!$A$21,env_ac_mfa!$D:$D,Data_mfa!$B$7,env_ac_mfa!$E:$E,Data_mfa!$C$21)</f>
        <v>189887.704</v>
      </c>
      <c r="T21" s="82">
        <f>SUMIFS(env_ac_mfa!$F:$F,env_ac_mfa!$A:$A,T10,env_ac_mfa!$B:$B,Data_mfa!$B$8,env_ac_mfa!$C:$C,Data_mfa!$A$21,env_ac_mfa!$D:$D,Data_mfa!$B$7,env_ac_mfa!$E:$E,Data_mfa!$C$21)</f>
        <v>189896.511</v>
      </c>
      <c r="U21" s="82">
        <f>SUMIFS(env_ac_mfa!$F:$F,env_ac_mfa!$A:$A,U10,env_ac_mfa!$B:$B,Data_mfa!$B$8,env_ac_mfa!$C:$C,Data_mfa!$A$21,env_ac_mfa!$D:$D,Data_mfa!$B$7,env_ac_mfa!$E:$E,Data_mfa!$C$21)</f>
        <v>206974.181</v>
      </c>
      <c r="V21" s="82">
        <f>SUMIFS(env_ac_mfa!$F:$F,env_ac_mfa!$A:$A,V10,env_ac_mfa!$B:$B,Data_mfa!$B$8,env_ac_mfa!$C:$C,Data_mfa!$A$21,env_ac_mfa!$D:$D,Data_mfa!$B$7,env_ac_mfa!$E:$E,Data_mfa!$C$21)</f>
        <v>209826.321</v>
      </c>
      <c r="W21" s="82">
        <f>SUMIFS(env_ac_mfa!$F:$F,env_ac_mfa!$A:$A,W10,env_ac_mfa!$B:$B,Data_mfa!$B$8,env_ac_mfa!$C:$C,Data_mfa!$A$21,env_ac_mfa!$D:$D,Data_mfa!$B$7,env_ac_mfa!$E:$E,Data_mfa!$C$21)</f>
        <v>219057.543</v>
      </c>
      <c r="X21" s="82">
        <f>SUMIFS(env_ac_mfa!$F:$F,env_ac_mfa!$A:$A,X10,env_ac_mfa!$B:$B,Data_mfa!$B$8,env_ac_mfa!$C:$C,Data_mfa!$A$21,env_ac_mfa!$D:$D,Data_mfa!$B$7,env_ac_mfa!$E:$E,Data_mfa!$C$21)</f>
        <v>221282.153</v>
      </c>
      <c r="Y21" s="82">
        <f>SUMIFS(env_ac_mfa!$F:$F,env_ac_mfa!$A:$A,Y10,env_ac_mfa!$B:$B,Data_mfa!$B$8,env_ac_mfa!$C:$C,Data_mfa!$A$21,env_ac_mfa!$D:$D,Data_mfa!$B$7,env_ac_mfa!$E:$E,Data_mfa!$C$21)</f>
        <v>229353.893</v>
      </c>
      <c r="Z21" s="82">
        <f>SUMIFS(env_ac_mfa!$F:$F,env_ac_mfa!$A:$A,Z10,env_ac_mfa!$B:$B,Data_mfa!$B$8,env_ac_mfa!$C:$C,Data_mfa!$A$21,env_ac_mfa!$D:$D,Data_mfa!$B$7,env_ac_mfa!$E:$E,Data_mfa!$C$21)</f>
        <v>226098.028</v>
      </c>
      <c r="AA21" s="82">
        <f>SUMIFS(env_ac_mfa!$F:$F,env_ac_mfa!$A:$A,$AA$10,env_ac_mfa!$B:$B,Data_mfa!$B$8,env_ac_mfa!$C:$C,Data_mfa!$A21,env_ac_mfa!$D:$D,Data_mfa!$B$7,env_ac_mfa!$E:$E,Data_mfa!$C21)</f>
        <v>218229.663</v>
      </c>
    </row>
    <row r="22" spans="1:27" ht="15">
      <c r="A22" s="92" t="s">
        <v>72</v>
      </c>
      <c r="B22" s="92" t="s">
        <v>71</v>
      </c>
      <c r="C22" s="92" t="s">
        <v>63</v>
      </c>
      <c r="D22" s="92" t="s">
        <v>1</v>
      </c>
      <c r="E22" s="82">
        <f>SUMIFS(env_ac_mfa!$F:$F,env_ac_mfa!$A:$A,E10,env_ac_mfa!$B:$B,Data_mfa!$B$8,env_ac_mfa!$C:$C,Data_mfa!$A$22,env_ac_mfa!$D:$D,Data_mfa!$B$7,env_ac_mfa!$E:$E,Data_mfa!$C$22)</f>
        <v>238689.997</v>
      </c>
      <c r="F22" s="82">
        <f>SUMIFS(env_ac_mfa!$F:$F,env_ac_mfa!$A:$A,F10,env_ac_mfa!$B:$B,Data_mfa!$B$8,env_ac_mfa!$C:$C,Data_mfa!$A$22,env_ac_mfa!$D:$D,Data_mfa!$B$7,env_ac_mfa!$E:$E,Data_mfa!$C$22)</f>
        <v>225889.715</v>
      </c>
      <c r="G22" s="82">
        <f>SUMIFS(env_ac_mfa!$F:$F,env_ac_mfa!$A:$A,G10,env_ac_mfa!$B:$B,Data_mfa!$B$8,env_ac_mfa!$C:$C,Data_mfa!$A$22,env_ac_mfa!$D:$D,Data_mfa!$B$7,env_ac_mfa!$E:$E,Data_mfa!$C$22)</f>
        <v>227544.505</v>
      </c>
      <c r="H22" s="82">
        <f>SUMIFS(env_ac_mfa!$F:$F,env_ac_mfa!$A:$A,H10,env_ac_mfa!$B:$B,Data_mfa!$B$8,env_ac_mfa!$C:$C,Data_mfa!$A$22,env_ac_mfa!$D:$D,Data_mfa!$B$7,env_ac_mfa!$E:$E,Data_mfa!$C$22)</f>
        <v>244952.841</v>
      </c>
      <c r="I22" s="82">
        <f>SUMIFS(env_ac_mfa!$F:$F,env_ac_mfa!$A:$A,I10,env_ac_mfa!$B:$B,Data_mfa!$B$8,env_ac_mfa!$C:$C,Data_mfa!$A$22,env_ac_mfa!$D:$D,Data_mfa!$B$7,env_ac_mfa!$E:$E,Data_mfa!$C$22)</f>
        <v>268834.318</v>
      </c>
      <c r="J22" s="82">
        <f>SUMIFS(env_ac_mfa!$F:$F,env_ac_mfa!$A:$A,J10,env_ac_mfa!$B:$B,Data_mfa!$B$8,env_ac_mfa!$C:$C,Data_mfa!$A$22,env_ac_mfa!$D:$D,Data_mfa!$B$7,env_ac_mfa!$E:$E,Data_mfa!$C$22)</f>
        <v>278542.144</v>
      </c>
      <c r="K22" s="82">
        <f>SUMIFS(env_ac_mfa!$F:$F,env_ac_mfa!$A:$A,K10,env_ac_mfa!$B:$B,Data_mfa!$B$8,env_ac_mfa!$C:$C,Data_mfa!$A$22,env_ac_mfa!$D:$D,Data_mfa!$B$7,env_ac_mfa!$E:$E,Data_mfa!$C$22)</f>
        <v>284984.053</v>
      </c>
      <c r="L22" s="82">
        <f>SUMIFS(env_ac_mfa!$F:$F,env_ac_mfa!$A:$A,L10,env_ac_mfa!$B:$B,Data_mfa!$B$8,env_ac_mfa!$C:$C,Data_mfa!$A$22,env_ac_mfa!$D:$D,Data_mfa!$B$7,env_ac_mfa!$E:$E,Data_mfa!$C$22)</f>
        <v>291978.26</v>
      </c>
      <c r="M22" s="82">
        <f>SUMIFS(env_ac_mfa!$F:$F,env_ac_mfa!$A:$A,M10,env_ac_mfa!$B:$B,Data_mfa!$B$8,env_ac_mfa!$C:$C,Data_mfa!$A$22,env_ac_mfa!$D:$D,Data_mfa!$B$7,env_ac_mfa!$E:$E,Data_mfa!$C$22)</f>
        <v>281870.04</v>
      </c>
      <c r="N22" s="82">
        <f>SUMIFS(env_ac_mfa!$F:$F,env_ac_mfa!$A:$A,N10,env_ac_mfa!$B:$B,Data_mfa!$B$8,env_ac_mfa!$C:$C,Data_mfa!$A$22,env_ac_mfa!$D:$D,Data_mfa!$B$7,env_ac_mfa!$E:$E,Data_mfa!$C$22)</f>
        <v>167965.636</v>
      </c>
      <c r="O22" s="82">
        <f>SUMIFS(env_ac_mfa!$F:$F,env_ac_mfa!$A:$A,O10,env_ac_mfa!$B:$B,Data_mfa!$B$8,env_ac_mfa!$C:$C,Data_mfa!$A$22,env_ac_mfa!$D:$D,Data_mfa!$B$7,env_ac_mfa!$E:$E,Data_mfa!$C$22)</f>
        <v>228036.241</v>
      </c>
      <c r="P22" s="82">
        <f>SUMIFS(env_ac_mfa!$F:$F,env_ac_mfa!$A:$A,P10,env_ac_mfa!$B:$B,Data_mfa!$B$8,env_ac_mfa!$C:$C,Data_mfa!$A$22,env_ac_mfa!$D:$D,Data_mfa!$B$7,env_ac_mfa!$E:$E,Data_mfa!$C$22)</f>
        <v>239713.175</v>
      </c>
      <c r="Q22" s="82">
        <f>SUMIFS(env_ac_mfa!$F:$F,env_ac_mfa!$A:$A,Q10,env_ac_mfa!$B:$B,Data_mfa!$B$8,env_ac_mfa!$C:$C,Data_mfa!$A$22,env_ac_mfa!$D:$D,Data_mfa!$B$7,env_ac_mfa!$E:$E,Data_mfa!$C$22)</f>
        <v>214252.554</v>
      </c>
      <c r="R22" s="82">
        <f>SUMIFS(env_ac_mfa!$F:$F,env_ac_mfa!$A:$A,R10,env_ac_mfa!$B:$B,Data_mfa!$B$8,env_ac_mfa!$C:$C,Data_mfa!$A$22,env_ac_mfa!$D:$D,Data_mfa!$B$7,env_ac_mfa!$E:$E,Data_mfa!$C$22)</f>
        <v>226256.132</v>
      </c>
      <c r="S22" s="82">
        <f>SUMIFS(env_ac_mfa!$F:$F,env_ac_mfa!$A:$A,S10,env_ac_mfa!$B:$B,Data_mfa!$B$8,env_ac_mfa!$C:$C,Data_mfa!$A$22,env_ac_mfa!$D:$D,Data_mfa!$B$7,env_ac_mfa!$E:$E,Data_mfa!$C$22)</f>
        <v>233734.92</v>
      </c>
      <c r="T22" s="82">
        <f>SUMIFS(env_ac_mfa!$F:$F,env_ac_mfa!$A:$A,T10,env_ac_mfa!$B:$B,Data_mfa!$B$8,env_ac_mfa!$C:$C,Data_mfa!$A$22,env_ac_mfa!$D:$D,Data_mfa!$B$7,env_ac_mfa!$E:$E,Data_mfa!$C$22)</f>
        <v>245623.83</v>
      </c>
      <c r="U22" s="82">
        <f>SUMIFS(env_ac_mfa!$F:$F,env_ac_mfa!$A:$A,U10,env_ac_mfa!$B:$B,Data_mfa!$B$8,env_ac_mfa!$C:$C,Data_mfa!$A$22,env_ac_mfa!$D:$D,Data_mfa!$B$7,env_ac_mfa!$E:$E,Data_mfa!$C$22)</f>
        <v>240139.457</v>
      </c>
      <c r="V22" s="82">
        <f>SUMIFS(env_ac_mfa!$F:$F,env_ac_mfa!$A:$A,V10,env_ac_mfa!$B:$B,Data_mfa!$B$8,env_ac_mfa!$C:$C,Data_mfa!$A$22,env_ac_mfa!$D:$D,Data_mfa!$B$7,env_ac_mfa!$E:$E,Data_mfa!$C$22)</f>
        <v>245761.663</v>
      </c>
      <c r="W22" s="82">
        <f>SUMIFS(env_ac_mfa!$F:$F,env_ac_mfa!$A:$A,W10,env_ac_mfa!$B:$B,Data_mfa!$B$8,env_ac_mfa!$C:$C,Data_mfa!$A$22,env_ac_mfa!$D:$D,Data_mfa!$B$7,env_ac_mfa!$E:$E,Data_mfa!$C$22)</f>
        <v>259310.074</v>
      </c>
      <c r="X22" s="82">
        <f>SUMIFS(env_ac_mfa!$F:$F,env_ac_mfa!$A:$A,X10,env_ac_mfa!$B:$B,Data_mfa!$B$8,env_ac_mfa!$C:$C,Data_mfa!$A$22,env_ac_mfa!$D:$D,Data_mfa!$B$7,env_ac_mfa!$E:$E,Data_mfa!$C$22)</f>
        <v>243760.796</v>
      </c>
      <c r="Y22" s="82">
        <f>SUMIFS(env_ac_mfa!$F:$F,env_ac_mfa!$A:$A,Y10,env_ac_mfa!$B:$B,Data_mfa!$B$8,env_ac_mfa!$C:$C,Data_mfa!$A$22,env_ac_mfa!$D:$D,Data_mfa!$B$7,env_ac_mfa!$E:$E,Data_mfa!$C$22)</f>
        <v>212051.761</v>
      </c>
      <c r="Z22" s="82">
        <f>SUMIFS(env_ac_mfa!$F:$F,env_ac_mfa!$A:$A,Z10,env_ac_mfa!$B:$B,Data_mfa!$B$8,env_ac_mfa!$C:$C,Data_mfa!$A$22,env_ac_mfa!$D:$D,Data_mfa!$B$7,env_ac_mfa!$E:$E,Data_mfa!$C$22)</f>
        <v>250258.065</v>
      </c>
      <c r="AA22" s="82">
        <f>SUMIFS(env_ac_mfa!$F:$F,env_ac_mfa!$A:$A,$AA$10,env_ac_mfa!$B:$B,Data_mfa!$B$8,env_ac_mfa!$C:$C,Data_mfa!$A22,env_ac_mfa!$D:$D,Data_mfa!$B$7,env_ac_mfa!$E:$E,Data_mfa!$C22)</f>
        <v>231991.072</v>
      </c>
    </row>
    <row r="23" spans="1:27" ht="15">
      <c r="A23" s="92" t="s">
        <v>72</v>
      </c>
      <c r="B23" s="92" t="s">
        <v>71</v>
      </c>
      <c r="C23" s="92" t="s">
        <v>62</v>
      </c>
      <c r="D23" s="92" t="s">
        <v>2</v>
      </c>
      <c r="E23" s="82">
        <f>SUMIFS(env_ac_mfa!$F:$F,env_ac_mfa!$A:$A,E10,env_ac_mfa!$B:$B,Data_mfa!$B$8,env_ac_mfa!$C:$C,Data_mfa!$A$23,env_ac_mfa!$D:$D,Data_mfa!$B$7,env_ac_mfa!$E:$E,Data_mfa!$C$23)</f>
        <v>84913.946</v>
      </c>
      <c r="F23" s="82">
        <f>SUMIFS(env_ac_mfa!$F:$F,env_ac_mfa!$A:$A,F10,env_ac_mfa!$B:$B,Data_mfa!$B$8,env_ac_mfa!$C:$C,Data_mfa!$A$23,env_ac_mfa!$D:$D,Data_mfa!$B$7,env_ac_mfa!$E:$E,Data_mfa!$C$23)</f>
        <v>83596.85</v>
      </c>
      <c r="G23" s="82">
        <f>SUMIFS(env_ac_mfa!$F:$F,env_ac_mfa!$A:$A,G10,env_ac_mfa!$B:$B,Data_mfa!$B$8,env_ac_mfa!$C:$C,Data_mfa!$A$23,env_ac_mfa!$D:$D,Data_mfa!$B$7,env_ac_mfa!$E:$E,Data_mfa!$C$23)</f>
        <v>93760.066</v>
      </c>
      <c r="H23" s="82">
        <f>SUMIFS(env_ac_mfa!$F:$F,env_ac_mfa!$A:$A,H10,env_ac_mfa!$B:$B,Data_mfa!$B$8,env_ac_mfa!$C:$C,Data_mfa!$A$23,env_ac_mfa!$D:$D,Data_mfa!$B$7,env_ac_mfa!$E:$E,Data_mfa!$C$23)</f>
        <v>96901.952</v>
      </c>
      <c r="I23" s="82">
        <f>SUMIFS(env_ac_mfa!$F:$F,env_ac_mfa!$A:$A,I10,env_ac_mfa!$B:$B,Data_mfa!$B$8,env_ac_mfa!$C:$C,Data_mfa!$A$23,env_ac_mfa!$D:$D,Data_mfa!$B$7,env_ac_mfa!$E:$E,Data_mfa!$C$23)</f>
        <v>105990.823</v>
      </c>
      <c r="J23" s="82">
        <f>SUMIFS(env_ac_mfa!$F:$F,env_ac_mfa!$A:$A,J10,env_ac_mfa!$B:$B,Data_mfa!$B$8,env_ac_mfa!$C:$C,Data_mfa!$A$23,env_ac_mfa!$D:$D,Data_mfa!$B$7,env_ac_mfa!$E:$E,Data_mfa!$C$23)</f>
        <v>108157.291</v>
      </c>
      <c r="K23" s="82">
        <f>SUMIFS(env_ac_mfa!$F:$F,env_ac_mfa!$A:$A,K10,env_ac_mfa!$B:$B,Data_mfa!$B$8,env_ac_mfa!$C:$C,Data_mfa!$A$23,env_ac_mfa!$D:$D,Data_mfa!$B$7,env_ac_mfa!$E:$E,Data_mfa!$C$23)</f>
        <v>111460.225</v>
      </c>
      <c r="L23" s="82">
        <f>SUMIFS(env_ac_mfa!$F:$F,env_ac_mfa!$A:$A,L10,env_ac_mfa!$B:$B,Data_mfa!$B$8,env_ac_mfa!$C:$C,Data_mfa!$A$23,env_ac_mfa!$D:$D,Data_mfa!$B$7,env_ac_mfa!$E:$E,Data_mfa!$C$23)</f>
        <v>115313.528</v>
      </c>
      <c r="M23" s="82">
        <f>SUMIFS(env_ac_mfa!$F:$F,env_ac_mfa!$A:$A,M10,env_ac_mfa!$B:$B,Data_mfa!$B$8,env_ac_mfa!$C:$C,Data_mfa!$A$23,env_ac_mfa!$D:$D,Data_mfa!$B$7,env_ac_mfa!$E:$E,Data_mfa!$C$23)</f>
        <v>118640.368</v>
      </c>
      <c r="N23" s="82">
        <f>SUMIFS(env_ac_mfa!$F:$F,env_ac_mfa!$A:$A,N10,env_ac_mfa!$B:$B,Data_mfa!$B$8,env_ac_mfa!$C:$C,Data_mfa!$A$23,env_ac_mfa!$D:$D,Data_mfa!$B$7,env_ac_mfa!$E:$E,Data_mfa!$C$23)</f>
        <v>104879.078</v>
      </c>
      <c r="O23" s="82">
        <f>SUMIFS(env_ac_mfa!$F:$F,env_ac_mfa!$A:$A,O10,env_ac_mfa!$B:$B,Data_mfa!$B$8,env_ac_mfa!$C:$C,Data_mfa!$A$23,env_ac_mfa!$D:$D,Data_mfa!$B$7,env_ac_mfa!$E:$E,Data_mfa!$C$23)</f>
        <v>119889.249</v>
      </c>
      <c r="P23" s="82">
        <f>SUMIFS(env_ac_mfa!$F:$F,env_ac_mfa!$A:$A,P10,env_ac_mfa!$B:$B,Data_mfa!$B$8,env_ac_mfa!$C:$C,Data_mfa!$A$23,env_ac_mfa!$D:$D,Data_mfa!$B$7,env_ac_mfa!$E:$E,Data_mfa!$C$23)</f>
        <v>133381.084</v>
      </c>
      <c r="Q23" s="82">
        <f>SUMIFS(env_ac_mfa!$F:$F,env_ac_mfa!$A:$A,Q10,env_ac_mfa!$B:$B,Data_mfa!$B$8,env_ac_mfa!$C:$C,Data_mfa!$A$23,env_ac_mfa!$D:$D,Data_mfa!$B$7,env_ac_mfa!$E:$E,Data_mfa!$C$23)</f>
        <v>139136.12</v>
      </c>
      <c r="R23" s="82">
        <f>SUMIFS(env_ac_mfa!$F:$F,env_ac_mfa!$A:$A,R10,env_ac_mfa!$B:$B,Data_mfa!$B$8,env_ac_mfa!$C:$C,Data_mfa!$A$23,env_ac_mfa!$D:$D,Data_mfa!$B$7,env_ac_mfa!$E:$E,Data_mfa!$C$23)</f>
        <v>134641.566</v>
      </c>
      <c r="S23" s="82">
        <f>SUMIFS(env_ac_mfa!$F:$F,env_ac_mfa!$A:$A,S10,env_ac_mfa!$B:$B,Data_mfa!$B$8,env_ac_mfa!$C:$C,Data_mfa!$A$23,env_ac_mfa!$D:$D,Data_mfa!$B$7,env_ac_mfa!$E:$E,Data_mfa!$C$23)</f>
        <v>134018.654</v>
      </c>
      <c r="T23" s="82">
        <f>SUMIFS(env_ac_mfa!$F:$F,env_ac_mfa!$A:$A,T10,env_ac_mfa!$B:$B,Data_mfa!$B$8,env_ac_mfa!$C:$C,Data_mfa!$A$23,env_ac_mfa!$D:$D,Data_mfa!$B$7,env_ac_mfa!$E:$E,Data_mfa!$C$23)</f>
        <v>122059.714</v>
      </c>
      <c r="U23" s="82">
        <f>SUMIFS(env_ac_mfa!$F:$F,env_ac_mfa!$A:$A,U10,env_ac_mfa!$B:$B,Data_mfa!$B$8,env_ac_mfa!$C:$C,Data_mfa!$A$23,env_ac_mfa!$D:$D,Data_mfa!$B$7,env_ac_mfa!$E:$E,Data_mfa!$C$23)</f>
        <v>123863.045</v>
      </c>
      <c r="V23" s="82">
        <f>SUMIFS(env_ac_mfa!$F:$F,env_ac_mfa!$A:$A,V10,env_ac_mfa!$B:$B,Data_mfa!$B$8,env_ac_mfa!$C:$C,Data_mfa!$A$23,env_ac_mfa!$D:$D,Data_mfa!$B$7,env_ac_mfa!$E:$E,Data_mfa!$C$23)</f>
        <v>130545.119</v>
      </c>
      <c r="W23" s="82">
        <f>SUMIFS(env_ac_mfa!$F:$F,env_ac_mfa!$A:$A,W10,env_ac_mfa!$B:$B,Data_mfa!$B$8,env_ac_mfa!$C:$C,Data_mfa!$A$23,env_ac_mfa!$D:$D,Data_mfa!$B$7,env_ac_mfa!$E:$E,Data_mfa!$C$23)</f>
        <v>127725.142</v>
      </c>
      <c r="X23" s="82">
        <f>SUMIFS(env_ac_mfa!$F:$F,env_ac_mfa!$A:$A,X10,env_ac_mfa!$B:$B,Data_mfa!$B$8,env_ac_mfa!$C:$C,Data_mfa!$A$23,env_ac_mfa!$D:$D,Data_mfa!$B$7,env_ac_mfa!$E:$E,Data_mfa!$C$23)</f>
        <v>129973.854</v>
      </c>
      <c r="Y23" s="82">
        <f>SUMIFS(env_ac_mfa!$F:$F,env_ac_mfa!$A:$A,Y10,env_ac_mfa!$B:$B,Data_mfa!$B$8,env_ac_mfa!$C:$C,Data_mfa!$A$23,env_ac_mfa!$D:$D,Data_mfa!$B$7,env_ac_mfa!$E:$E,Data_mfa!$C$23)</f>
        <v>120869.625</v>
      </c>
      <c r="Z23" s="82">
        <f>SUMIFS(env_ac_mfa!$F:$F,env_ac_mfa!$A:$A,Z10,env_ac_mfa!$B:$B,Data_mfa!$B$8,env_ac_mfa!$C:$C,Data_mfa!$A$23,env_ac_mfa!$D:$D,Data_mfa!$B$7,env_ac_mfa!$E:$E,Data_mfa!$C$23)</f>
        <v>132771.758</v>
      </c>
      <c r="AA23" s="82">
        <f>SUMIFS(env_ac_mfa!$F:$F,env_ac_mfa!$A:$A,$AA$10,env_ac_mfa!$B:$B,Data_mfa!$B$8,env_ac_mfa!$C:$C,Data_mfa!$A23,env_ac_mfa!$D:$D,Data_mfa!$B$7,env_ac_mfa!$E:$E,Data_mfa!$C23)</f>
        <v>114987.323</v>
      </c>
    </row>
    <row r="24" spans="1:27" ht="15">
      <c r="A24" s="92" t="s">
        <v>72</v>
      </c>
      <c r="B24" s="92" t="s">
        <v>71</v>
      </c>
      <c r="C24" s="92" t="s">
        <v>61</v>
      </c>
      <c r="D24" s="92" t="s">
        <v>60</v>
      </c>
      <c r="E24" s="82">
        <f>SUMIFS(env_ac_mfa!$F:$F,env_ac_mfa!$A:$A,E10,env_ac_mfa!$B:$B,Data_mfa!$B$8,env_ac_mfa!$C:$C,Data_mfa!$A$24,env_ac_mfa!$D:$D,Data_mfa!$B$7,env_ac_mfa!$E:$E,Data_mfa!$C$24)</f>
        <v>304764.599</v>
      </c>
      <c r="F24" s="82">
        <f>SUMIFS(env_ac_mfa!$F:$F,env_ac_mfa!$A:$A,F10,env_ac_mfa!$B:$B,Data_mfa!$B$8,env_ac_mfa!$C:$C,Data_mfa!$A$24,env_ac_mfa!$D:$D,Data_mfa!$B$7,env_ac_mfa!$E:$E,Data_mfa!$C$24)</f>
        <v>287530.819</v>
      </c>
      <c r="G24" s="82">
        <f>SUMIFS(env_ac_mfa!$F:$F,env_ac_mfa!$A:$A,G10,env_ac_mfa!$B:$B,Data_mfa!$B$8,env_ac_mfa!$C:$C,Data_mfa!$A$24,env_ac_mfa!$D:$D,Data_mfa!$B$7,env_ac_mfa!$E:$E,Data_mfa!$C$24)</f>
        <v>274327.774</v>
      </c>
      <c r="H24" s="82">
        <f>SUMIFS(env_ac_mfa!$F:$F,env_ac_mfa!$A:$A,H10,env_ac_mfa!$B:$B,Data_mfa!$B$8,env_ac_mfa!$C:$C,Data_mfa!$A$24,env_ac_mfa!$D:$D,Data_mfa!$B$7,env_ac_mfa!$E:$E,Data_mfa!$C$24)</f>
        <v>286618.52</v>
      </c>
      <c r="I24" s="82">
        <f>SUMIFS(env_ac_mfa!$F:$F,env_ac_mfa!$A:$A,I10,env_ac_mfa!$B:$B,Data_mfa!$B$8,env_ac_mfa!$C:$C,Data_mfa!$A$24,env_ac_mfa!$D:$D,Data_mfa!$B$7,env_ac_mfa!$E:$E,Data_mfa!$C$24)</f>
        <v>303302.543</v>
      </c>
      <c r="J24" s="82">
        <f>SUMIFS(env_ac_mfa!$F:$F,env_ac_mfa!$A:$A,J10,env_ac_mfa!$B:$B,Data_mfa!$B$8,env_ac_mfa!$C:$C,Data_mfa!$A$24,env_ac_mfa!$D:$D,Data_mfa!$B$7,env_ac_mfa!$E:$E,Data_mfa!$C$24)</f>
        <v>310347.926</v>
      </c>
      <c r="K24" s="82">
        <f>SUMIFS(env_ac_mfa!$F:$F,env_ac_mfa!$A:$A,K10,env_ac_mfa!$B:$B,Data_mfa!$B$8,env_ac_mfa!$C:$C,Data_mfa!$A$24,env_ac_mfa!$D:$D,Data_mfa!$B$7,env_ac_mfa!$E:$E,Data_mfa!$C$24)</f>
        <v>317057.332</v>
      </c>
      <c r="L24" s="82">
        <f>SUMIFS(env_ac_mfa!$F:$F,env_ac_mfa!$A:$A,L10,env_ac_mfa!$B:$B,Data_mfa!$B$8,env_ac_mfa!$C:$C,Data_mfa!$A$24,env_ac_mfa!$D:$D,Data_mfa!$B$7,env_ac_mfa!$E:$E,Data_mfa!$C$24)</f>
        <v>316972.701</v>
      </c>
      <c r="M24" s="82">
        <f>SUMIFS(env_ac_mfa!$F:$F,env_ac_mfa!$A:$A,M10,env_ac_mfa!$B:$B,Data_mfa!$B$8,env_ac_mfa!$C:$C,Data_mfa!$A$24,env_ac_mfa!$D:$D,Data_mfa!$B$7,env_ac_mfa!$E:$E,Data_mfa!$C$24)</f>
        <v>304003.023</v>
      </c>
      <c r="N24" s="82">
        <f>SUMIFS(env_ac_mfa!$F:$F,env_ac_mfa!$A:$A,N10,env_ac_mfa!$B:$B,Data_mfa!$B$8,env_ac_mfa!$C:$C,Data_mfa!$A$24,env_ac_mfa!$D:$D,Data_mfa!$B$7,env_ac_mfa!$E:$E,Data_mfa!$C$24)</f>
        <v>200283.13</v>
      </c>
      <c r="O24" s="82">
        <f>SUMIFS(env_ac_mfa!$F:$F,env_ac_mfa!$A:$A,O10,env_ac_mfa!$B:$B,Data_mfa!$B$8,env_ac_mfa!$C:$C,Data_mfa!$A$24,env_ac_mfa!$D:$D,Data_mfa!$B$7,env_ac_mfa!$E:$E,Data_mfa!$C$24)</f>
        <v>272758.275</v>
      </c>
      <c r="P24" s="82">
        <f>SUMIFS(env_ac_mfa!$F:$F,env_ac_mfa!$A:$A,P10,env_ac_mfa!$B:$B,Data_mfa!$B$8,env_ac_mfa!$C:$C,Data_mfa!$A$24,env_ac_mfa!$D:$D,Data_mfa!$B$7,env_ac_mfa!$E:$E,Data_mfa!$C$24)</f>
        <v>277722.274</v>
      </c>
      <c r="Q24" s="82">
        <f>SUMIFS(env_ac_mfa!$F:$F,env_ac_mfa!$A:$A,Q10,env_ac_mfa!$B:$B,Data_mfa!$B$8,env_ac_mfa!$C:$C,Data_mfa!$A$24,env_ac_mfa!$D:$D,Data_mfa!$B$7,env_ac_mfa!$E:$E,Data_mfa!$C$24)</f>
        <v>260343.492</v>
      </c>
      <c r="R24" s="82">
        <f>SUMIFS(env_ac_mfa!$F:$F,env_ac_mfa!$A:$A,R10,env_ac_mfa!$B:$B,Data_mfa!$B$8,env_ac_mfa!$C:$C,Data_mfa!$A$24,env_ac_mfa!$D:$D,Data_mfa!$B$7,env_ac_mfa!$E:$E,Data_mfa!$C$24)</f>
        <v>305778.924</v>
      </c>
      <c r="S24" s="82">
        <f>SUMIFS(env_ac_mfa!$F:$F,env_ac_mfa!$A:$A,S10,env_ac_mfa!$B:$B,Data_mfa!$B$8,env_ac_mfa!$C:$C,Data_mfa!$A$24,env_ac_mfa!$D:$D,Data_mfa!$B$7,env_ac_mfa!$E:$E,Data_mfa!$C$24)</f>
        <v>289603.971</v>
      </c>
      <c r="T24" s="82">
        <f>SUMIFS(env_ac_mfa!$F:$F,env_ac_mfa!$A:$A,T10,env_ac_mfa!$B:$B,Data_mfa!$B$8,env_ac_mfa!$C:$C,Data_mfa!$A$24,env_ac_mfa!$D:$D,Data_mfa!$B$7,env_ac_mfa!$E:$E,Data_mfa!$C$24)</f>
        <v>313460.627</v>
      </c>
      <c r="U24" s="82">
        <f>SUMIFS(env_ac_mfa!$F:$F,env_ac_mfa!$A:$A,U10,env_ac_mfa!$B:$B,Data_mfa!$B$8,env_ac_mfa!$C:$C,Data_mfa!$A$24,env_ac_mfa!$D:$D,Data_mfa!$B$7,env_ac_mfa!$E:$E,Data_mfa!$C$24)</f>
        <v>323250.593</v>
      </c>
      <c r="V24" s="82">
        <f>SUMIFS(env_ac_mfa!$F:$F,env_ac_mfa!$A:$A,V10,env_ac_mfa!$B:$B,Data_mfa!$B$8,env_ac_mfa!$C:$C,Data_mfa!$A$24,env_ac_mfa!$D:$D,Data_mfa!$B$7,env_ac_mfa!$E:$E,Data_mfa!$C$24)</f>
        <v>325042.866</v>
      </c>
      <c r="W24" s="82">
        <f>SUMIFS(env_ac_mfa!$F:$F,env_ac_mfa!$A:$A,W10,env_ac_mfa!$B:$B,Data_mfa!$B$8,env_ac_mfa!$C:$C,Data_mfa!$A$24,env_ac_mfa!$D:$D,Data_mfa!$B$7,env_ac_mfa!$E:$E,Data_mfa!$C$24)</f>
        <v>350642.474</v>
      </c>
      <c r="X24" s="82">
        <f>SUMIFS(env_ac_mfa!$F:$F,env_ac_mfa!$A:$A,X10,env_ac_mfa!$B:$B,Data_mfa!$B$8,env_ac_mfa!$C:$C,Data_mfa!$A$24,env_ac_mfa!$D:$D,Data_mfa!$B$7,env_ac_mfa!$E:$E,Data_mfa!$C$24)</f>
        <v>335069.096</v>
      </c>
      <c r="Y24" s="82">
        <f>SUMIFS(env_ac_mfa!$F:$F,env_ac_mfa!$A:$A,Y10,env_ac_mfa!$B:$B,Data_mfa!$B$8,env_ac_mfa!$C:$C,Data_mfa!$A$24,env_ac_mfa!$D:$D,Data_mfa!$B$7,env_ac_mfa!$E:$E,Data_mfa!$C$24)</f>
        <v>320536.029</v>
      </c>
      <c r="Z24" s="82">
        <f>SUMIFS(env_ac_mfa!$F:$F,env_ac_mfa!$A:$A,Z10,env_ac_mfa!$B:$B,Data_mfa!$B$8,env_ac_mfa!$C:$C,Data_mfa!$A$24,env_ac_mfa!$D:$D,Data_mfa!$B$7,env_ac_mfa!$E:$E,Data_mfa!$C$24)</f>
        <v>343584.335</v>
      </c>
      <c r="AA24" s="82">
        <f>SUMIFS(env_ac_mfa!$F:$F,env_ac_mfa!$A:$A,$AA$10,env_ac_mfa!$B:$B,Data_mfa!$B$8,env_ac_mfa!$C:$C,Data_mfa!$A24,env_ac_mfa!$D:$D,Data_mfa!$B$7,env_ac_mfa!$E:$E,Data_mfa!$C24)</f>
        <v>335233.413</v>
      </c>
    </row>
    <row r="25" spans="1:27" ht="15">
      <c r="A25" s="92" t="s">
        <v>72</v>
      </c>
      <c r="B25" s="92" t="s">
        <v>71</v>
      </c>
      <c r="C25" s="92" t="s">
        <v>57</v>
      </c>
      <c r="D25" s="92" t="s">
        <v>56</v>
      </c>
      <c r="E25" s="82">
        <f>SUMIFS(env_ac_mfa!$F:$F,env_ac_mfa!$A:$A,E10,env_ac_mfa!$B:$B,Data_mfa!$B$8,env_ac_mfa!$C:$C,Data_mfa!$A$25,env_ac_mfa!$D:$D,Data_mfa!$B$7,env_ac_mfa!$E:$E,Data_mfa!$C$25)</f>
        <v>153776.051</v>
      </c>
      <c r="F25" s="82">
        <f>SUMIFS(env_ac_mfa!$F:$F,env_ac_mfa!$A:$A,F10,env_ac_mfa!$B:$B,Data_mfa!$B$8,env_ac_mfa!$C:$C,Data_mfa!$A$25,env_ac_mfa!$D:$D,Data_mfa!$B$7,env_ac_mfa!$E:$E,Data_mfa!$C$25)</f>
        <v>142292.865</v>
      </c>
      <c r="G25" s="82">
        <f>SUMIFS(env_ac_mfa!$F:$F,env_ac_mfa!$A:$A,G10,env_ac_mfa!$B:$B,Data_mfa!$B$8,env_ac_mfa!$C:$C,Data_mfa!$A$25,env_ac_mfa!$D:$D,Data_mfa!$B$7,env_ac_mfa!$E:$E,Data_mfa!$C$25)</f>
        <v>133784.439</v>
      </c>
      <c r="H25" s="82">
        <f>SUMIFS(env_ac_mfa!$F:$F,env_ac_mfa!$A:$A,H10,env_ac_mfa!$B:$B,Data_mfa!$B$8,env_ac_mfa!$C:$C,Data_mfa!$A$25,env_ac_mfa!$D:$D,Data_mfa!$B$7,env_ac_mfa!$E:$E,Data_mfa!$C$25)</f>
        <v>148050.889</v>
      </c>
      <c r="I25" s="82">
        <f>SUMIFS(env_ac_mfa!$F:$F,env_ac_mfa!$A:$A,I10,env_ac_mfa!$B:$B,Data_mfa!$B$8,env_ac_mfa!$C:$C,Data_mfa!$A$25,env_ac_mfa!$D:$D,Data_mfa!$B$7,env_ac_mfa!$E:$E,Data_mfa!$C$25)</f>
        <v>162843.495</v>
      </c>
      <c r="J25" s="82">
        <f>SUMIFS(env_ac_mfa!$F:$F,env_ac_mfa!$A:$A,J10,env_ac_mfa!$B:$B,Data_mfa!$B$8,env_ac_mfa!$C:$C,Data_mfa!$A$25,env_ac_mfa!$D:$D,Data_mfa!$B$7,env_ac_mfa!$E:$E,Data_mfa!$C$25)</f>
        <v>170384.853</v>
      </c>
      <c r="K25" s="82">
        <f>SUMIFS(env_ac_mfa!$F:$F,env_ac_mfa!$A:$A,K10,env_ac_mfa!$B:$B,Data_mfa!$B$8,env_ac_mfa!$C:$C,Data_mfa!$A$25,env_ac_mfa!$D:$D,Data_mfa!$B$7,env_ac_mfa!$E:$E,Data_mfa!$C$25)</f>
        <v>173523.827</v>
      </c>
      <c r="L25" s="82">
        <f>SUMIFS(env_ac_mfa!$F:$F,env_ac_mfa!$A:$A,L10,env_ac_mfa!$B:$B,Data_mfa!$B$8,env_ac_mfa!$C:$C,Data_mfa!$A$25,env_ac_mfa!$D:$D,Data_mfa!$B$7,env_ac_mfa!$E:$E,Data_mfa!$C$25)</f>
        <v>176664.732</v>
      </c>
      <c r="M25" s="82">
        <f>SUMIFS(env_ac_mfa!$F:$F,env_ac_mfa!$A:$A,M10,env_ac_mfa!$B:$B,Data_mfa!$B$8,env_ac_mfa!$C:$C,Data_mfa!$A$25,env_ac_mfa!$D:$D,Data_mfa!$B$7,env_ac_mfa!$E:$E,Data_mfa!$C$25)</f>
        <v>163229.672</v>
      </c>
      <c r="N25" s="82">
        <f>SUMIFS(env_ac_mfa!$F:$F,env_ac_mfa!$A:$A,N10,env_ac_mfa!$B:$B,Data_mfa!$B$8,env_ac_mfa!$C:$C,Data_mfa!$A$25,env_ac_mfa!$D:$D,Data_mfa!$B$7,env_ac_mfa!$E:$E,Data_mfa!$C$25)</f>
        <v>63086.559</v>
      </c>
      <c r="O25" s="82">
        <f>SUMIFS(env_ac_mfa!$F:$F,env_ac_mfa!$A:$A,O10,env_ac_mfa!$B:$B,Data_mfa!$B$8,env_ac_mfa!$C:$C,Data_mfa!$A$25,env_ac_mfa!$D:$D,Data_mfa!$B$7,env_ac_mfa!$E:$E,Data_mfa!$C$25)</f>
        <v>108146.992</v>
      </c>
      <c r="P25" s="82">
        <f>SUMIFS(env_ac_mfa!$F:$F,env_ac_mfa!$A:$A,P10,env_ac_mfa!$B:$B,Data_mfa!$B$8,env_ac_mfa!$C:$C,Data_mfa!$A$25,env_ac_mfa!$D:$D,Data_mfa!$B$7,env_ac_mfa!$E:$E,Data_mfa!$C$25)</f>
        <v>106332.091</v>
      </c>
      <c r="Q25" s="82">
        <f>SUMIFS(env_ac_mfa!$F:$F,env_ac_mfa!$A:$A,Q10,env_ac_mfa!$B:$B,Data_mfa!$B$8,env_ac_mfa!$C:$C,Data_mfa!$A$25,env_ac_mfa!$D:$D,Data_mfa!$B$7,env_ac_mfa!$E:$E,Data_mfa!$C$25)</f>
        <v>75116.433</v>
      </c>
      <c r="R25" s="82">
        <f>SUMIFS(env_ac_mfa!$F:$F,env_ac_mfa!$A:$A,R10,env_ac_mfa!$B:$B,Data_mfa!$B$8,env_ac_mfa!$C:$C,Data_mfa!$A$25,env_ac_mfa!$D:$D,Data_mfa!$B$7,env_ac_mfa!$E:$E,Data_mfa!$C$25)</f>
        <v>91614.567</v>
      </c>
      <c r="S25" s="82">
        <f>SUMIFS(env_ac_mfa!$F:$F,env_ac_mfa!$A:$A,S10,env_ac_mfa!$B:$B,Data_mfa!$B$8,env_ac_mfa!$C:$C,Data_mfa!$A$25,env_ac_mfa!$D:$D,Data_mfa!$B$7,env_ac_mfa!$E:$E,Data_mfa!$C$25)</f>
        <v>99716.266</v>
      </c>
      <c r="T25" s="82">
        <f>SUMIFS(env_ac_mfa!$F:$F,env_ac_mfa!$A:$A,T10,env_ac_mfa!$B:$B,Data_mfa!$B$8,env_ac_mfa!$C:$C,Data_mfa!$A$25,env_ac_mfa!$D:$D,Data_mfa!$B$7,env_ac_mfa!$E:$E,Data_mfa!$C$25)</f>
        <v>123564.116</v>
      </c>
      <c r="U25" s="82">
        <f>SUMIFS(env_ac_mfa!$F:$F,env_ac_mfa!$A:$A,U10,env_ac_mfa!$B:$B,Data_mfa!$B$8,env_ac_mfa!$C:$C,Data_mfa!$A$25,env_ac_mfa!$D:$D,Data_mfa!$B$7,env_ac_mfa!$E:$E,Data_mfa!$C$25)</f>
        <v>116276.412</v>
      </c>
      <c r="V25" s="82">
        <f>SUMIFS(env_ac_mfa!$F:$F,env_ac_mfa!$A:$A,V10,env_ac_mfa!$B:$B,Data_mfa!$B$8,env_ac_mfa!$C:$C,Data_mfa!$A$25,env_ac_mfa!$D:$D,Data_mfa!$B$7,env_ac_mfa!$E:$E,Data_mfa!$C$25)</f>
        <v>115216.545</v>
      </c>
      <c r="W25" s="82">
        <f>SUMIFS(env_ac_mfa!$F:$F,env_ac_mfa!$A:$A,W10,env_ac_mfa!$B:$B,Data_mfa!$B$8,env_ac_mfa!$C:$C,Data_mfa!$A$25,env_ac_mfa!$D:$D,Data_mfa!$B$7,env_ac_mfa!$E:$E,Data_mfa!$C$25)</f>
        <v>131584.932</v>
      </c>
      <c r="X25" s="82">
        <f>SUMIFS(env_ac_mfa!$F:$F,env_ac_mfa!$A:$A,X10,env_ac_mfa!$B:$B,Data_mfa!$B$8,env_ac_mfa!$C:$C,Data_mfa!$A$25,env_ac_mfa!$D:$D,Data_mfa!$B$7,env_ac_mfa!$E:$E,Data_mfa!$C$25)</f>
        <v>113786.943</v>
      </c>
      <c r="Y25" s="82">
        <f>SUMIFS(env_ac_mfa!$F:$F,env_ac_mfa!$A:$A,Y10,env_ac_mfa!$B:$B,Data_mfa!$B$8,env_ac_mfa!$C:$C,Data_mfa!$A$25,env_ac_mfa!$D:$D,Data_mfa!$B$7,env_ac_mfa!$E:$E,Data_mfa!$C$25)</f>
        <v>91182.136</v>
      </c>
      <c r="Z25" s="82">
        <f>SUMIFS(env_ac_mfa!$F:$F,env_ac_mfa!$A:$A,Z10,env_ac_mfa!$B:$B,Data_mfa!$B$8,env_ac_mfa!$C:$C,Data_mfa!$A$25,env_ac_mfa!$D:$D,Data_mfa!$B$7,env_ac_mfa!$E:$E,Data_mfa!$C$25)</f>
        <v>117486.307</v>
      </c>
      <c r="AA25" s="82">
        <f>SUMIFS(env_ac_mfa!$F:$F,env_ac_mfa!$A:$A,$AA$10,env_ac_mfa!$B:$B,Data_mfa!$B$8,env_ac_mfa!$C:$C,Data_mfa!$A25,env_ac_mfa!$D:$D,Data_mfa!$B$7,env_ac_mfa!$E:$E,Data_mfa!$C25)</f>
        <v>117003.749</v>
      </c>
    </row>
    <row r="26" spans="1:27" ht="15">
      <c r="A26" s="92" t="s">
        <v>70</v>
      </c>
      <c r="B26" s="92" t="s">
        <v>24</v>
      </c>
      <c r="C26" s="92" t="s">
        <v>65</v>
      </c>
      <c r="D26" s="92" t="s">
        <v>64</v>
      </c>
      <c r="E26" s="82">
        <f>SUMIFS(env_ac_mfa!$F:$F,env_ac_mfa!$A:$A,E10,env_ac_mfa!$B:$B,Data_mfa!$B$8,env_ac_mfa!$C:$C,Data_mfa!$A$26,env_ac_mfa!$D:$D,Data_mfa!$B$7,env_ac_mfa!$E:$E,Data_mfa!$C$26)</f>
        <v>3146635.7</v>
      </c>
      <c r="F26" s="82">
        <f>SUMIFS(env_ac_mfa!$F:$F,env_ac_mfa!$A:$A,F10,env_ac_mfa!$B:$B,Data_mfa!$B$8,env_ac_mfa!$C:$C,Data_mfa!$A$26,env_ac_mfa!$D:$D,Data_mfa!$B$7,env_ac_mfa!$E:$E,Data_mfa!$C$26)</f>
        <v>3208663.702</v>
      </c>
      <c r="G26" s="82">
        <f>SUMIFS(env_ac_mfa!$F:$F,env_ac_mfa!$A:$A,G10,env_ac_mfa!$B:$B,Data_mfa!$B$8,env_ac_mfa!$C:$C,Data_mfa!$A$26,env_ac_mfa!$D:$D,Data_mfa!$B$7,env_ac_mfa!$E:$E,Data_mfa!$C$26)</f>
        <v>3230865.88</v>
      </c>
      <c r="H26" s="82">
        <f>SUMIFS(env_ac_mfa!$F:$F,env_ac_mfa!$A:$A,H10,env_ac_mfa!$B:$B,Data_mfa!$B$8,env_ac_mfa!$C:$C,Data_mfa!$A$26,env_ac_mfa!$D:$D,Data_mfa!$B$7,env_ac_mfa!$E:$E,Data_mfa!$C$26)</f>
        <v>3335091.067</v>
      </c>
      <c r="I26" s="82">
        <f>SUMIFS(env_ac_mfa!$F:$F,env_ac_mfa!$A:$A,I10,env_ac_mfa!$B:$B,Data_mfa!$B$8,env_ac_mfa!$C:$C,Data_mfa!$A$26,env_ac_mfa!$D:$D,Data_mfa!$B$7,env_ac_mfa!$E:$E,Data_mfa!$C$26)</f>
        <v>3423055.759</v>
      </c>
      <c r="J26" s="82">
        <f>SUMIFS(env_ac_mfa!$F:$F,env_ac_mfa!$A:$A,J10,env_ac_mfa!$B:$B,Data_mfa!$B$8,env_ac_mfa!$C:$C,Data_mfa!$A$26,env_ac_mfa!$D:$D,Data_mfa!$B$7,env_ac_mfa!$E:$E,Data_mfa!$C$26)</f>
        <v>3566507.708</v>
      </c>
      <c r="K26" s="82">
        <f>SUMIFS(env_ac_mfa!$F:$F,env_ac_mfa!$A:$A,K10,env_ac_mfa!$B:$B,Data_mfa!$B$8,env_ac_mfa!$C:$C,Data_mfa!$A$26,env_ac_mfa!$D:$D,Data_mfa!$B$7,env_ac_mfa!$E:$E,Data_mfa!$C$26)</f>
        <v>3802346.064</v>
      </c>
      <c r="L26" s="82">
        <f>SUMIFS(env_ac_mfa!$F:$F,env_ac_mfa!$A:$A,L10,env_ac_mfa!$B:$B,Data_mfa!$B$8,env_ac_mfa!$C:$C,Data_mfa!$A$26,env_ac_mfa!$D:$D,Data_mfa!$B$7,env_ac_mfa!$E:$E,Data_mfa!$C$26)</f>
        <v>4034025.179</v>
      </c>
      <c r="M26" s="82">
        <f>SUMIFS(env_ac_mfa!$F:$F,env_ac_mfa!$A:$A,M10,env_ac_mfa!$B:$B,Data_mfa!$B$8,env_ac_mfa!$C:$C,Data_mfa!$A$26,env_ac_mfa!$D:$D,Data_mfa!$B$7,env_ac_mfa!$E:$E,Data_mfa!$C$26)</f>
        <v>3900863.696</v>
      </c>
      <c r="N26" s="82">
        <f>SUMIFS(env_ac_mfa!$F:$F,env_ac_mfa!$A:$A,N10,env_ac_mfa!$B:$B,Data_mfa!$B$8,env_ac_mfa!$C:$C,Data_mfa!$A$26,env_ac_mfa!$D:$D,Data_mfa!$B$7,env_ac_mfa!$E:$E,Data_mfa!$C$26)</f>
        <v>3300991.033</v>
      </c>
      <c r="O26" s="82">
        <f>SUMIFS(env_ac_mfa!$F:$F,env_ac_mfa!$A:$A,O10,env_ac_mfa!$B:$B,Data_mfa!$B$8,env_ac_mfa!$C:$C,Data_mfa!$A$26,env_ac_mfa!$D:$D,Data_mfa!$B$7,env_ac_mfa!$E:$E,Data_mfa!$C$26)</f>
        <v>3115878.709</v>
      </c>
      <c r="P26" s="82">
        <f>SUMIFS(env_ac_mfa!$F:$F,env_ac_mfa!$A:$A,P10,env_ac_mfa!$B:$B,Data_mfa!$B$8,env_ac_mfa!$C:$C,Data_mfa!$A$26,env_ac_mfa!$D:$D,Data_mfa!$B$7,env_ac_mfa!$E:$E,Data_mfa!$C$26)</f>
        <v>3345959.45</v>
      </c>
      <c r="Q26" s="82">
        <f>SUMIFS(env_ac_mfa!$F:$F,env_ac_mfa!$A:$A,Q10,env_ac_mfa!$B:$B,Data_mfa!$B$8,env_ac_mfa!$C:$C,Data_mfa!$A$26,env_ac_mfa!$D:$D,Data_mfa!$B$7,env_ac_mfa!$E:$E,Data_mfa!$C$26)</f>
        <v>2978143.272</v>
      </c>
      <c r="R26" s="82">
        <f>SUMIFS(env_ac_mfa!$F:$F,env_ac_mfa!$A:$A,R10,env_ac_mfa!$B:$B,Data_mfa!$B$8,env_ac_mfa!$C:$C,Data_mfa!$A$26,env_ac_mfa!$D:$D,Data_mfa!$B$7,env_ac_mfa!$E:$E,Data_mfa!$C$26)</f>
        <v>2823000.436</v>
      </c>
      <c r="S26" s="82">
        <f>SUMIFS(env_ac_mfa!$F:$F,env_ac_mfa!$A:$A,S10,env_ac_mfa!$B:$B,Data_mfa!$B$8,env_ac_mfa!$C:$C,Data_mfa!$A$26,env_ac_mfa!$D:$D,Data_mfa!$B$7,env_ac_mfa!$E:$E,Data_mfa!$C$26)</f>
        <v>2839148.799</v>
      </c>
      <c r="T26" s="82">
        <f>SUMIFS(env_ac_mfa!$F:$F,env_ac_mfa!$A:$A,T10,env_ac_mfa!$B:$B,Data_mfa!$B$8,env_ac_mfa!$C:$C,Data_mfa!$A$26,env_ac_mfa!$D:$D,Data_mfa!$B$7,env_ac_mfa!$E:$E,Data_mfa!$C$26)</f>
        <v>2929571.414</v>
      </c>
      <c r="U26" s="82">
        <f>SUMIFS(env_ac_mfa!$F:$F,env_ac_mfa!$A:$A,U10,env_ac_mfa!$B:$B,Data_mfa!$B$8,env_ac_mfa!$C:$C,Data_mfa!$A$26,env_ac_mfa!$D:$D,Data_mfa!$B$7,env_ac_mfa!$E:$E,Data_mfa!$C$26)</f>
        <v>2926353.611</v>
      </c>
      <c r="V26" s="82">
        <f>SUMIFS(env_ac_mfa!$F:$F,env_ac_mfa!$A:$A,V10,env_ac_mfa!$B:$B,Data_mfa!$B$8,env_ac_mfa!$C:$C,Data_mfa!$A$26,env_ac_mfa!$D:$D,Data_mfa!$B$7,env_ac_mfa!$E:$E,Data_mfa!$C$26)</f>
        <v>3008887.54</v>
      </c>
      <c r="W26" s="82">
        <f>SUMIFS(env_ac_mfa!$F:$F,env_ac_mfa!$A:$A,W10,env_ac_mfa!$B:$B,Data_mfa!$B$8,env_ac_mfa!$C:$C,Data_mfa!$A$26,env_ac_mfa!$D:$D,Data_mfa!$B$7,env_ac_mfa!$E:$E,Data_mfa!$C$26)</f>
        <v>3163939.153</v>
      </c>
      <c r="X26" s="82">
        <f>SUMIFS(env_ac_mfa!$F:$F,env_ac_mfa!$A:$A,X10,env_ac_mfa!$B:$B,Data_mfa!$B$8,env_ac_mfa!$C:$C,Data_mfa!$A$26,env_ac_mfa!$D:$D,Data_mfa!$B$7,env_ac_mfa!$E:$E,Data_mfa!$C$26)</f>
        <v>3273286.066</v>
      </c>
      <c r="Y26" s="82">
        <f>SUMIFS(env_ac_mfa!$F:$F,env_ac_mfa!$A:$A,Y10,env_ac_mfa!$B:$B,Data_mfa!$B$8,env_ac_mfa!$C:$C,Data_mfa!$A$26,env_ac_mfa!$D:$D,Data_mfa!$B$7,env_ac_mfa!$E:$E,Data_mfa!$C$26)</f>
        <v>3228799.468</v>
      </c>
      <c r="Z26" s="82">
        <f>SUMIFS(env_ac_mfa!$F:$F,env_ac_mfa!$A:$A,Z10,env_ac_mfa!$B:$B,Data_mfa!$B$8,env_ac_mfa!$C:$C,Data_mfa!$A$26,env_ac_mfa!$D:$D,Data_mfa!$B$7,env_ac_mfa!$E:$E,Data_mfa!$C$26)</f>
        <v>3369058.828</v>
      </c>
      <c r="AA26" s="82">
        <f>SUMIFS(env_ac_mfa!$F:$F,env_ac_mfa!$A:$A,$AA$10,env_ac_mfa!$B:$B,Data_mfa!$B$8,env_ac_mfa!$C:$C,Data_mfa!$A26,env_ac_mfa!$D:$D,Data_mfa!$B$7,env_ac_mfa!$E:$E,Data_mfa!$C26)</f>
        <v>3447574.062</v>
      </c>
    </row>
    <row r="27" spans="1:27" ht="15">
      <c r="A27" s="92" t="s">
        <v>70</v>
      </c>
      <c r="B27" s="92" t="s">
        <v>24</v>
      </c>
      <c r="C27" s="92" t="s">
        <v>63</v>
      </c>
      <c r="D27" s="92" t="s">
        <v>1</v>
      </c>
      <c r="E27" s="82">
        <f>SUMIFS(env_ac_mfa!$F:$F,env_ac_mfa!$A:$A,E10,env_ac_mfa!$B:$B,Data_mfa!$B$8,env_ac_mfa!$C:$C,Data_mfa!$A$27,env_ac_mfa!$D:$D,Data_mfa!$B$7,env_ac_mfa!$E:$E,Data_mfa!$C$27)</f>
        <v>87072.405</v>
      </c>
      <c r="F27" s="82">
        <f>SUMIFS(env_ac_mfa!$F:$F,env_ac_mfa!$A:$A,F10,env_ac_mfa!$B:$B,Data_mfa!$B$8,env_ac_mfa!$C:$C,Data_mfa!$A$27,env_ac_mfa!$D:$D,Data_mfa!$B$7,env_ac_mfa!$E:$E,Data_mfa!$C$27)</f>
        <v>89692.692</v>
      </c>
      <c r="G27" s="82">
        <f>SUMIFS(env_ac_mfa!$F:$F,env_ac_mfa!$A:$A,G10,env_ac_mfa!$B:$B,Data_mfa!$B$8,env_ac_mfa!$C:$C,Data_mfa!$A$27,env_ac_mfa!$D:$D,Data_mfa!$B$7,env_ac_mfa!$E:$E,Data_mfa!$C$27)</f>
        <v>93185.09</v>
      </c>
      <c r="H27" s="82">
        <f>SUMIFS(env_ac_mfa!$F:$F,env_ac_mfa!$A:$A,H10,env_ac_mfa!$B:$B,Data_mfa!$B$8,env_ac_mfa!$C:$C,Data_mfa!$A$27,env_ac_mfa!$D:$D,Data_mfa!$B$7,env_ac_mfa!$E:$E,Data_mfa!$C$27)</f>
        <v>99641.681</v>
      </c>
      <c r="I27" s="82">
        <f>SUMIFS(env_ac_mfa!$F:$F,env_ac_mfa!$A:$A,I10,env_ac_mfa!$B:$B,Data_mfa!$B$8,env_ac_mfa!$C:$C,Data_mfa!$A$27,env_ac_mfa!$D:$D,Data_mfa!$B$7,env_ac_mfa!$E:$E,Data_mfa!$C$27)</f>
        <v>104625.273</v>
      </c>
      <c r="J27" s="82">
        <f>SUMIFS(env_ac_mfa!$F:$F,env_ac_mfa!$A:$A,J10,env_ac_mfa!$B:$B,Data_mfa!$B$8,env_ac_mfa!$C:$C,Data_mfa!$A$27,env_ac_mfa!$D:$D,Data_mfa!$B$7,env_ac_mfa!$E:$E,Data_mfa!$C$27)</f>
        <v>107342.105</v>
      </c>
      <c r="K27" s="82">
        <f>SUMIFS(env_ac_mfa!$F:$F,env_ac_mfa!$A:$A,K10,env_ac_mfa!$B:$B,Data_mfa!$B$8,env_ac_mfa!$C:$C,Data_mfa!$A$27,env_ac_mfa!$D:$D,Data_mfa!$B$7,env_ac_mfa!$E:$E,Data_mfa!$C$27)</f>
        <v>109911.495</v>
      </c>
      <c r="L27" s="82">
        <f>SUMIFS(env_ac_mfa!$F:$F,env_ac_mfa!$A:$A,L10,env_ac_mfa!$B:$B,Data_mfa!$B$8,env_ac_mfa!$C:$C,Data_mfa!$A$27,env_ac_mfa!$D:$D,Data_mfa!$B$7,env_ac_mfa!$E:$E,Data_mfa!$C$27)</f>
        <v>121036.224</v>
      </c>
      <c r="M27" s="82">
        <f>SUMIFS(env_ac_mfa!$F:$F,env_ac_mfa!$A:$A,M10,env_ac_mfa!$B:$B,Data_mfa!$B$8,env_ac_mfa!$C:$C,Data_mfa!$A$27,env_ac_mfa!$D:$D,Data_mfa!$B$7,env_ac_mfa!$E:$E,Data_mfa!$C$27)</f>
        <v>107992.117</v>
      </c>
      <c r="N27" s="82">
        <f>SUMIFS(env_ac_mfa!$F:$F,env_ac_mfa!$A:$A,N10,env_ac_mfa!$B:$B,Data_mfa!$B$8,env_ac_mfa!$C:$C,Data_mfa!$A$27,env_ac_mfa!$D:$D,Data_mfa!$B$7,env_ac_mfa!$E:$E,Data_mfa!$C$27)</f>
        <v>81954.986</v>
      </c>
      <c r="O27" s="82">
        <f>SUMIFS(env_ac_mfa!$F:$F,env_ac_mfa!$A:$A,O10,env_ac_mfa!$B:$B,Data_mfa!$B$8,env_ac_mfa!$C:$C,Data_mfa!$A$27,env_ac_mfa!$D:$D,Data_mfa!$B$7,env_ac_mfa!$E:$E,Data_mfa!$C$27)</f>
        <v>95234.462</v>
      </c>
      <c r="P27" s="82">
        <f>SUMIFS(env_ac_mfa!$F:$F,env_ac_mfa!$A:$A,P10,env_ac_mfa!$B:$B,Data_mfa!$B$8,env_ac_mfa!$C:$C,Data_mfa!$A$27,env_ac_mfa!$D:$D,Data_mfa!$B$7,env_ac_mfa!$E:$E,Data_mfa!$C$27)</f>
        <v>100131.915</v>
      </c>
      <c r="Q27" s="82">
        <f>SUMIFS(env_ac_mfa!$F:$F,env_ac_mfa!$A:$A,Q10,env_ac_mfa!$B:$B,Data_mfa!$B$8,env_ac_mfa!$C:$C,Data_mfa!$A$27,env_ac_mfa!$D:$D,Data_mfa!$B$7,env_ac_mfa!$E:$E,Data_mfa!$C$27)</f>
        <v>84354.655</v>
      </c>
      <c r="R27" s="82">
        <f>SUMIFS(env_ac_mfa!$F:$F,env_ac_mfa!$A:$A,R10,env_ac_mfa!$B:$B,Data_mfa!$B$8,env_ac_mfa!$C:$C,Data_mfa!$A$27,env_ac_mfa!$D:$D,Data_mfa!$B$7,env_ac_mfa!$E:$E,Data_mfa!$C$27)</f>
        <v>81594.74</v>
      </c>
      <c r="S27" s="82">
        <f>SUMIFS(env_ac_mfa!$F:$F,env_ac_mfa!$A:$A,S10,env_ac_mfa!$B:$B,Data_mfa!$B$8,env_ac_mfa!$C:$C,Data_mfa!$A$27,env_ac_mfa!$D:$D,Data_mfa!$B$7,env_ac_mfa!$E:$E,Data_mfa!$C$27)</f>
        <v>84325.018</v>
      </c>
      <c r="T27" s="82">
        <f>SUMIFS(env_ac_mfa!$F:$F,env_ac_mfa!$A:$A,T10,env_ac_mfa!$B:$B,Data_mfa!$B$8,env_ac_mfa!$C:$C,Data_mfa!$A$27,env_ac_mfa!$D:$D,Data_mfa!$B$7,env_ac_mfa!$E:$E,Data_mfa!$C$27)</f>
        <v>82590.889</v>
      </c>
      <c r="U27" s="82">
        <f>SUMIFS(env_ac_mfa!$F:$F,env_ac_mfa!$A:$A,U10,env_ac_mfa!$B:$B,Data_mfa!$B$8,env_ac_mfa!$C:$C,Data_mfa!$A$27,env_ac_mfa!$D:$D,Data_mfa!$B$7,env_ac_mfa!$E:$E,Data_mfa!$C$27)</f>
        <v>86854.888</v>
      </c>
      <c r="V27" s="82">
        <f>SUMIFS(env_ac_mfa!$F:$F,env_ac_mfa!$A:$A,V10,env_ac_mfa!$B:$B,Data_mfa!$B$8,env_ac_mfa!$C:$C,Data_mfa!$A$27,env_ac_mfa!$D:$D,Data_mfa!$B$7,env_ac_mfa!$E:$E,Data_mfa!$C$27)</f>
        <v>96726.977</v>
      </c>
      <c r="W27" s="82">
        <f>SUMIFS(env_ac_mfa!$F:$F,env_ac_mfa!$A:$A,W10,env_ac_mfa!$B:$B,Data_mfa!$B$8,env_ac_mfa!$C:$C,Data_mfa!$A$27,env_ac_mfa!$D:$D,Data_mfa!$B$7,env_ac_mfa!$E:$E,Data_mfa!$C$27)</f>
        <v>101345.476</v>
      </c>
      <c r="X27" s="82">
        <f>SUMIFS(env_ac_mfa!$F:$F,env_ac_mfa!$A:$A,X10,env_ac_mfa!$B:$B,Data_mfa!$B$8,env_ac_mfa!$C:$C,Data_mfa!$A$27,env_ac_mfa!$D:$D,Data_mfa!$B$7,env_ac_mfa!$E:$E,Data_mfa!$C$27)</f>
        <v>105884.078</v>
      </c>
      <c r="Y27" s="82">
        <f>SUMIFS(env_ac_mfa!$F:$F,env_ac_mfa!$A:$A,Y10,env_ac_mfa!$B:$B,Data_mfa!$B$8,env_ac_mfa!$C:$C,Data_mfa!$A$27,env_ac_mfa!$D:$D,Data_mfa!$B$7,env_ac_mfa!$E:$E,Data_mfa!$C$27)</f>
        <v>102601.582</v>
      </c>
      <c r="Z27" s="82">
        <f>SUMIFS(env_ac_mfa!$F:$F,env_ac_mfa!$A:$A,Z10,env_ac_mfa!$B:$B,Data_mfa!$B$8,env_ac_mfa!$C:$C,Data_mfa!$A$27,env_ac_mfa!$D:$D,Data_mfa!$B$7,env_ac_mfa!$E:$E,Data_mfa!$C$27)</f>
        <v>112266.828</v>
      </c>
      <c r="AA27" s="82">
        <f>SUMIFS(env_ac_mfa!$F:$F,env_ac_mfa!$A:$A,$AA$10,env_ac_mfa!$B:$B,Data_mfa!$B$8,env_ac_mfa!$C:$C,Data_mfa!$A27,env_ac_mfa!$D:$D,Data_mfa!$B$7,env_ac_mfa!$E:$E,Data_mfa!$C27)</f>
        <v>107967.637</v>
      </c>
    </row>
    <row r="28" spans="1:27" ht="15">
      <c r="A28" s="92" t="s">
        <v>70</v>
      </c>
      <c r="B28" s="92" t="s">
        <v>24</v>
      </c>
      <c r="C28" s="92" t="s">
        <v>62</v>
      </c>
      <c r="D28" s="92" t="s">
        <v>2</v>
      </c>
      <c r="E28" s="82">
        <f>SUMIFS(env_ac_mfa!$F:$F,env_ac_mfa!$A:$A,E10,env_ac_mfa!$B:$B,Data_mfa!$B$8,env_ac_mfa!$C:$C,Data_mfa!$A$28,env_ac_mfa!$D:$D,Data_mfa!$B$7,env_ac_mfa!$E:$E,Data_mfa!$C$28)</f>
        <v>66457.57</v>
      </c>
      <c r="F28" s="82">
        <f>SUMIFS(env_ac_mfa!$F:$F,env_ac_mfa!$A:$A,F10,env_ac_mfa!$B:$B,Data_mfa!$B$8,env_ac_mfa!$C:$C,Data_mfa!$A$28,env_ac_mfa!$D:$D,Data_mfa!$B$7,env_ac_mfa!$E:$E,Data_mfa!$C$28)</f>
        <v>66973.605</v>
      </c>
      <c r="G28" s="82">
        <f>SUMIFS(env_ac_mfa!$F:$F,env_ac_mfa!$A:$A,G10,env_ac_mfa!$B:$B,Data_mfa!$B$8,env_ac_mfa!$C:$C,Data_mfa!$A$28,env_ac_mfa!$D:$D,Data_mfa!$B$7,env_ac_mfa!$E:$E,Data_mfa!$C$28)</f>
        <v>69352.207</v>
      </c>
      <c r="H28" s="82">
        <f>SUMIFS(env_ac_mfa!$F:$F,env_ac_mfa!$A:$A,H10,env_ac_mfa!$B:$B,Data_mfa!$B$8,env_ac_mfa!$C:$C,Data_mfa!$A$28,env_ac_mfa!$D:$D,Data_mfa!$B$7,env_ac_mfa!$E:$E,Data_mfa!$C$28)</f>
        <v>70994.688</v>
      </c>
      <c r="I28" s="82">
        <f>SUMIFS(env_ac_mfa!$F:$F,env_ac_mfa!$A:$A,I10,env_ac_mfa!$B:$B,Data_mfa!$B$8,env_ac_mfa!$C:$C,Data_mfa!$A$28,env_ac_mfa!$D:$D,Data_mfa!$B$7,env_ac_mfa!$E:$E,Data_mfa!$C$28)</f>
        <v>72895.69</v>
      </c>
      <c r="J28" s="82">
        <f>SUMIFS(env_ac_mfa!$F:$F,env_ac_mfa!$A:$A,J10,env_ac_mfa!$B:$B,Data_mfa!$B$8,env_ac_mfa!$C:$C,Data_mfa!$A$28,env_ac_mfa!$D:$D,Data_mfa!$B$7,env_ac_mfa!$E:$E,Data_mfa!$C$28)</f>
        <v>77791.18</v>
      </c>
      <c r="K28" s="82">
        <f>SUMIFS(env_ac_mfa!$F:$F,env_ac_mfa!$A:$A,K10,env_ac_mfa!$B:$B,Data_mfa!$B$8,env_ac_mfa!$C:$C,Data_mfa!$A$28,env_ac_mfa!$D:$D,Data_mfa!$B$7,env_ac_mfa!$E:$E,Data_mfa!$C$28)</f>
        <v>74529.813</v>
      </c>
      <c r="L28" s="82">
        <f>SUMIFS(env_ac_mfa!$F:$F,env_ac_mfa!$A:$A,L10,env_ac_mfa!$B:$B,Data_mfa!$B$8,env_ac_mfa!$C:$C,Data_mfa!$A$28,env_ac_mfa!$D:$D,Data_mfa!$B$7,env_ac_mfa!$E:$E,Data_mfa!$C$28)</f>
        <v>75067.542</v>
      </c>
      <c r="M28" s="82">
        <f>SUMIFS(env_ac_mfa!$F:$F,env_ac_mfa!$A:$A,M10,env_ac_mfa!$B:$B,Data_mfa!$B$8,env_ac_mfa!$C:$C,Data_mfa!$A$28,env_ac_mfa!$D:$D,Data_mfa!$B$7,env_ac_mfa!$E:$E,Data_mfa!$C$28)</f>
        <v>74750.589</v>
      </c>
      <c r="N28" s="82">
        <f>SUMIFS(env_ac_mfa!$F:$F,env_ac_mfa!$A:$A,N10,env_ac_mfa!$B:$B,Data_mfa!$B$8,env_ac_mfa!$C:$C,Data_mfa!$A$28,env_ac_mfa!$D:$D,Data_mfa!$B$7,env_ac_mfa!$E:$E,Data_mfa!$C$28)</f>
        <v>67325.259</v>
      </c>
      <c r="O28" s="82">
        <f>SUMIFS(env_ac_mfa!$F:$F,env_ac_mfa!$A:$A,O10,env_ac_mfa!$B:$B,Data_mfa!$B$8,env_ac_mfa!$C:$C,Data_mfa!$A$28,env_ac_mfa!$D:$D,Data_mfa!$B$7,env_ac_mfa!$E:$E,Data_mfa!$C$28)</f>
        <v>79047.166</v>
      </c>
      <c r="P28" s="82">
        <f>SUMIFS(env_ac_mfa!$F:$F,env_ac_mfa!$A:$A,P10,env_ac_mfa!$B:$B,Data_mfa!$B$8,env_ac_mfa!$C:$C,Data_mfa!$A$28,env_ac_mfa!$D:$D,Data_mfa!$B$7,env_ac_mfa!$E:$E,Data_mfa!$C$28)</f>
        <v>80694.358</v>
      </c>
      <c r="Q28" s="82">
        <f>SUMIFS(env_ac_mfa!$F:$F,env_ac_mfa!$A:$A,Q10,env_ac_mfa!$B:$B,Data_mfa!$B$8,env_ac_mfa!$C:$C,Data_mfa!$A$28,env_ac_mfa!$D:$D,Data_mfa!$B$7,env_ac_mfa!$E:$E,Data_mfa!$C$28)</f>
        <v>89451.351</v>
      </c>
      <c r="R28" s="82">
        <f>SUMIFS(env_ac_mfa!$F:$F,env_ac_mfa!$A:$A,R10,env_ac_mfa!$B:$B,Data_mfa!$B$8,env_ac_mfa!$C:$C,Data_mfa!$A$28,env_ac_mfa!$D:$D,Data_mfa!$B$7,env_ac_mfa!$E:$E,Data_mfa!$C$28)</f>
        <v>96538.394</v>
      </c>
      <c r="S28" s="82">
        <f>SUMIFS(env_ac_mfa!$F:$F,env_ac_mfa!$A:$A,S10,env_ac_mfa!$B:$B,Data_mfa!$B$8,env_ac_mfa!$C:$C,Data_mfa!$A$28,env_ac_mfa!$D:$D,Data_mfa!$B$7,env_ac_mfa!$E:$E,Data_mfa!$C$28)</f>
        <v>102171.728</v>
      </c>
      <c r="T28" s="82">
        <f>SUMIFS(env_ac_mfa!$F:$F,env_ac_mfa!$A:$A,T10,env_ac_mfa!$B:$B,Data_mfa!$B$8,env_ac_mfa!$C:$C,Data_mfa!$A$28,env_ac_mfa!$D:$D,Data_mfa!$B$7,env_ac_mfa!$E:$E,Data_mfa!$C$28)</f>
        <v>102923.536</v>
      </c>
      <c r="U28" s="82">
        <f>SUMIFS(env_ac_mfa!$F:$F,env_ac_mfa!$A:$A,U10,env_ac_mfa!$B:$B,Data_mfa!$B$8,env_ac_mfa!$C:$C,Data_mfa!$A$28,env_ac_mfa!$D:$D,Data_mfa!$B$7,env_ac_mfa!$E:$E,Data_mfa!$C$28)</f>
        <v>103283.063</v>
      </c>
      <c r="V28" s="82">
        <f>SUMIFS(env_ac_mfa!$F:$F,env_ac_mfa!$A:$A,V10,env_ac_mfa!$B:$B,Data_mfa!$B$8,env_ac_mfa!$C:$C,Data_mfa!$A$28,env_ac_mfa!$D:$D,Data_mfa!$B$7,env_ac_mfa!$E:$E,Data_mfa!$C$28)</f>
        <v>103905.95</v>
      </c>
      <c r="W28" s="82">
        <f>SUMIFS(env_ac_mfa!$F:$F,env_ac_mfa!$A:$A,W10,env_ac_mfa!$B:$B,Data_mfa!$B$8,env_ac_mfa!$C:$C,Data_mfa!$A$28,env_ac_mfa!$D:$D,Data_mfa!$B$7,env_ac_mfa!$E:$E,Data_mfa!$C$28)</f>
        <v>101736.907</v>
      </c>
      <c r="X28" s="82">
        <f>SUMIFS(env_ac_mfa!$F:$F,env_ac_mfa!$A:$A,X10,env_ac_mfa!$B:$B,Data_mfa!$B$8,env_ac_mfa!$C:$C,Data_mfa!$A$28,env_ac_mfa!$D:$D,Data_mfa!$B$7,env_ac_mfa!$E:$E,Data_mfa!$C$28)</f>
        <v>94619.211</v>
      </c>
      <c r="Y28" s="82">
        <f>SUMIFS(env_ac_mfa!$F:$F,env_ac_mfa!$A:$A,Y10,env_ac_mfa!$B:$B,Data_mfa!$B$8,env_ac_mfa!$C:$C,Data_mfa!$A$28,env_ac_mfa!$D:$D,Data_mfa!$B$7,env_ac_mfa!$E:$E,Data_mfa!$C$28)</f>
        <v>89664.706</v>
      </c>
      <c r="Z28" s="82">
        <f>SUMIFS(env_ac_mfa!$F:$F,env_ac_mfa!$A:$A,Z10,env_ac_mfa!$B:$B,Data_mfa!$B$8,env_ac_mfa!$C:$C,Data_mfa!$A$28,env_ac_mfa!$D:$D,Data_mfa!$B$7,env_ac_mfa!$E:$E,Data_mfa!$C$28)</f>
        <v>94630.727</v>
      </c>
      <c r="AA28" s="82">
        <f>SUMIFS(env_ac_mfa!$F:$F,env_ac_mfa!$A:$A,$AA$10,env_ac_mfa!$B:$B,Data_mfa!$B$8,env_ac_mfa!$C:$C,Data_mfa!$A28,env_ac_mfa!$D:$D,Data_mfa!$B$7,env_ac_mfa!$E:$E,Data_mfa!$C28)</f>
        <v>85502.261</v>
      </c>
    </row>
    <row r="29" spans="1:27" ht="15">
      <c r="A29" s="92" t="s">
        <v>70</v>
      </c>
      <c r="B29" s="92" t="s">
        <v>24</v>
      </c>
      <c r="C29" s="92" t="s">
        <v>61</v>
      </c>
      <c r="D29" s="92" t="s">
        <v>60</v>
      </c>
      <c r="E29" s="82">
        <f>SUMIFS(env_ac_mfa!$F:$F,env_ac_mfa!$A:$A,E10,env_ac_mfa!$B:$B,Data_mfa!$B$8,env_ac_mfa!$C:$C,Data_mfa!$A$29,env_ac_mfa!$D:$D,Data_mfa!$B$7,env_ac_mfa!$E:$E,Data_mfa!$C$29)</f>
        <v>3167250.535</v>
      </c>
      <c r="F29" s="82">
        <f>SUMIFS(env_ac_mfa!$F:$F,env_ac_mfa!$A:$A,F10,env_ac_mfa!$B:$B,Data_mfa!$B$8,env_ac_mfa!$C:$C,Data_mfa!$A$29,env_ac_mfa!$D:$D,Data_mfa!$B$7,env_ac_mfa!$E:$E,Data_mfa!$C$29)</f>
        <v>3231382.788</v>
      </c>
      <c r="G29" s="82">
        <f>SUMIFS(env_ac_mfa!$F:$F,env_ac_mfa!$A:$A,G10,env_ac_mfa!$B:$B,Data_mfa!$B$8,env_ac_mfa!$C:$C,Data_mfa!$A$29,env_ac_mfa!$D:$D,Data_mfa!$B$7,env_ac_mfa!$E:$E,Data_mfa!$C$29)</f>
        <v>3254698.762</v>
      </c>
      <c r="H29" s="82">
        <f>SUMIFS(env_ac_mfa!$F:$F,env_ac_mfa!$A:$A,H10,env_ac_mfa!$B:$B,Data_mfa!$B$8,env_ac_mfa!$C:$C,Data_mfa!$A$29,env_ac_mfa!$D:$D,Data_mfa!$B$7,env_ac_mfa!$E:$E,Data_mfa!$C$29)</f>
        <v>3363738.06</v>
      </c>
      <c r="I29" s="82">
        <f>SUMIFS(env_ac_mfa!$F:$F,env_ac_mfa!$A:$A,I10,env_ac_mfa!$B:$B,Data_mfa!$B$8,env_ac_mfa!$C:$C,Data_mfa!$A$29,env_ac_mfa!$D:$D,Data_mfa!$B$7,env_ac_mfa!$E:$E,Data_mfa!$C$29)</f>
        <v>3454785.343</v>
      </c>
      <c r="J29" s="82">
        <f>SUMIFS(env_ac_mfa!$F:$F,env_ac_mfa!$A:$A,J10,env_ac_mfa!$B:$B,Data_mfa!$B$8,env_ac_mfa!$C:$C,Data_mfa!$A$29,env_ac_mfa!$D:$D,Data_mfa!$B$7,env_ac_mfa!$E:$E,Data_mfa!$C$29)</f>
        <v>3596058.633</v>
      </c>
      <c r="K29" s="82">
        <f>SUMIFS(env_ac_mfa!$F:$F,env_ac_mfa!$A:$A,K10,env_ac_mfa!$B:$B,Data_mfa!$B$8,env_ac_mfa!$C:$C,Data_mfa!$A$29,env_ac_mfa!$D:$D,Data_mfa!$B$7,env_ac_mfa!$E:$E,Data_mfa!$C$29)</f>
        <v>3837727.747</v>
      </c>
      <c r="L29" s="82">
        <f>SUMIFS(env_ac_mfa!$F:$F,env_ac_mfa!$A:$A,L10,env_ac_mfa!$B:$B,Data_mfa!$B$8,env_ac_mfa!$C:$C,Data_mfa!$A$29,env_ac_mfa!$D:$D,Data_mfa!$B$7,env_ac_mfa!$E:$E,Data_mfa!$C$29)</f>
        <v>4079993.861</v>
      </c>
      <c r="M29" s="82">
        <f>SUMIFS(env_ac_mfa!$F:$F,env_ac_mfa!$A:$A,M10,env_ac_mfa!$B:$B,Data_mfa!$B$8,env_ac_mfa!$C:$C,Data_mfa!$A$29,env_ac_mfa!$D:$D,Data_mfa!$B$7,env_ac_mfa!$E:$E,Data_mfa!$C$29)</f>
        <v>3934105.224</v>
      </c>
      <c r="N29" s="82">
        <f>SUMIFS(env_ac_mfa!$F:$F,env_ac_mfa!$A:$A,N10,env_ac_mfa!$B:$B,Data_mfa!$B$8,env_ac_mfa!$C:$C,Data_mfa!$A$29,env_ac_mfa!$D:$D,Data_mfa!$B$7,env_ac_mfa!$E:$E,Data_mfa!$C$29)</f>
        <v>3315620.759</v>
      </c>
      <c r="O29" s="82">
        <f>SUMIFS(env_ac_mfa!$F:$F,env_ac_mfa!$A:$A,O10,env_ac_mfa!$B:$B,Data_mfa!$B$8,env_ac_mfa!$C:$C,Data_mfa!$A$29,env_ac_mfa!$D:$D,Data_mfa!$B$7,env_ac_mfa!$E:$E,Data_mfa!$C$29)</f>
        <v>3132066.005</v>
      </c>
      <c r="P29" s="82">
        <f>SUMIFS(env_ac_mfa!$F:$F,env_ac_mfa!$A:$A,P10,env_ac_mfa!$B:$B,Data_mfa!$B$8,env_ac_mfa!$C:$C,Data_mfa!$A$29,env_ac_mfa!$D:$D,Data_mfa!$B$7,env_ac_mfa!$E:$E,Data_mfa!$C$29)</f>
        <v>3365397.007</v>
      </c>
      <c r="Q29" s="82">
        <f>SUMIFS(env_ac_mfa!$F:$F,env_ac_mfa!$A:$A,Q10,env_ac_mfa!$B:$B,Data_mfa!$B$8,env_ac_mfa!$C:$C,Data_mfa!$A$29,env_ac_mfa!$D:$D,Data_mfa!$B$7,env_ac_mfa!$E:$E,Data_mfa!$C$29)</f>
        <v>2973046.576</v>
      </c>
      <c r="R29" s="82">
        <f>SUMIFS(env_ac_mfa!$F:$F,env_ac_mfa!$A:$A,R10,env_ac_mfa!$B:$B,Data_mfa!$B$8,env_ac_mfa!$C:$C,Data_mfa!$A$29,env_ac_mfa!$D:$D,Data_mfa!$B$7,env_ac_mfa!$E:$E,Data_mfa!$C$29)</f>
        <v>2808056.782</v>
      </c>
      <c r="S29" s="82">
        <f>SUMIFS(env_ac_mfa!$F:$F,env_ac_mfa!$A:$A,S10,env_ac_mfa!$B:$B,Data_mfa!$B$8,env_ac_mfa!$C:$C,Data_mfa!$A$29,env_ac_mfa!$D:$D,Data_mfa!$B$7,env_ac_mfa!$E:$E,Data_mfa!$C$29)</f>
        <v>2821302.088</v>
      </c>
      <c r="T29" s="82">
        <f>SUMIFS(env_ac_mfa!$F:$F,env_ac_mfa!$A:$A,T10,env_ac_mfa!$B:$B,Data_mfa!$B$8,env_ac_mfa!$C:$C,Data_mfa!$A$29,env_ac_mfa!$D:$D,Data_mfa!$B$7,env_ac_mfa!$E:$E,Data_mfa!$C$29)</f>
        <v>2909238.767</v>
      </c>
      <c r="U29" s="82">
        <f>SUMIFS(env_ac_mfa!$F:$F,env_ac_mfa!$A:$A,U10,env_ac_mfa!$B:$B,Data_mfa!$B$8,env_ac_mfa!$C:$C,Data_mfa!$A$29,env_ac_mfa!$D:$D,Data_mfa!$B$7,env_ac_mfa!$E:$E,Data_mfa!$C$29)</f>
        <v>2909925.436</v>
      </c>
      <c r="V29" s="82">
        <f>SUMIFS(env_ac_mfa!$F:$F,env_ac_mfa!$A:$A,V10,env_ac_mfa!$B:$B,Data_mfa!$B$8,env_ac_mfa!$C:$C,Data_mfa!$A$29,env_ac_mfa!$D:$D,Data_mfa!$B$7,env_ac_mfa!$E:$E,Data_mfa!$C$29)</f>
        <v>3001708.567</v>
      </c>
      <c r="W29" s="82">
        <f>SUMIFS(env_ac_mfa!$F:$F,env_ac_mfa!$A:$A,W10,env_ac_mfa!$B:$B,Data_mfa!$B$8,env_ac_mfa!$C:$C,Data_mfa!$A$29,env_ac_mfa!$D:$D,Data_mfa!$B$7,env_ac_mfa!$E:$E,Data_mfa!$C$29)</f>
        <v>3163547.722</v>
      </c>
      <c r="X29" s="82">
        <f>SUMIFS(env_ac_mfa!$F:$F,env_ac_mfa!$A:$A,X10,env_ac_mfa!$B:$B,Data_mfa!$B$8,env_ac_mfa!$C:$C,Data_mfa!$A$29,env_ac_mfa!$D:$D,Data_mfa!$B$7,env_ac_mfa!$E:$E,Data_mfa!$C$29)</f>
        <v>3284550.933</v>
      </c>
      <c r="Y29" s="82">
        <f>SUMIFS(env_ac_mfa!$F:$F,env_ac_mfa!$A:$A,Y10,env_ac_mfa!$B:$B,Data_mfa!$B$8,env_ac_mfa!$C:$C,Data_mfa!$A$29,env_ac_mfa!$D:$D,Data_mfa!$B$7,env_ac_mfa!$E:$E,Data_mfa!$C$29)</f>
        <v>3241736.345</v>
      </c>
      <c r="Z29" s="82">
        <f>SUMIFS(env_ac_mfa!$F:$F,env_ac_mfa!$A:$A,Z10,env_ac_mfa!$B:$B,Data_mfa!$B$8,env_ac_mfa!$C:$C,Data_mfa!$A$29,env_ac_mfa!$D:$D,Data_mfa!$B$7,env_ac_mfa!$E:$E,Data_mfa!$C$29)</f>
        <v>3386694.93</v>
      </c>
      <c r="AA29" s="82">
        <f>SUMIFS(env_ac_mfa!$F:$F,env_ac_mfa!$A:$A,$AA$10,env_ac_mfa!$B:$B,Data_mfa!$B$8,env_ac_mfa!$C:$C,Data_mfa!$A29,env_ac_mfa!$D:$D,Data_mfa!$B$7,env_ac_mfa!$E:$E,Data_mfa!$C29)</f>
        <v>3470039.437</v>
      </c>
    </row>
    <row r="30" spans="1:27" ht="15">
      <c r="A30" s="92" t="s">
        <v>70</v>
      </c>
      <c r="B30" s="92" t="s">
        <v>24</v>
      </c>
      <c r="C30" s="92" t="s">
        <v>57</v>
      </c>
      <c r="D30" s="92" t="s">
        <v>56</v>
      </c>
      <c r="E30" s="82">
        <f>SUMIFS(env_ac_mfa!$F:$F,env_ac_mfa!$A:$A,E10,env_ac_mfa!$B:$B,Data_mfa!$B$8,env_ac_mfa!$C:$C,Data_mfa!$A$30,env_ac_mfa!$D:$D,Data_mfa!$B$7,env_ac_mfa!$E:$E,Data_mfa!$C$30)</f>
        <v>20614.835</v>
      </c>
      <c r="F30" s="82">
        <f>SUMIFS(env_ac_mfa!$F:$F,env_ac_mfa!$A:$A,F10,env_ac_mfa!$B:$B,Data_mfa!$B$8,env_ac_mfa!$C:$C,Data_mfa!$A$30,env_ac_mfa!$D:$D,Data_mfa!$B$7,env_ac_mfa!$E:$E,Data_mfa!$C$30)</f>
        <v>22719.087</v>
      </c>
      <c r="G30" s="82">
        <f>SUMIFS(env_ac_mfa!$F:$F,env_ac_mfa!$A:$A,G10,env_ac_mfa!$B:$B,Data_mfa!$B$8,env_ac_mfa!$C:$C,Data_mfa!$A$30,env_ac_mfa!$D:$D,Data_mfa!$B$7,env_ac_mfa!$E:$E,Data_mfa!$C$30)</f>
        <v>23832.882</v>
      </c>
      <c r="H30" s="82">
        <f>SUMIFS(env_ac_mfa!$F:$F,env_ac_mfa!$A:$A,H10,env_ac_mfa!$B:$B,Data_mfa!$B$8,env_ac_mfa!$C:$C,Data_mfa!$A$30,env_ac_mfa!$D:$D,Data_mfa!$B$7,env_ac_mfa!$E:$E,Data_mfa!$C$30)</f>
        <v>28646.993</v>
      </c>
      <c r="I30" s="82">
        <f>SUMIFS(env_ac_mfa!$F:$F,env_ac_mfa!$A:$A,I10,env_ac_mfa!$B:$B,Data_mfa!$B$8,env_ac_mfa!$C:$C,Data_mfa!$A$30,env_ac_mfa!$D:$D,Data_mfa!$B$7,env_ac_mfa!$E:$E,Data_mfa!$C$30)</f>
        <v>31729.584</v>
      </c>
      <c r="J30" s="82">
        <f>SUMIFS(env_ac_mfa!$F:$F,env_ac_mfa!$A:$A,J10,env_ac_mfa!$B:$B,Data_mfa!$B$8,env_ac_mfa!$C:$C,Data_mfa!$A$30,env_ac_mfa!$D:$D,Data_mfa!$B$7,env_ac_mfa!$E:$E,Data_mfa!$C$30)</f>
        <v>29550.925</v>
      </c>
      <c r="K30" s="82">
        <f>SUMIFS(env_ac_mfa!$F:$F,env_ac_mfa!$A:$A,K10,env_ac_mfa!$B:$B,Data_mfa!$B$8,env_ac_mfa!$C:$C,Data_mfa!$A$30,env_ac_mfa!$D:$D,Data_mfa!$B$7,env_ac_mfa!$E:$E,Data_mfa!$C$30)</f>
        <v>35381.682</v>
      </c>
      <c r="L30" s="82">
        <f>SUMIFS(env_ac_mfa!$F:$F,env_ac_mfa!$A:$A,L10,env_ac_mfa!$B:$B,Data_mfa!$B$8,env_ac_mfa!$C:$C,Data_mfa!$A$30,env_ac_mfa!$D:$D,Data_mfa!$B$7,env_ac_mfa!$E:$E,Data_mfa!$C$30)</f>
        <v>45968.682</v>
      </c>
      <c r="M30" s="82">
        <f>SUMIFS(env_ac_mfa!$F:$F,env_ac_mfa!$A:$A,M10,env_ac_mfa!$B:$B,Data_mfa!$B$8,env_ac_mfa!$C:$C,Data_mfa!$A$30,env_ac_mfa!$D:$D,Data_mfa!$B$7,env_ac_mfa!$E:$E,Data_mfa!$C$30)</f>
        <v>33241.528</v>
      </c>
      <c r="N30" s="82">
        <f>SUMIFS(env_ac_mfa!$F:$F,env_ac_mfa!$A:$A,N10,env_ac_mfa!$B:$B,Data_mfa!$B$8,env_ac_mfa!$C:$C,Data_mfa!$A$30,env_ac_mfa!$D:$D,Data_mfa!$B$7,env_ac_mfa!$E:$E,Data_mfa!$C$30)</f>
        <v>14629.727</v>
      </c>
      <c r="O30" s="82">
        <f>SUMIFS(env_ac_mfa!$F:$F,env_ac_mfa!$A:$A,O10,env_ac_mfa!$B:$B,Data_mfa!$B$8,env_ac_mfa!$C:$C,Data_mfa!$A$30,env_ac_mfa!$D:$D,Data_mfa!$B$7,env_ac_mfa!$E:$E,Data_mfa!$C$30)</f>
        <v>16187.296</v>
      </c>
      <c r="P30" s="82">
        <f>SUMIFS(env_ac_mfa!$F:$F,env_ac_mfa!$A:$A,P10,env_ac_mfa!$B:$B,Data_mfa!$B$8,env_ac_mfa!$C:$C,Data_mfa!$A$30,env_ac_mfa!$D:$D,Data_mfa!$B$7,env_ac_mfa!$E:$E,Data_mfa!$C$30)</f>
        <v>19437.557</v>
      </c>
      <c r="Q30" s="82">
        <f>SUMIFS(env_ac_mfa!$F:$F,env_ac_mfa!$A:$A,Q10,env_ac_mfa!$B:$B,Data_mfa!$B$8,env_ac_mfa!$C:$C,Data_mfa!$A$30,env_ac_mfa!$D:$D,Data_mfa!$B$7,env_ac_mfa!$E:$E,Data_mfa!$C$30)</f>
        <v>-5096.696</v>
      </c>
      <c r="R30" s="82">
        <f>SUMIFS(env_ac_mfa!$F:$F,env_ac_mfa!$A:$A,R10,env_ac_mfa!$B:$B,Data_mfa!$B$8,env_ac_mfa!$C:$C,Data_mfa!$A$30,env_ac_mfa!$D:$D,Data_mfa!$B$7,env_ac_mfa!$E:$E,Data_mfa!$C$30)</f>
        <v>-14943.654</v>
      </c>
      <c r="S30" s="82">
        <f>SUMIFS(env_ac_mfa!$F:$F,env_ac_mfa!$A:$A,S10,env_ac_mfa!$B:$B,Data_mfa!$B$8,env_ac_mfa!$C:$C,Data_mfa!$A$30,env_ac_mfa!$D:$D,Data_mfa!$B$7,env_ac_mfa!$E:$E,Data_mfa!$C$30)</f>
        <v>-17846.71</v>
      </c>
      <c r="T30" s="82">
        <f>SUMIFS(env_ac_mfa!$F:$F,env_ac_mfa!$A:$A,T10,env_ac_mfa!$B:$B,Data_mfa!$B$8,env_ac_mfa!$C:$C,Data_mfa!$A$30,env_ac_mfa!$D:$D,Data_mfa!$B$7,env_ac_mfa!$E:$E,Data_mfa!$C$30)</f>
        <v>-20332.647</v>
      </c>
      <c r="U30" s="82">
        <f>SUMIFS(env_ac_mfa!$F:$F,env_ac_mfa!$A:$A,U10,env_ac_mfa!$B:$B,Data_mfa!$B$8,env_ac_mfa!$C:$C,Data_mfa!$A$30,env_ac_mfa!$D:$D,Data_mfa!$B$7,env_ac_mfa!$E:$E,Data_mfa!$C$30)</f>
        <v>-16428.175</v>
      </c>
      <c r="V30" s="82">
        <f>SUMIFS(env_ac_mfa!$F:$F,env_ac_mfa!$A:$A,V10,env_ac_mfa!$B:$B,Data_mfa!$B$8,env_ac_mfa!$C:$C,Data_mfa!$A$30,env_ac_mfa!$D:$D,Data_mfa!$B$7,env_ac_mfa!$E:$E,Data_mfa!$C$30)</f>
        <v>-7178.973</v>
      </c>
      <c r="W30" s="82">
        <f>SUMIFS(env_ac_mfa!$F:$F,env_ac_mfa!$A:$A,W10,env_ac_mfa!$B:$B,Data_mfa!$B$8,env_ac_mfa!$C:$C,Data_mfa!$A$30,env_ac_mfa!$D:$D,Data_mfa!$B$7,env_ac_mfa!$E:$E,Data_mfa!$C$30)</f>
        <v>-391.431</v>
      </c>
      <c r="X30" s="82">
        <f>SUMIFS(env_ac_mfa!$F:$F,env_ac_mfa!$A:$A,X10,env_ac_mfa!$B:$B,Data_mfa!$B$8,env_ac_mfa!$C:$C,Data_mfa!$A$30,env_ac_mfa!$D:$D,Data_mfa!$B$7,env_ac_mfa!$E:$E,Data_mfa!$C$30)</f>
        <v>11264.867</v>
      </c>
      <c r="Y30" s="82">
        <f>SUMIFS(env_ac_mfa!$F:$F,env_ac_mfa!$A:$A,Y10,env_ac_mfa!$B:$B,Data_mfa!$B$8,env_ac_mfa!$C:$C,Data_mfa!$A$30,env_ac_mfa!$D:$D,Data_mfa!$B$7,env_ac_mfa!$E:$E,Data_mfa!$C$30)</f>
        <v>12936.876</v>
      </c>
      <c r="Z30" s="82">
        <f>SUMIFS(env_ac_mfa!$F:$F,env_ac_mfa!$A:$A,Z10,env_ac_mfa!$B:$B,Data_mfa!$B$8,env_ac_mfa!$C:$C,Data_mfa!$A$30,env_ac_mfa!$D:$D,Data_mfa!$B$7,env_ac_mfa!$E:$E,Data_mfa!$C$30)</f>
        <v>17636.102</v>
      </c>
      <c r="AA30" s="82">
        <f>SUMIFS(env_ac_mfa!$F:$F,env_ac_mfa!$A:$A,$AA$10,env_ac_mfa!$B:$B,Data_mfa!$B$8,env_ac_mfa!$C:$C,Data_mfa!$A30,env_ac_mfa!$D:$D,Data_mfa!$B$7,env_ac_mfa!$E:$E,Data_mfa!$C30)</f>
        <v>22465.375</v>
      </c>
    </row>
    <row r="31" spans="1:27" ht="15">
      <c r="A31" s="92" t="s">
        <v>69</v>
      </c>
      <c r="B31" s="92" t="s">
        <v>68</v>
      </c>
      <c r="C31" s="92" t="s">
        <v>65</v>
      </c>
      <c r="D31" s="92" t="s">
        <v>64</v>
      </c>
      <c r="E31" s="82">
        <f>SUMIFS(env_ac_mfa!$F:$F,env_ac_mfa!$A:$A,E10,env_ac_mfa!$B:$B,Data_mfa!$B$8,env_ac_mfa!$C:$C,Data_mfa!$A$31,env_ac_mfa!$D:$D,Data_mfa!$B$7,env_ac_mfa!$E:$E,Data_mfa!$C$31)</f>
        <v>781124.307</v>
      </c>
      <c r="F31" s="82">
        <f>SUMIFS(env_ac_mfa!$F:$F,env_ac_mfa!$A:$A,F10,env_ac_mfa!$B:$B,Data_mfa!$B$8,env_ac_mfa!$C:$C,Data_mfa!$A$31,env_ac_mfa!$D:$D,Data_mfa!$B$7,env_ac_mfa!$E:$E,Data_mfa!$C$31)</f>
        <v>790787.642</v>
      </c>
      <c r="G31" s="82">
        <f>SUMIFS(env_ac_mfa!$F:$F,env_ac_mfa!$A:$A,G10,env_ac_mfa!$B:$B,Data_mfa!$B$8,env_ac_mfa!$C:$C,Data_mfa!$A$31,env_ac_mfa!$D:$D,Data_mfa!$B$7,env_ac_mfa!$E:$E,Data_mfa!$C$31)</f>
        <v>793736.831</v>
      </c>
      <c r="H31" s="82">
        <f>SUMIFS(env_ac_mfa!$F:$F,env_ac_mfa!$A:$A,H10,env_ac_mfa!$B:$B,Data_mfa!$B$8,env_ac_mfa!$C:$C,Data_mfa!$A$31,env_ac_mfa!$D:$D,Data_mfa!$B$7,env_ac_mfa!$E:$E,Data_mfa!$C$31)</f>
        <v>792931.458</v>
      </c>
      <c r="I31" s="82">
        <f>SUMIFS(env_ac_mfa!$F:$F,env_ac_mfa!$A:$A,I10,env_ac_mfa!$B:$B,Data_mfa!$B$8,env_ac_mfa!$C:$C,Data_mfa!$A$31,env_ac_mfa!$D:$D,Data_mfa!$B$7,env_ac_mfa!$E:$E,Data_mfa!$C$31)</f>
        <v>792391.961</v>
      </c>
      <c r="J31" s="82">
        <f>SUMIFS(env_ac_mfa!$F:$F,env_ac_mfa!$A:$A,J10,env_ac_mfa!$B:$B,Data_mfa!$B$8,env_ac_mfa!$C:$C,Data_mfa!$A$31,env_ac_mfa!$D:$D,Data_mfa!$B$7,env_ac_mfa!$E:$E,Data_mfa!$C$31)</f>
        <v>774162.62</v>
      </c>
      <c r="K31" s="82">
        <f>SUMIFS(env_ac_mfa!$F:$F,env_ac_mfa!$A:$A,K10,env_ac_mfa!$B:$B,Data_mfa!$B$8,env_ac_mfa!$C:$C,Data_mfa!$A$31,env_ac_mfa!$D:$D,Data_mfa!$B$7,env_ac_mfa!$E:$E,Data_mfa!$C$31)</f>
        <v>764243.876</v>
      </c>
      <c r="L31" s="82">
        <f>SUMIFS(env_ac_mfa!$F:$F,env_ac_mfa!$A:$A,L10,env_ac_mfa!$B:$B,Data_mfa!$B$8,env_ac_mfa!$C:$C,Data_mfa!$A$31,env_ac_mfa!$D:$D,Data_mfa!$B$7,env_ac_mfa!$E:$E,Data_mfa!$C$31)</f>
        <v>746140.523</v>
      </c>
      <c r="M31" s="82">
        <f>SUMIFS(env_ac_mfa!$F:$F,env_ac_mfa!$A:$A,M10,env_ac_mfa!$B:$B,Data_mfa!$B$8,env_ac_mfa!$C:$C,Data_mfa!$A$31,env_ac_mfa!$D:$D,Data_mfa!$B$7,env_ac_mfa!$E:$E,Data_mfa!$C$31)</f>
        <v>730491.32</v>
      </c>
      <c r="N31" s="82">
        <f>SUMIFS(env_ac_mfa!$F:$F,env_ac_mfa!$A:$A,N10,env_ac_mfa!$B:$B,Data_mfa!$B$8,env_ac_mfa!$C:$C,Data_mfa!$A$31,env_ac_mfa!$D:$D,Data_mfa!$B$7,env_ac_mfa!$E:$E,Data_mfa!$C$31)</f>
        <v>696145.598</v>
      </c>
      <c r="O31" s="82">
        <f>SUMIFS(env_ac_mfa!$F:$F,env_ac_mfa!$A:$A,O10,env_ac_mfa!$B:$B,Data_mfa!$B$8,env_ac_mfa!$C:$C,Data_mfa!$A$31,env_ac_mfa!$D:$D,Data_mfa!$B$7,env_ac_mfa!$E:$E,Data_mfa!$C$31)</f>
        <v>691985.032</v>
      </c>
      <c r="P31" s="82">
        <f>SUMIFS(env_ac_mfa!$F:$F,env_ac_mfa!$A:$A,P10,env_ac_mfa!$B:$B,Data_mfa!$B$8,env_ac_mfa!$C:$C,Data_mfa!$A$31,env_ac_mfa!$D:$D,Data_mfa!$B$7,env_ac_mfa!$E:$E,Data_mfa!$C$31)</f>
        <v>711363.366</v>
      </c>
      <c r="Q31" s="82">
        <f>SUMIFS(env_ac_mfa!$F:$F,env_ac_mfa!$A:$A,Q10,env_ac_mfa!$B:$B,Data_mfa!$B$8,env_ac_mfa!$C:$C,Data_mfa!$A$31,env_ac_mfa!$D:$D,Data_mfa!$B$7,env_ac_mfa!$E:$E,Data_mfa!$C$31)</f>
        <v>707721.079</v>
      </c>
      <c r="R31" s="82">
        <f>SUMIFS(env_ac_mfa!$F:$F,env_ac_mfa!$A:$A,R10,env_ac_mfa!$B:$B,Data_mfa!$B$8,env_ac_mfa!$C:$C,Data_mfa!$A$31,env_ac_mfa!$D:$D,Data_mfa!$B$7,env_ac_mfa!$E:$E,Data_mfa!$C$31)</f>
        <v>680179.48</v>
      </c>
      <c r="S31" s="82">
        <f>SUMIFS(env_ac_mfa!$F:$F,env_ac_mfa!$A:$A,S10,env_ac_mfa!$B:$B,Data_mfa!$B$8,env_ac_mfa!$C:$C,Data_mfa!$A$31,env_ac_mfa!$D:$D,Data_mfa!$B$7,env_ac_mfa!$E:$E,Data_mfa!$C$31)</f>
        <v>646120.121</v>
      </c>
      <c r="T31" s="82">
        <f>SUMIFS(env_ac_mfa!$F:$F,env_ac_mfa!$A:$A,T10,env_ac_mfa!$B:$B,Data_mfa!$B$8,env_ac_mfa!$C:$C,Data_mfa!$A$31,env_ac_mfa!$D:$D,Data_mfa!$B$7,env_ac_mfa!$E:$E,Data_mfa!$C$31)</f>
        <v>623442.918</v>
      </c>
      <c r="U31" s="82">
        <f>SUMIFS(env_ac_mfa!$F:$F,env_ac_mfa!$A:$A,U10,env_ac_mfa!$B:$B,Data_mfa!$B$8,env_ac_mfa!$C:$C,Data_mfa!$A$31,env_ac_mfa!$D:$D,Data_mfa!$B$7,env_ac_mfa!$E:$E,Data_mfa!$C$31)</f>
        <v>577737.359</v>
      </c>
      <c r="V31" s="82">
        <f>SUMIFS(env_ac_mfa!$F:$F,env_ac_mfa!$A:$A,V10,env_ac_mfa!$B:$B,Data_mfa!$B$8,env_ac_mfa!$C:$C,Data_mfa!$A$31,env_ac_mfa!$D:$D,Data_mfa!$B$7,env_ac_mfa!$E:$E,Data_mfa!$C$31)</f>
        <v>580905.426</v>
      </c>
      <c r="W31" s="82">
        <f>SUMIFS(env_ac_mfa!$F:$F,env_ac_mfa!$A:$A,W10,env_ac_mfa!$B:$B,Data_mfa!$B$8,env_ac_mfa!$C:$C,Data_mfa!$A$31,env_ac_mfa!$D:$D,Data_mfa!$B$7,env_ac_mfa!$E:$E,Data_mfa!$C$31)</f>
        <v>558150.821</v>
      </c>
      <c r="X31" s="82">
        <f>SUMIFS(env_ac_mfa!$F:$F,env_ac_mfa!$A:$A,X10,env_ac_mfa!$B:$B,Data_mfa!$B$8,env_ac_mfa!$C:$C,Data_mfa!$A$31,env_ac_mfa!$D:$D,Data_mfa!$B$7,env_ac_mfa!$E:$E,Data_mfa!$C$31)</f>
        <v>473065.83</v>
      </c>
      <c r="Y31" s="82">
        <f>SUMIFS(env_ac_mfa!$F:$F,env_ac_mfa!$A:$A,Y10,env_ac_mfa!$B:$B,Data_mfa!$B$8,env_ac_mfa!$C:$C,Data_mfa!$A$31,env_ac_mfa!$D:$D,Data_mfa!$B$7,env_ac_mfa!$E:$E,Data_mfa!$C$31)</f>
        <v>382730.773</v>
      </c>
      <c r="Z31" s="82">
        <f>SUMIFS(env_ac_mfa!$F:$F,env_ac_mfa!$A:$A,Z10,env_ac_mfa!$B:$B,Data_mfa!$B$8,env_ac_mfa!$C:$C,Data_mfa!$A$31,env_ac_mfa!$D:$D,Data_mfa!$B$7,env_ac_mfa!$E:$E,Data_mfa!$C$31)</f>
        <v>409901.728</v>
      </c>
      <c r="AA31" s="82">
        <f>SUMIFS(env_ac_mfa!$F:$F,env_ac_mfa!$A:$A,$AA$10,env_ac_mfa!$B:$B,Data_mfa!$B$8,env_ac_mfa!$C:$C,Data_mfa!$A31,env_ac_mfa!$D:$D,Data_mfa!$B$7,env_ac_mfa!$E:$E,Data_mfa!$C31)</f>
        <v>420593.999</v>
      </c>
    </row>
    <row r="32" spans="1:27" ht="15">
      <c r="A32" s="92" t="s">
        <v>69</v>
      </c>
      <c r="B32" s="92" t="s">
        <v>68</v>
      </c>
      <c r="C32" s="92" t="s">
        <v>63</v>
      </c>
      <c r="D32" s="92" t="s">
        <v>1</v>
      </c>
      <c r="E32" s="82">
        <f>SUMIFS(env_ac_mfa!$F:$F,env_ac_mfa!$A:$A,E10,env_ac_mfa!$B:$B,Data_mfa!$B$8,env_ac_mfa!$C:$C,Data_mfa!$A$32,env_ac_mfa!$D:$D,Data_mfa!$B$7,env_ac_mfa!$E:$E,Data_mfa!$C$32)</f>
        <v>971914.899</v>
      </c>
      <c r="F32" s="82">
        <f>SUMIFS(env_ac_mfa!$F:$F,env_ac_mfa!$A:$A,F10,env_ac_mfa!$B:$B,Data_mfa!$B$8,env_ac_mfa!$C:$C,Data_mfa!$A$32,env_ac_mfa!$D:$D,Data_mfa!$B$7,env_ac_mfa!$E:$E,Data_mfa!$C$32)</f>
        <v>957938.841</v>
      </c>
      <c r="G32" s="82">
        <f>SUMIFS(env_ac_mfa!$F:$F,env_ac_mfa!$A:$A,G10,env_ac_mfa!$B:$B,Data_mfa!$B$8,env_ac_mfa!$C:$C,Data_mfa!$A$32,env_ac_mfa!$D:$D,Data_mfa!$B$7,env_ac_mfa!$E:$E,Data_mfa!$C$32)</f>
        <v>1007257.159</v>
      </c>
      <c r="H32" s="82">
        <f>SUMIFS(env_ac_mfa!$F:$F,env_ac_mfa!$A:$A,H10,env_ac_mfa!$B:$B,Data_mfa!$B$8,env_ac_mfa!$C:$C,Data_mfa!$A$32,env_ac_mfa!$D:$D,Data_mfa!$B$7,env_ac_mfa!$E:$E,Data_mfa!$C$32)</f>
        <v>1063340.917</v>
      </c>
      <c r="I32" s="82">
        <f>SUMIFS(env_ac_mfa!$F:$F,env_ac_mfa!$A:$A,I10,env_ac_mfa!$B:$B,Data_mfa!$B$8,env_ac_mfa!$C:$C,Data_mfa!$A$32,env_ac_mfa!$D:$D,Data_mfa!$B$7,env_ac_mfa!$E:$E,Data_mfa!$C$32)</f>
        <v>1078591.864</v>
      </c>
      <c r="J32" s="82">
        <f>SUMIFS(env_ac_mfa!$F:$F,env_ac_mfa!$A:$A,J10,env_ac_mfa!$B:$B,Data_mfa!$B$8,env_ac_mfa!$C:$C,Data_mfa!$A$32,env_ac_mfa!$D:$D,Data_mfa!$B$7,env_ac_mfa!$E:$E,Data_mfa!$C$32)</f>
        <v>1095780.223</v>
      </c>
      <c r="K32" s="82">
        <f>SUMIFS(env_ac_mfa!$F:$F,env_ac_mfa!$A:$A,K10,env_ac_mfa!$B:$B,Data_mfa!$B$8,env_ac_mfa!$C:$C,Data_mfa!$A$32,env_ac_mfa!$D:$D,Data_mfa!$B$7,env_ac_mfa!$E:$E,Data_mfa!$C$32)</f>
        <v>1128534.146</v>
      </c>
      <c r="L32" s="82">
        <f>SUMIFS(env_ac_mfa!$F:$F,env_ac_mfa!$A:$A,L10,env_ac_mfa!$B:$B,Data_mfa!$B$8,env_ac_mfa!$C:$C,Data_mfa!$A$32,env_ac_mfa!$D:$D,Data_mfa!$B$7,env_ac_mfa!$E:$E,Data_mfa!$C$32)</f>
        <v>1122462.253</v>
      </c>
      <c r="M32" s="82">
        <f>SUMIFS(env_ac_mfa!$F:$F,env_ac_mfa!$A:$A,M10,env_ac_mfa!$B:$B,Data_mfa!$B$8,env_ac_mfa!$C:$C,Data_mfa!$A$32,env_ac_mfa!$D:$D,Data_mfa!$B$7,env_ac_mfa!$E:$E,Data_mfa!$C$32)</f>
        <v>1129043.696</v>
      </c>
      <c r="N32" s="82">
        <f>SUMIFS(env_ac_mfa!$F:$F,env_ac_mfa!$A:$A,N10,env_ac_mfa!$B:$B,Data_mfa!$B$8,env_ac_mfa!$C:$C,Data_mfa!$A$32,env_ac_mfa!$D:$D,Data_mfa!$B$7,env_ac_mfa!$E:$E,Data_mfa!$C$32)</f>
        <v>1033426.106</v>
      </c>
      <c r="O32" s="82">
        <f>SUMIFS(env_ac_mfa!$F:$F,env_ac_mfa!$A:$A,O10,env_ac_mfa!$B:$B,Data_mfa!$B$8,env_ac_mfa!$C:$C,Data_mfa!$A$32,env_ac_mfa!$D:$D,Data_mfa!$B$7,env_ac_mfa!$E:$E,Data_mfa!$C$32)</f>
        <v>1055928.338</v>
      </c>
      <c r="P32" s="82">
        <f>SUMIFS(env_ac_mfa!$F:$F,env_ac_mfa!$A:$A,P10,env_ac_mfa!$B:$B,Data_mfa!$B$8,env_ac_mfa!$C:$C,Data_mfa!$A$32,env_ac_mfa!$D:$D,Data_mfa!$B$7,env_ac_mfa!$E:$E,Data_mfa!$C$32)</f>
        <v>1056689.881</v>
      </c>
      <c r="Q32" s="82">
        <f>SUMIFS(env_ac_mfa!$F:$F,env_ac_mfa!$A:$A,Q10,env_ac_mfa!$B:$B,Data_mfa!$B$8,env_ac_mfa!$C:$C,Data_mfa!$A$32,env_ac_mfa!$D:$D,Data_mfa!$B$7,env_ac_mfa!$E:$E,Data_mfa!$C$32)</f>
        <v>1051837.138</v>
      </c>
      <c r="R32" s="82">
        <f>SUMIFS(env_ac_mfa!$F:$F,env_ac_mfa!$A:$A,R10,env_ac_mfa!$B:$B,Data_mfa!$B$8,env_ac_mfa!$C:$C,Data_mfa!$A$32,env_ac_mfa!$D:$D,Data_mfa!$B$7,env_ac_mfa!$E:$E,Data_mfa!$C$32)</f>
        <v>1019606.278</v>
      </c>
      <c r="S32" s="82">
        <f>SUMIFS(env_ac_mfa!$F:$F,env_ac_mfa!$A:$A,S10,env_ac_mfa!$B:$B,Data_mfa!$B$8,env_ac_mfa!$C:$C,Data_mfa!$A$32,env_ac_mfa!$D:$D,Data_mfa!$B$7,env_ac_mfa!$E:$E,Data_mfa!$C$32)</f>
        <v>1013095.599</v>
      </c>
      <c r="T32" s="82">
        <f>SUMIFS(env_ac_mfa!$F:$F,env_ac_mfa!$A:$A,T10,env_ac_mfa!$B:$B,Data_mfa!$B$8,env_ac_mfa!$C:$C,Data_mfa!$A$32,env_ac_mfa!$D:$D,Data_mfa!$B$7,env_ac_mfa!$E:$E,Data_mfa!$C$32)</f>
        <v>1069944.66</v>
      </c>
      <c r="U32" s="82">
        <f>SUMIFS(env_ac_mfa!$F:$F,env_ac_mfa!$A:$A,U10,env_ac_mfa!$B:$B,Data_mfa!$B$8,env_ac_mfa!$C:$C,Data_mfa!$A$32,env_ac_mfa!$D:$D,Data_mfa!$B$7,env_ac_mfa!$E:$E,Data_mfa!$C$32)</f>
        <v>1079743.688</v>
      </c>
      <c r="V32" s="82">
        <f>SUMIFS(env_ac_mfa!$F:$F,env_ac_mfa!$A:$A,V10,env_ac_mfa!$B:$B,Data_mfa!$B$8,env_ac_mfa!$C:$C,Data_mfa!$A$32,env_ac_mfa!$D:$D,Data_mfa!$B$7,env_ac_mfa!$E:$E,Data_mfa!$C$32)</f>
        <v>1095843.339</v>
      </c>
      <c r="W32" s="82">
        <f>SUMIFS(env_ac_mfa!$F:$F,env_ac_mfa!$A:$A,W10,env_ac_mfa!$B:$B,Data_mfa!$B$8,env_ac_mfa!$C:$C,Data_mfa!$A$32,env_ac_mfa!$D:$D,Data_mfa!$B$7,env_ac_mfa!$E:$E,Data_mfa!$C$32)</f>
        <v>1096651.561</v>
      </c>
      <c r="X32" s="82">
        <f>SUMIFS(env_ac_mfa!$F:$F,env_ac_mfa!$A:$A,X10,env_ac_mfa!$B:$B,Data_mfa!$B$8,env_ac_mfa!$C:$C,Data_mfa!$A$32,env_ac_mfa!$D:$D,Data_mfa!$B$7,env_ac_mfa!$E:$E,Data_mfa!$C$32)</f>
        <v>1063304.545</v>
      </c>
      <c r="Y32" s="82">
        <f>SUMIFS(env_ac_mfa!$F:$F,env_ac_mfa!$A:$A,Y10,env_ac_mfa!$B:$B,Data_mfa!$B$8,env_ac_mfa!$C:$C,Data_mfa!$A$32,env_ac_mfa!$D:$D,Data_mfa!$B$7,env_ac_mfa!$E:$E,Data_mfa!$C$32)</f>
        <v>940478.114</v>
      </c>
      <c r="Z32" s="82">
        <f>SUMIFS(env_ac_mfa!$F:$F,env_ac_mfa!$A:$A,Z10,env_ac_mfa!$B:$B,Data_mfa!$B$8,env_ac_mfa!$C:$C,Data_mfa!$A$32,env_ac_mfa!$D:$D,Data_mfa!$B$7,env_ac_mfa!$E:$E,Data_mfa!$C$32)</f>
        <v>986006.155</v>
      </c>
      <c r="AA32" s="82">
        <f>SUMIFS(env_ac_mfa!$F:$F,env_ac_mfa!$A:$A,$AA$10,env_ac_mfa!$B:$B,Data_mfa!$B$8,env_ac_mfa!$C:$C,Data_mfa!$A32,env_ac_mfa!$D:$D,Data_mfa!$B$7,env_ac_mfa!$E:$E,Data_mfa!$C32)</f>
        <v>966740.689</v>
      </c>
    </row>
    <row r="33" spans="1:27" ht="15">
      <c r="A33" s="92" t="s">
        <v>69</v>
      </c>
      <c r="B33" s="92" t="s">
        <v>68</v>
      </c>
      <c r="C33" s="92" t="s">
        <v>62</v>
      </c>
      <c r="D33" s="92" t="s">
        <v>2</v>
      </c>
      <c r="E33" s="82">
        <f>SUMIFS(env_ac_mfa!$F:$F,env_ac_mfa!$A:$A,E10,env_ac_mfa!$B:$B,Data_mfa!$B$8,env_ac_mfa!$C:$C,Data_mfa!$A$33,env_ac_mfa!$D:$D,Data_mfa!$B$7,env_ac_mfa!$E:$E,Data_mfa!$C$33)</f>
        <v>127971.976</v>
      </c>
      <c r="F33" s="82">
        <f>SUMIFS(env_ac_mfa!$F:$F,env_ac_mfa!$A:$A,F10,env_ac_mfa!$B:$B,Data_mfa!$B$8,env_ac_mfa!$C:$C,Data_mfa!$A$33,env_ac_mfa!$D:$D,Data_mfa!$B$7,env_ac_mfa!$E:$E,Data_mfa!$C$33)</f>
        <v>129338.963</v>
      </c>
      <c r="G33" s="82">
        <f>SUMIFS(env_ac_mfa!$F:$F,env_ac_mfa!$A:$A,G10,env_ac_mfa!$B:$B,Data_mfa!$B$8,env_ac_mfa!$C:$C,Data_mfa!$A$33,env_ac_mfa!$D:$D,Data_mfa!$B$7,env_ac_mfa!$E:$E,Data_mfa!$C$33)</f>
        <v>136178.399</v>
      </c>
      <c r="H33" s="82">
        <f>SUMIFS(env_ac_mfa!$F:$F,env_ac_mfa!$A:$A,H10,env_ac_mfa!$B:$B,Data_mfa!$B$8,env_ac_mfa!$C:$C,Data_mfa!$A$33,env_ac_mfa!$D:$D,Data_mfa!$B$7,env_ac_mfa!$E:$E,Data_mfa!$C$33)</f>
        <v>142864.035</v>
      </c>
      <c r="I33" s="82">
        <f>SUMIFS(env_ac_mfa!$F:$F,env_ac_mfa!$A:$A,I10,env_ac_mfa!$B:$B,Data_mfa!$B$8,env_ac_mfa!$C:$C,Data_mfa!$A$33,env_ac_mfa!$D:$D,Data_mfa!$B$7,env_ac_mfa!$E:$E,Data_mfa!$C$33)</f>
        <v>155997.38</v>
      </c>
      <c r="J33" s="82">
        <f>SUMIFS(env_ac_mfa!$F:$F,env_ac_mfa!$A:$A,J10,env_ac_mfa!$B:$B,Data_mfa!$B$8,env_ac_mfa!$C:$C,Data_mfa!$A$33,env_ac_mfa!$D:$D,Data_mfa!$B$7,env_ac_mfa!$E:$E,Data_mfa!$C$33)</f>
        <v>162457.663</v>
      </c>
      <c r="K33" s="82">
        <f>SUMIFS(env_ac_mfa!$F:$F,env_ac_mfa!$A:$A,K10,env_ac_mfa!$B:$B,Data_mfa!$B$8,env_ac_mfa!$C:$C,Data_mfa!$A$33,env_ac_mfa!$D:$D,Data_mfa!$B$7,env_ac_mfa!$E:$E,Data_mfa!$C$33)</f>
        <v>177997.224</v>
      </c>
      <c r="L33" s="82">
        <f>SUMIFS(env_ac_mfa!$F:$F,env_ac_mfa!$A:$A,L10,env_ac_mfa!$B:$B,Data_mfa!$B$8,env_ac_mfa!$C:$C,Data_mfa!$A$33,env_ac_mfa!$D:$D,Data_mfa!$B$7,env_ac_mfa!$E:$E,Data_mfa!$C$33)</f>
        <v>196351.27</v>
      </c>
      <c r="M33" s="82">
        <f>SUMIFS(env_ac_mfa!$F:$F,env_ac_mfa!$A:$A,M10,env_ac_mfa!$B:$B,Data_mfa!$B$8,env_ac_mfa!$C:$C,Data_mfa!$A$33,env_ac_mfa!$D:$D,Data_mfa!$B$7,env_ac_mfa!$E:$E,Data_mfa!$C$33)</f>
        <v>194067.589</v>
      </c>
      <c r="N33" s="82">
        <f>SUMIFS(env_ac_mfa!$F:$F,env_ac_mfa!$A:$A,N10,env_ac_mfa!$B:$B,Data_mfa!$B$8,env_ac_mfa!$C:$C,Data_mfa!$A$33,env_ac_mfa!$D:$D,Data_mfa!$B$7,env_ac_mfa!$E:$E,Data_mfa!$C$33)</f>
        <v>188400.794</v>
      </c>
      <c r="O33" s="82">
        <f>SUMIFS(env_ac_mfa!$F:$F,env_ac_mfa!$A:$A,O10,env_ac_mfa!$B:$B,Data_mfa!$B$8,env_ac_mfa!$C:$C,Data_mfa!$A$33,env_ac_mfa!$D:$D,Data_mfa!$B$7,env_ac_mfa!$E:$E,Data_mfa!$C$33)</f>
        <v>197166.16</v>
      </c>
      <c r="P33" s="82">
        <f>SUMIFS(env_ac_mfa!$F:$F,env_ac_mfa!$A:$A,P10,env_ac_mfa!$B:$B,Data_mfa!$B$8,env_ac_mfa!$C:$C,Data_mfa!$A$33,env_ac_mfa!$D:$D,Data_mfa!$B$7,env_ac_mfa!$E:$E,Data_mfa!$C$33)</f>
        <v>199553.095</v>
      </c>
      <c r="Q33" s="82">
        <f>SUMIFS(env_ac_mfa!$F:$F,env_ac_mfa!$A:$A,Q10,env_ac_mfa!$B:$B,Data_mfa!$B$8,env_ac_mfa!$C:$C,Data_mfa!$A$33,env_ac_mfa!$D:$D,Data_mfa!$B$7,env_ac_mfa!$E:$E,Data_mfa!$C$33)</f>
        <v>224687.578</v>
      </c>
      <c r="R33" s="82">
        <f>SUMIFS(env_ac_mfa!$F:$F,env_ac_mfa!$A:$A,R10,env_ac_mfa!$B:$B,Data_mfa!$B$8,env_ac_mfa!$C:$C,Data_mfa!$A$33,env_ac_mfa!$D:$D,Data_mfa!$B$7,env_ac_mfa!$E:$E,Data_mfa!$C$33)</f>
        <v>231609.599</v>
      </c>
      <c r="S33" s="82">
        <f>SUMIFS(env_ac_mfa!$F:$F,env_ac_mfa!$A:$A,S10,env_ac_mfa!$B:$B,Data_mfa!$B$8,env_ac_mfa!$C:$C,Data_mfa!$A$33,env_ac_mfa!$D:$D,Data_mfa!$B$7,env_ac_mfa!$E:$E,Data_mfa!$C$33)</f>
        <v>227050.199</v>
      </c>
      <c r="T33" s="82">
        <f>SUMIFS(env_ac_mfa!$F:$F,env_ac_mfa!$A:$A,T10,env_ac_mfa!$B:$B,Data_mfa!$B$8,env_ac_mfa!$C:$C,Data_mfa!$A$33,env_ac_mfa!$D:$D,Data_mfa!$B$7,env_ac_mfa!$E:$E,Data_mfa!$C$33)</f>
        <v>235597.269</v>
      </c>
      <c r="U33" s="82">
        <f>SUMIFS(env_ac_mfa!$F:$F,env_ac_mfa!$A:$A,U10,env_ac_mfa!$B:$B,Data_mfa!$B$8,env_ac_mfa!$C:$C,Data_mfa!$A$33,env_ac_mfa!$D:$D,Data_mfa!$B$7,env_ac_mfa!$E:$E,Data_mfa!$C$33)</f>
        <v>253651.64</v>
      </c>
      <c r="V33" s="82">
        <f>SUMIFS(env_ac_mfa!$F:$F,env_ac_mfa!$A:$A,V10,env_ac_mfa!$B:$B,Data_mfa!$B$8,env_ac_mfa!$C:$C,Data_mfa!$A$33,env_ac_mfa!$D:$D,Data_mfa!$B$7,env_ac_mfa!$E:$E,Data_mfa!$C$33)</f>
        <v>271281.475</v>
      </c>
      <c r="W33" s="82">
        <f>SUMIFS(env_ac_mfa!$F:$F,env_ac_mfa!$A:$A,W10,env_ac_mfa!$B:$B,Data_mfa!$B$8,env_ac_mfa!$C:$C,Data_mfa!$A$33,env_ac_mfa!$D:$D,Data_mfa!$B$7,env_ac_mfa!$E:$E,Data_mfa!$C$33)</f>
        <v>261488.677</v>
      </c>
      <c r="X33" s="82">
        <f>SUMIFS(env_ac_mfa!$F:$F,env_ac_mfa!$A:$A,X10,env_ac_mfa!$B:$B,Data_mfa!$B$8,env_ac_mfa!$C:$C,Data_mfa!$A$33,env_ac_mfa!$D:$D,Data_mfa!$B$7,env_ac_mfa!$E:$E,Data_mfa!$C$33)</f>
        <v>246305.858</v>
      </c>
      <c r="Y33" s="82">
        <f>SUMIFS(env_ac_mfa!$F:$F,env_ac_mfa!$A:$A,Y10,env_ac_mfa!$B:$B,Data_mfa!$B$8,env_ac_mfa!$C:$C,Data_mfa!$A$33,env_ac_mfa!$D:$D,Data_mfa!$B$7,env_ac_mfa!$E:$E,Data_mfa!$C$33)</f>
        <v>222868.457</v>
      </c>
      <c r="Z33" s="82">
        <f>SUMIFS(env_ac_mfa!$F:$F,env_ac_mfa!$A:$A,Z10,env_ac_mfa!$B:$B,Data_mfa!$B$8,env_ac_mfa!$C:$C,Data_mfa!$A$33,env_ac_mfa!$D:$D,Data_mfa!$B$7,env_ac_mfa!$E:$E,Data_mfa!$C$33)</f>
        <v>236550.08</v>
      </c>
      <c r="AA33" s="82">
        <f>SUMIFS(env_ac_mfa!$F:$F,env_ac_mfa!$A:$A,$AA$10,env_ac_mfa!$B:$B,Data_mfa!$B$8,env_ac_mfa!$C:$C,Data_mfa!$A33,env_ac_mfa!$D:$D,Data_mfa!$B$7,env_ac_mfa!$E:$E,Data_mfa!$C33)</f>
        <v>220803.997</v>
      </c>
    </row>
    <row r="34" spans="1:27" ht="15">
      <c r="A34" s="92" t="s">
        <v>69</v>
      </c>
      <c r="B34" s="92" t="s">
        <v>68</v>
      </c>
      <c r="C34" s="92" t="s">
        <v>61</v>
      </c>
      <c r="D34" s="92" t="s">
        <v>60</v>
      </c>
      <c r="E34" s="82">
        <f>SUMIFS(env_ac_mfa!$F:$F,env_ac_mfa!$A:$A,E10,env_ac_mfa!$B:$B,Data_mfa!$B$8,env_ac_mfa!$C:$C,Data_mfa!$A$34,env_ac_mfa!$D:$D,Data_mfa!$B$7,env_ac_mfa!$E:$E,Data_mfa!$C$34)</f>
        <v>1625067.229</v>
      </c>
      <c r="F34" s="82">
        <f>SUMIFS(env_ac_mfa!$F:$F,env_ac_mfa!$A:$A,F10,env_ac_mfa!$B:$B,Data_mfa!$B$8,env_ac_mfa!$C:$C,Data_mfa!$A$34,env_ac_mfa!$D:$D,Data_mfa!$B$7,env_ac_mfa!$E:$E,Data_mfa!$C$34)</f>
        <v>1619387.519</v>
      </c>
      <c r="G34" s="82">
        <f>SUMIFS(env_ac_mfa!$F:$F,env_ac_mfa!$A:$A,G10,env_ac_mfa!$B:$B,Data_mfa!$B$8,env_ac_mfa!$C:$C,Data_mfa!$A$34,env_ac_mfa!$D:$D,Data_mfa!$B$7,env_ac_mfa!$E:$E,Data_mfa!$C$34)</f>
        <v>1664815.59</v>
      </c>
      <c r="H34" s="82">
        <f>SUMIFS(env_ac_mfa!$F:$F,env_ac_mfa!$A:$A,H10,env_ac_mfa!$B:$B,Data_mfa!$B$8,env_ac_mfa!$C:$C,Data_mfa!$A$34,env_ac_mfa!$D:$D,Data_mfa!$B$7,env_ac_mfa!$E:$E,Data_mfa!$C$34)</f>
        <v>1713408.339</v>
      </c>
      <c r="I34" s="82">
        <f>SUMIFS(env_ac_mfa!$F:$F,env_ac_mfa!$A:$A,I10,env_ac_mfa!$B:$B,Data_mfa!$B$8,env_ac_mfa!$C:$C,Data_mfa!$A$34,env_ac_mfa!$D:$D,Data_mfa!$B$7,env_ac_mfa!$E:$E,Data_mfa!$C$34)</f>
        <v>1714986.444</v>
      </c>
      <c r="J34" s="82">
        <f>SUMIFS(env_ac_mfa!$F:$F,env_ac_mfa!$A:$A,J10,env_ac_mfa!$B:$B,Data_mfa!$B$8,env_ac_mfa!$C:$C,Data_mfa!$A$34,env_ac_mfa!$D:$D,Data_mfa!$B$7,env_ac_mfa!$E:$E,Data_mfa!$C$34)</f>
        <v>1707485.181</v>
      </c>
      <c r="K34" s="82">
        <f>SUMIFS(env_ac_mfa!$F:$F,env_ac_mfa!$A:$A,K10,env_ac_mfa!$B:$B,Data_mfa!$B$8,env_ac_mfa!$C:$C,Data_mfa!$A$34,env_ac_mfa!$D:$D,Data_mfa!$B$7,env_ac_mfa!$E:$E,Data_mfa!$C$34)</f>
        <v>1714780.799</v>
      </c>
      <c r="L34" s="82">
        <f>SUMIFS(env_ac_mfa!$F:$F,env_ac_mfa!$A:$A,L10,env_ac_mfa!$B:$B,Data_mfa!$B$8,env_ac_mfa!$C:$C,Data_mfa!$A$34,env_ac_mfa!$D:$D,Data_mfa!$B$7,env_ac_mfa!$E:$E,Data_mfa!$C$34)</f>
        <v>1672251.506</v>
      </c>
      <c r="M34" s="82">
        <f>SUMIFS(env_ac_mfa!$F:$F,env_ac_mfa!$A:$A,M10,env_ac_mfa!$B:$B,Data_mfa!$B$8,env_ac_mfa!$C:$C,Data_mfa!$A$34,env_ac_mfa!$D:$D,Data_mfa!$B$7,env_ac_mfa!$E:$E,Data_mfa!$C$34)</f>
        <v>1665467.426</v>
      </c>
      <c r="N34" s="82">
        <f>SUMIFS(env_ac_mfa!$F:$F,env_ac_mfa!$A:$A,N10,env_ac_mfa!$B:$B,Data_mfa!$B$8,env_ac_mfa!$C:$C,Data_mfa!$A$34,env_ac_mfa!$D:$D,Data_mfa!$B$7,env_ac_mfa!$E:$E,Data_mfa!$C$34)</f>
        <v>1541170.91</v>
      </c>
      <c r="O34" s="82">
        <f>SUMIFS(env_ac_mfa!$F:$F,env_ac_mfa!$A:$A,O10,env_ac_mfa!$B:$B,Data_mfa!$B$8,env_ac_mfa!$C:$C,Data_mfa!$A$34,env_ac_mfa!$D:$D,Data_mfa!$B$7,env_ac_mfa!$E:$E,Data_mfa!$C$34)</f>
        <v>1550747.21</v>
      </c>
      <c r="P34" s="82">
        <f>SUMIFS(env_ac_mfa!$F:$F,env_ac_mfa!$A:$A,P10,env_ac_mfa!$B:$B,Data_mfa!$B$8,env_ac_mfa!$C:$C,Data_mfa!$A$34,env_ac_mfa!$D:$D,Data_mfa!$B$7,env_ac_mfa!$E:$E,Data_mfa!$C$34)</f>
        <v>1568500.152</v>
      </c>
      <c r="Q34" s="82">
        <f>SUMIFS(env_ac_mfa!$F:$F,env_ac_mfa!$A:$A,Q10,env_ac_mfa!$B:$B,Data_mfa!$B$8,env_ac_mfa!$C:$C,Data_mfa!$A$34,env_ac_mfa!$D:$D,Data_mfa!$B$7,env_ac_mfa!$E:$E,Data_mfa!$C$34)</f>
        <v>1534870.638</v>
      </c>
      <c r="R34" s="82">
        <f>SUMIFS(env_ac_mfa!$F:$F,env_ac_mfa!$A:$A,R10,env_ac_mfa!$B:$B,Data_mfa!$B$8,env_ac_mfa!$C:$C,Data_mfa!$A$34,env_ac_mfa!$D:$D,Data_mfa!$B$7,env_ac_mfa!$E:$E,Data_mfa!$C$34)</f>
        <v>1468176.158</v>
      </c>
      <c r="S34" s="82">
        <f>SUMIFS(env_ac_mfa!$F:$F,env_ac_mfa!$A:$A,S10,env_ac_mfa!$B:$B,Data_mfa!$B$8,env_ac_mfa!$C:$C,Data_mfa!$A$34,env_ac_mfa!$D:$D,Data_mfa!$B$7,env_ac_mfa!$E:$E,Data_mfa!$C$34)</f>
        <v>1432165.52</v>
      </c>
      <c r="T34" s="82">
        <f>SUMIFS(env_ac_mfa!$F:$F,env_ac_mfa!$A:$A,T10,env_ac_mfa!$B:$B,Data_mfa!$B$8,env_ac_mfa!$C:$C,Data_mfa!$A$34,env_ac_mfa!$D:$D,Data_mfa!$B$7,env_ac_mfa!$E:$E,Data_mfa!$C$34)</f>
        <v>1457790.309</v>
      </c>
      <c r="U34" s="82">
        <f>SUMIFS(env_ac_mfa!$F:$F,env_ac_mfa!$A:$A,U10,env_ac_mfa!$B:$B,Data_mfa!$B$8,env_ac_mfa!$C:$C,Data_mfa!$A$34,env_ac_mfa!$D:$D,Data_mfa!$B$7,env_ac_mfa!$E:$E,Data_mfa!$C$34)</f>
        <v>1403829.407</v>
      </c>
      <c r="V34" s="82">
        <f>SUMIFS(env_ac_mfa!$F:$F,env_ac_mfa!$A:$A,V10,env_ac_mfa!$B:$B,Data_mfa!$B$8,env_ac_mfa!$C:$C,Data_mfa!$A$34,env_ac_mfa!$D:$D,Data_mfa!$B$7,env_ac_mfa!$E:$E,Data_mfa!$C$34)</f>
        <v>1405467.29</v>
      </c>
      <c r="W34" s="82">
        <f>SUMIFS(env_ac_mfa!$F:$F,env_ac_mfa!$A:$A,W10,env_ac_mfa!$B:$B,Data_mfa!$B$8,env_ac_mfa!$C:$C,Data_mfa!$A$34,env_ac_mfa!$D:$D,Data_mfa!$B$7,env_ac_mfa!$E:$E,Data_mfa!$C$34)</f>
        <v>1393313.705</v>
      </c>
      <c r="X34" s="82">
        <f>SUMIFS(env_ac_mfa!$F:$F,env_ac_mfa!$A:$A,X10,env_ac_mfa!$B:$B,Data_mfa!$B$8,env_ac_mfa!$C:$C,Data_mfa!$A$34,env_ac_mfa!$D:$D,Data_mfa!$B$7,env_ac_mfa!$E:$E,Data_mfa!$C$34)</f>
        <v>1290064.517</v>
      </c>
      <c r="Y34" s="82">
        <f>SUMIFS(env_ac_mfa!$F:$F,env_ac_mfa!$A:$A,Y10,env_ac_mfa!$B:$B,Data_mfa!$B$8,env_ac_mfa!$C:$C,Data_mfa!$A$34,env_ac_mfa!$D:$D,Data_mfa!$B$7,env_ac_mfa!$E:$E,Data_mfa!$C$34)</f>
        <v>1100340.429</v>
      </c>
      <c r="Z34" s="82">
        <f>SUMIFS(env_ac_mfa!$F:$F,env_ac_mfa!$A:$A,Z10,env_ac_mfa!$B:$B,Data_mfa!$B$8,env_ac_mfa!$C:$C,Data_mfa!$A$34,env_ac_mfa!$D:$D,Data_mfa!$B$7,env_ac_mfa!$E:$E,Data_mfa!$C$34)</f>
        <v>1159357.803</v>
      </c>
      <c r="AA34" s="82">
        <f>SUMIFS(env_ac_mfa!$F:$F,env_ac_mfa!$A:$A,$AA$10,env_ac_mfa!$B:$B,Data_mfa!$B$8,env_ac_mfa!$C:$C,Data_mfa!$A34,env_ac_mfa!$D:$D,Data_mfa!$B$7,env_ac_mfa!$E:$E,Data_mfa!$C34)</f>
        <v>1166530.691</v>
      </c>
    </row>
    <row r="35" spans="1:27" ht="15">
      <c r="A35" s="92" t="s">
        <v>69</v>
      </c>
      <c r="B35" s="92" t="s">
        <v>68</v>
      </c>
      <c r="C35" s="92" t="s">
        <v>57</v>
      </c>
      <c r="D35" s="92" t="s">
        <v>56</v>
      </c>
      <c r="E35" s="82">
        <f>SUMIFS(env_ac_mfa!$F:$F,env_ac_mfa!$A:$A,E10,env_ac_mfa!$B:$B,Data_mfa!$B$8,env_ac_mfa!$C:$C,Data_mfa!$A$35,env_ac_mfa!$D:$D,Data_mfa!$B$7,env_ac_mfa!$E:$E,Data_mfa!$C$35)</f>
        <v>843942.923</v>
      </c>
      <c r="F35" s="82">
        <f>SUMIFS(env_ac_mfa!$F:$F,env_ac_mfa!$A:$A,F10,env_ac_mfa!$B:$B,Data_mfa!$B$8,env_ac_mfa!$C:$C,Data_mfa!$A$35,env_ac_mfa!$D:$D,Data_mfa!$B$7,env_ac_mfa!$E:$E,Data_mfa!$C$35)</f>
        <v>828599.878</v>
      </c>
      <c r="G35" s="82">
        <f>SUMIFS(env_ac_mfa!$F:$F,env_ac_mfa!$A:$A,G10,env_ac_mfa!$B:$B,Data_mfa!$B$8,env_ac_mfa!$C:$C,Data_mfa!$A$35,env_ac_mfa!$D:$D,Data_mfa!$B$7,env_ac_mfa!$E:$E,Data_mfa!$C$35)</f>
        <v>871078.759</v>
      </c>
      <c r="H35" s="82">
        <f>SUMIFS(env_ac_mfa!$F:$F,env_ac_mfa!$A:$A,H10,env_ac_mfa!$B:$B,Data_mfa!$B$8,env_ac_mfa!$C:$C,Data_mfa!$A$35,env_ac_mfa!$D:$D,Data_mfa!$B$7,env_ac_mfa!$E:$E,Data_mfa!$C$35)</f>
        <v>920476.882</v>
      </c>
      <c r="I35" s="82">
        <f>SUMIFS(env_ac_mfa!$F:$F,env_ac_mfa!$A:$A,I10,env_ac_mfa!$B:$B,Data_mfa!$B$8,env_ac_mfa!$C:$C,Data_mfa!$A$35,env_ac_mfa!$D:$D,Data_mfa!$B$7,env_ac_mfa!$E:$E,Data_mfa!$C$35)</f>
        <v>922594.483</v>
      </c>
      <c r="J35" s="82">
        <f>SUMIFS(env_ac_mfa!$F:$F,env_ac_mfa!$A:$A,J10,env_ac_mfa!$B:$B,Data_mfa!$B$8,env_ac_mfa!$C:$C,Data_mfa!$A$35,env_ac_mfa!$D:$D,Data_mfa!$B$7,env_ac_mfa!$E:$E,Data_mfa!$C$35)</f>
        <v>933322.56</v>
      </c>
      <c r="K35" s="82">
        <f>SUMIFS(env_ac_mfa!$F:$F,env_ac_mfa!$A:$A,K10,env_ac_mfa!$B:$B,Data_mfa!$B$8,env_ac_mfa!$C:$C,Data_mfa!$A$35,env_ac_mfa!$D:$D,Data_mfa!$B$7,env_ac_mfa!$E:$E,Data_mfa!$C$35)</f>
        <v>950536.922</v>
      </c>
      <c r="L35" s="82">
        <f>SUMIFS(env_ac_mfa!$F:$F,env_ac_mfa!$A:$A,L10,env_ac_mfa!$B:$B,Data_mfa!$B$8,env_ac_mfa!$C:$C,Data_mfa!$A$35,env_ac_mfa!$D:$D,Data_mfa!$B$7,env_ac_mfa!$E:$E,Data_mfa!$C$35)</f>
        <v>926110.983</v>
      </c>
      <c r="M35" s="82">
        <f>SUMIFS(env_ac_mfa!$F:$F,env_ac_mfa!$A:$A,M10,env_ac_mfa!$B:$B,Data_mfa!$B$8,env_ac_mfa!$C:$C,Data_mfa!$A$35,env_ac_mfa!$D:$D,Data_mfa!$B$7,env_ac_mfa!$E:$E,Data_mfa!$C$35)</f>
        <v>934976.107</v>
      </c>
      <c r="N35" s="82">
        <f>SUMIFS(env_ac_mfa!$F:$F,env_ac_mfa!$A:$A,N10,env_ac_mfa!$B:$B,Data_mfa!$B$8,env_ac_mfa!$C:$C,Data_mfa!$A$35,env_ac_mfa!$D:$D,Data_mfa!$B$7,env_ac_mfa!$E:$E,Data_mfa!$C$35)</f>
        <v>845025.312</v>
      </c>
      <c r="O35" s="82">
        <f>SUMIFS(env_ac_mfa!$F:$F,env_ac_mfa!$A:$A,O10,env_ac_mfa!$B:$B,Data_mfa!$B$8,env_ac_mfa!$C:$C,Data_mfa!$A$35,env_ac_mfa!$D:$D,Data_mfa!$B$7,env_ac_mfa!$E:$E,Data_mfa!$C$35)</f>
        <v>858762.178</v>
      </c>
      <c r="P35" s="82">
        <f>SUMIFS(env_ac_mfa!$F:$F,env_ac_mfa!$A:$A,P10,env_ac_mfa!$B:$B,Data_mfa!$B$8,env_ac_mfa!$C:$C,Data_mfa!$A$35,env_ac_mfa!$D:$D,Data_mfa!$B$7,env_ac_mfa!$E:$E,Data_mfa!$C$35)</f>
        <v>857136.786</v>
      </c>
      <c r="Q35" s="82">
        <f>SUMIFS(env_ac_mfa!$F:$F,env_ac_mfa!$A:$A,Q10,env_ac_mfa!$B:$B,Data_mfa!$B$8,env_ac_mfa!$C:$C,Data_mfa!$A$35,env_ac_mfa!$D:$D,Data_mfa!$B$7,env_ac_mfa!$E:$E,Data_mfa!$C$35)</f>
        <v>827149.56</v>
      </c>
      <c r="R35" s="82">
        <f>SUMIFS(env_ac_mfa!$F:$F,env_ac_mfa!$A:$A,R10,env_ac_mfa!$B:$B,Data_mfa!$B$8,env_ac_mfa!$C:$C,Data_mfa!$A$35,env_ac_mfa!$D:$D,Data_mfa!$B$7,env_ac_mfa!$E:$E,Data_mfa!$C$35)</f>
        <v>787996.678</v>
      </c>
      <c r="S35" s="82">
        <f>SUMIFS(env_ac_mfa!$F:$F,env_ac_mfa!$A:$A,S10,env_ac_mfa!$B:$B,Data_mfa!$B$8,env_ac_mfa!$C:$C,Data_mfa!$A$35,env_ac_mfa!$D:$D,Data_mfa!$B$7,env_ac_mfa!$E:$E,Data_mfa!$C$35)</f>
        <v>786045.399</v>
      </c>
      <c r="T35" s="82">
        <f>SUMIFS(env_ac_mfa!$F:$F,env_ac_mfa!$A:$A,T10,env_ac_mfa!$B:$B,Data_mfa!$B$8,env_ac_mfa!$C:$C,Data_mfa!$A$35,env_ac_mfa!$D:$D,Data_mfa!$B$7,env_ac_mfa!$E:$E,Data_mfa!$C$35)</f>
        <v>834347.391</v>
      </c>
      <c r="U35" s="82">
        <f>SUMIFS(env_ac_mfa!$F:$F,env_ac_mfa!$A:$A,U10,env_ac_mfa!$B:$B,Data_mfa!$B$8,env_ac_mfa!$C:$C,Data_mfa!$A$35,env_ac_mfa!$D:$D,Data_mfa!$B$7,env_ac_mfa!$E:$E,Data_mfa!$C$35)</f>
        <v>826092.048</v>
      </c>
      <c r="V35" s="82">
        <f>SUMIFS(env_ac_mfa!$F:$F,env_ac_mfa!$A:$A,V10,env_ac_mfa!$B:$B,Data_mfa!$B$8,env_ac_mfa!$C:$C,Data_mfa!$A$35,env_ac_mfa!$D:$D,Data_mfa!$B$7,env_ac_mfa!$E:$E,Data_mfa!$C$35)</f>
        <v>824561.863</v>
      </c>
      <c r="W35" s="82">
        <f>SUMIFS(env_ac_mfa!$F:$F,env_ac_mfa!$A:$A,W10,env_ac_mfa!$B:$B,Data_mfa!$B$8,env_ac_mfa!$C:$C,Data_mfa!$A$35,env_ac_mfa!$D:$D,Data_mfa!$B$7,env_ac_mfa!$E:$E,Data_mfa!$C$35)</f>
        <v>835162.884</v>
      </c>
      <c r="X35" s="82">
        <f>SUMIFS(env_ac_mfa!$F:$F,env_ac_mfa!$A:$A,X10,env_ac_mfa!$B:$B,Data_mfa!$B$8,env_ac_mfa!$C:$C,Data_mfa!$A$35,env_ac_mfa!$D:$D,Data_mfa!$B$7,env_ac_mfa!$E:$E,Data_mfa!$C$35)</f>
        <v>816998.687</v>
      </c>
      <c r="Y35" s="82">
        <f>SUMIFS(env_ac_mfa!$F:$F,env_ac_mfa!$A:$A,Y10,env_ac_mfa!$B:$B,Data_mfa!$B$8,env_ac_mfa!$C:$C,Data_mfa!$A$35,env_ac_mfa!$D:$D,Data_mfa!$B$7,env_ac_mfa!$E:$E,Data_mfa!$C$35)</f>
        <v>717609.656</v>
      </c>
      <c r="Z35" s="82">
        <f>SUMIFS(env_ac_mfa!$F:$F,env_ac_mfa!$A:$A,Z10,env_ac_mfa!$B:$B,Data_mfa!$B$8,env_ac_mfa!$C:$C,Data_mfa!$A$35,env_ac_mfa!$D:$D,Data_mfa!$B$7,env_ac_mfa!$E:$E,Data_mfa!$C$35)</f>
        <v>749456.075</v>
      </c>
      <c r="AA35" s="82">
        <f>SUMIFS(env_ac_mfa!$F:$F,env_ac_mfa!$A:$A,$AA$10,env_ac_mfa!$B:$B,Data_mfa!$B$8,env_ac_mfa!$C:$C,Data_mfa!$A35,env_ac_mfa!$D:$D,Data_mfa!$B$7,env_ac_mfa!$E:$E,Data_mfa!$C35)</f>
        <v>745936.692</v>
      </c>
    </row>
    <row r="36" spans="1:27" ht="15">
      <c r="A36" s="92" t="s">
        <v>67</v>
      </c>
      <c r="B36" s="92" t="s">
        <v>66</v>
      </c>
      <c r="C36" s="92" t="s">
        <v>65</v>
      </c>
      <c r="D36" s="92" t="s">
        <v>64</v>
      </c>
      <c r="E36" s="82" t="s">
        <v>54</v>
      </c>
      <c r="F36" s="93" t="s">
        <v>54</v>
      </c>
      <c r="G36" s="93" t="s">
        <v>54</v>
      </c>
      <c r="H36" s="93" t="s">
        <v>54</v>
      </c>
      <c r="I36" s="93" t="s">
        <v>54</v>
      </c>
      <c r="J36" s="93" t="s">
        <v>54</v>
      </c>
      <c r="K36" s="93" t="s">
        <v>54</v>
      </c>
      <c r="L36" s="93" t="s">
        <v>54</v>
      </c>
      <c r="M36" s="93" t="s">
        <v>54</v>
      </c>
      <c r="N36" s="93" t="s">
        <v>54</v>
      </c>
      <c r="O36" s="93" t="s">
        <v>54</v>
      </c>
      <c r="P36" s="93" t="s">
        <v>54</v>
      </c>
      <c r="Q36" s="93" t="s">
        <v>54</v>
      </c>
      <c r="R36" s="93" t="s">
        <v>54</v>
      </c>
      <c r="S36" s="93" t="s">
        <v>54</v>
      </c>
      <c r="T36" s="93" t="s">
        <v>54</v>
      </c>
      <c r="U36" s="93" t="s">
        <v>54</v>
      </c>
      <c r="V36" s="93" t="s">
        <v>54</v>
      </c>
      <c r="W36" s="93" t="s">
        <v>54</v>
      </c>
      <c r="X36" s="93" t="s">
        <v>54</v>
      </c>
      <c r="Y36" s="93" t="s">
        <v>54</v>
      </c>
      <c r="Z36" s="93" t="s">
        <v>54</v>
      </c>
      <c r="AA36" s="82">
        <f>SUMIFS(env_ac_mfa!$F:$F,env_ac_mfa!$A:$A,$AA$10,env_ac_mfa!$B:$B,Data_mfa!$B$8,env_ac_mfa!$C:$C,Data_mfa!$A36,env_ac_mfa!$D:$D,Data_mfa!$B$7,env_ac_mfa!$E:$E,Data_mfa!$C36)</f>
        <v>0</v>
      </c>
    </row>
    <row r="37" spans="1:27" ht="15">
      <c r="A37" s="92" t="s">
        <v>67</v>
      </c>
      <c r="B37" s="92" t="s">
        <v>66</v>
      </c>
      <c r="C37" s="92" t="s">
        <v>63</v>
      </c>
      <c r="D37" s="92" t="s">
        <v>1</v>
      </c>
      <c r="E37" s="82">
        <f>SUMIFS(env_ac_mfa!$F:$F,env_ac_mfa!$A:$A,E10,env_ac_mfa!$B:$B,Data_mfa!$B$8,env_ac_mfa!$C:$C,Data_mfa!$A$37,env_ac_mfa!$D:$D,Data_mfa!$B$7,env_ac_mfa!$E:$E,Data_mfa!$C$37)</f>
        <v>32972</v>
      </c>
      <c r="F37" s="82">
        <f>SUMIFS(env_ac_mfa!$F:$F,env_ac_mfa!$A:$A,F10,env_ac_mfa!$B:$B,Data_mfa!$B$8,env_ac_mfa!$C:$C,Data_mfa!$A$37,env_ac_mfa!$D:$D,Data_mfa!$B$7,env_ac_mfa!$E:$E,Data_mfa!$C$37)</f>
        <v>31235</v>
      </c>
      <c r="G37" s="82">
        <f>SUMIFS(env_ac_mfa!$F:$F,env_ac_mfa!$A:$A,G10,env_ac_mfa!$B:$B,Data_mfa!$B$8,env_ac_mfa!$C:$C,Data_mfa!$A$37,env_ac_mfa!$D:$D,Data_mfa!$B$7,env_ac_mfa!$E:$E,Data_mfa!$C$37)</f>
        <v>36382</v>
      </c>
      <c r="H37" s="82">
        <f>SUMIFS(env_ac_mfa!$F:$F,env_ac_mfa!$A:$A,H10,env_ac_mfa!$B:$B,Data_mfa!$B$8,env_ac_mfa!$C:$C,Data_mfa!$A$37,env_ac_mfa!$D:$D,Data_mfa!$B$7,env_ac_mfa!$E:$E,Data_mfa!$C$37)</f>
        <v>41114</v>
      </c>
      <c r="I37" s="82">
        <f>SUMIFS(env_ac_mfa!$F:$F,env_ac_mfa!$A:$A,I10,env_ac_mfa!$B:$B,Data_mfa!$B$8,env_ac_mfa!$C:$C,Data_mfa!$A$37,env_ac_mfa!$D:$D,Data_mfa!$B$7,env_ac_mfa!$E:$E,Data_mfa!$C$37)</f>
        <v>48360.821</v>
      </c>
      <c r="J37" s="82">
        <f>SUMIFS(env_ac_mfa!$F:$F,env_ac_mfa!$A:$A,J10,env_ac_mfa!$B:$B,Data_mfa!$B$8,env_ac_mfa!$C:$C,Data_mfa!$A$37,env_ac_mfa!$D:$D,Data_mfa!$B$7,env_ac_mfa!$E:$E,Data_mfa!$C$37)</f>
        <v>42141.964</v>
      </c>
      <c r="K37" s="82">
        <f>SUMIFS(env_ac_mfa!$F:$F,env_ac_mfa!$A:$A,K10,env_ac_mfa!$B:$B,Data_mfa!$B$8,env_ac_mfa!$C:$C,Data_mfa!$A$37,env_ac_mfa!$D:$D,Data_mfa!$B$7,env_ac_mfa!$E:$E,Data_mfa!$C$37)</f>
        <v>43075.089</v>
      </c>
      <c r="L37" s="82">
        <f>SUMIFS(env_ac_mfa!$F:$F,env_ac_mfa!$A:$A,L10,env_ac_mfa!$B:$B,Data_mfa!$B$8,env_ac_mfa!$C:$C,Data_mfa!$A$37,env_ac_mfa!$D:$D,Data_mfa!$B$7,env_ac_mfa!$E:$E,Data_mfa!$C$37)</f>
        <v>48179.372</v>
      </c>
      <c r="M37" s="82">
        <f>SUMIFS(env_ac_mfa!$F:$F,env_ac_mfa!$A:$A,M10,env_ac_mfa!$B:$B,Data_mfa!$B$8,env_ac_mfa!$C:$C,Data_mfa!$A$37,env_ac_mfa!$D:$D,Data_mfa!$B$7,env_ac_mfa!$E:$E,Data_mfa!$C$37)</f>
        <v>50141.942</v>
      </c>
      <c r="N37" s="82">
        <f>SUMIFS(env_ac_mfa!$F:$F,env_ac_mfa!$A:$A,N10,env_ac_mfa!$B:$B,Data_mfa!$B$8,env_ac_mfa!$C:$C,Data_mfa!$A$37,env_ac_mfa!$D:$D,Data_mfa!$B$7,env_ac_mfa!$E:$E,Data_mfa!$C$37)</f>
        <v>43333.955</v>
      </c>
      <c r="O37" s="82">
        <f>SUMIFS(env_ac_mfa!$F:$F,env_ac_mfa!$A:$A,O10,env_ac_mfa!$B:$B,Data_mfa!$B$8,env_ac_mfa!$C:$C,Data_mfa!$A$37,env_ac_mfa!$D:$D,Data_mfa!$B$7,env_ac_mfa!$E:$E,Data_mfa!$C$37)</f>
        <v>48233.316</v>
      </c>
      <c r="P37" s="82">
        <f>SUMIFS(env_ac_mfa!$F:$F,env_ac_mfa!$A:$A,P10,env_ac_mfa!$B:$B,Data_mfa!$B$8,env_ac_mfa!$C:$C,Data_mfa!$A$37,env_ac_mfa!$D:$D,Data_mfa!$B$7,env_ac_mfa!$E:$E,Data_mfa!$C$37)</f>
        <v>49503.419</v>
      </c>
      <c r="Q37" s="82">
        <f>SUMIFS(env_ac_mfa!$F:$F,env_ac_mfa!$A:$A,Q10,env_ac_mfa!$B:$B,Data_mfa!$B$8,env_ac_mfa!$C:$C,Data_mfa!$A$37,env_ac_mfa!$D:$D,Data_mfa!$B$7,env_ac_mfa!$E:$E,Data_mfa!$C$37)</f>
        <v>46528.002</v>
      </c>
      <c r="R37" s="82">
        <f>SUMIFS(env_ac_mfa!$F:$F,env_ac_mfa!$A:$A,R10,env_ac_mfa!$B:$B,Data_mfa!$B$8,env_ac_mfa!$C:$C,Data_mfa!$A$37,env_ac_mfa!$D:$D,Data_mfa!$B$7,env_ac_mfa!$E:$E,Data_mfa!$C$37)</f>
        <v>51491.182</v>
      </c>
      <c r="S37" s="82">
        <f>SUMIFS(env_ac_mfa!$F:$F,env_ac_mfa!$A:$A,S10,env_ac_mfa!$B:$B,Data_mfa!$B$8,env_ac_mfa!$C:$C,Data_mfa!$A$37,env_ac_mfa!$D:$D,Data_mfa!$B$7,env_ac_mfa!$E:$E,Data_mfa!$C$37)</f>
        <v>52707.635</v>
      </c>
      <c r="T37" s="82">
        <f>SUMIFS(env_ac_mfa!$F:$F,env_ac_mfa!$A:$A,T10,env_ac_mfa!$B:$B,Data_mfa!$B$8,env_ac_mfa!$C:$C,Data_mfa!$A$37,env_ac_mfa!$D:$D,Data_mfa!$B$7,env_ac_mfa!$E:$E,Data_mfa!$C$37)</f>
        <v>52392.521</v>
      </c>
      <c r="U37" s="82">
        <f>SUMIFS(env_ac_mfa!$F:$F,env_ac_mfa!$A:$A,U10,env_ac_mfa!$B:$B,Data_mfa!$B$8,env_ac_mfa!$C:$C,Data_mfa!$A$37,env_ac_mfa!$D:$D,Data_mfa!$B$7,env_ac_mfa!$E:$E,Data_mfa!$C$37)</f>
        <v>55202.616</v>
      </c>
      <c r="V37" s="82">
        <f>SUMIFS(env_ac_mfa!$F:$F,env_ac_mfa!$A:$A,V10,env_ac_mfa!$B:$B,Data_mfa!$B$8,env_ac_mfa!$C:$C,Data_mfa!$A$37,env_ac_mfa!$D:$D,Data_mfa!$B$7,env_ac_mfa!$E:$E,Data_mfa!$C$37)</f>
        <v>59433.997</v>
      </c>
      <c r="W37" s="82">
        <f>SUMIFS(env_ac_mfa!$F:$F,env_ac_mfa!$A:$A,W10,env_ac_mfa!$B:$B,Data_mfa!$B$8,env_ac_mfa!$C:$C,Data_mfa!$A$37,env_ac_mfa!$D:$D,Data_mfa!$B$7,env_ac_mfa!$E:$E,Data_mfa!$C$37)</f>
        <v>66098.565</v>
      </c>
      <c r="X37" s="82">
        <f>SUMIFS(env_ac_mfa!$F:$F,env_ac_mfa!$A:$A,X10,env_ac_mfa!$B:$B,Data_mfa!$B$8,env_ac_mfa!$C:$C,Data_mfa!$A$37,env_ac_mfa!$D:$D,Data_mfa!$B$7,env_ac_mfa!$E:$E,Data_mfa!$C$37)</f>
        <v>72931.935</v>
      </c>
      <c r="Y37" s="82">
        <f>SUMIFS(env_ac_mfa!$F:$F,env_ac_mfa!$A:$A,Y10,env_ac_mfa!$B:$B,Data_mfa!$B$8,env_ac_mfa!$C:$C,Data_mfa!$A$37,env_ac_mfa!$D:$D,Data_mfa!$B$7,env_ac_mfa!$E:$E,Data_mfa!$C$37)</f>
        <v>68235.367</v>
      </c>
      <c r="Z37" s="82">
        <f>SUMIFS(env_ac_mfa!$F:$F,env_ac_mfa!$A:$A,Z10,env_ac_mfa!$B:$B,Data_mfa!$B$8,env_ac_mfa!$C:$C,Data_mfa!$A$37,env_ac_mfa!$D:$D,Data_mfa!$B$7,env_ac_mfa!$E:$E,Data_mfa!$C$37)</f>
        <v>71868.212</v>
      </c>
      <c r="AA37" s="82">
        <f>SUMIFS(env_ac_mfa!$F:$F,env_ac_mfa!$A:$A,$AA$10,env_ac_mfa!$B:$B,Data_mfa!$B$8,env_ac_mfa!$C:$C,Data_mfa!$A37,env_ac_mfa!$D:$D,Data_mfa!$B$7,env_ac_mfa!$E:$E,Data_mfa!$C37)</f>
        <v>83905.966</v>
      </c>
    </row>
    <row r="38" spans="1:27" ht="15">
      <c r="A38" s="92" t="s">
        <v>67</v>
      </c>
      <c r="B38" s="92" t="s">
        <v>66</v>
      </c>
      <c r="C38" s="92" t="s">
        <v>62</v>
      </c>
      <c r="D38" s="92" t="s">
        <v>2</v>
      </c>
      <c r="E38" s="82">
        <f>SUMIFS(env_ac_mfa!$F:$F,env_ac_mfa!$A:$A,E10,env_ac_mfa!$B:$B,Data_mfa!$B$8,env_ac_mfa!$C:$C,Data_mfa!$A$38,env_ac_mfa!$D:$D,Data_mfa!$B$7,env_ac_mfa!$E:$E,Data_mfa!$C$38)</f>
        <v>38408.123</v>
      </c>
      <c r="F38" s="82">
        <f>SUMIFS(env_ac_mfa!$F:$F,env_ac_mfa!$A:$A,F10,env_ac_mfa!$B:$B,Data_mfa!$B$8,env_ac_mfa!$C:$C,Data_mfa!$A$38,env_ac_mfa!$D:$D,Data_mfa!$B$7,env_ac_mfa!$E:$E,Data_mfa!$C$38)</f>
        <v>41070.156</v>
      </c>
      <c r="G38" s="82">
        <f>SUMIFS(env_ac_mfa!$F:$F,env_ac_mfa!$A:$A,G10,env_ac_mfa!$B:$B,Data_mfa!$B$8,env_ac_mfa!$C:$C,Data_mfa!$A$38,env_ac_mfa!$D:$D,Data_mfa!$B$7,env_ac_mfa!$E:$E,Data_mfa!$C$38)</f>
        <v>42714.761</v>
      </c>
      <c r="H38" s="82">
        <f>SUMIFS(env_ac_mfa!$F:$F,env_ac_mfa!$A:$A,H10,env_ac_mfa!$B:$B,Data_mfa!$B$8,env_ac_mfa!$C:$C,Data_mfa!$A$38,env_ac_mfa!$D:$D,Data_mfa!$B$7,env_ac_mfa!$E:$E,Data_mfa!$C$38)</f>
        <v>38875.138</v>
      </c>
      <c r="I38" s="82">
        <f>SUMIFS(env_ac_mfa!$F:$F,env_ac_mfa!$A:$A,I10,env_ac_mfa!$B:$B,Data_mfa!$B$8,env_ac_mfa!$C:$C,Data_mfa!$A$38,env_ac_mfa!$D:$D,Data_mfa!$B$7,env_ac_mfa!$E:$E,Data_mfa!$C$38)</f>
        <v>42401.421</v>
      </c>
      <c r="J38" s="82">
        <f>SUMIFS(env_ac_mfa!$F:$F,env_ac_mfa!$A:$A,J10,env_ac_mfa!$B:$B,Data_mfa!$B$8,env_ac_mfa!$C:$C,Data_mfa!$A$38,env_ac_mfa!$D:$D,Data_mfa!$B$7,env_ac_mfa!$E:$E,Data_mfa!$C$38)</f>
        <v>41338.857</v>
      </c>
      <c r="K38" s="82">
        <f>SUMIFS(env_ac_mfa!$F:$F,env_ac_mfa!$A:$A,K10,env_ac_mfa!$B:$B,Data_mfa!$B$8,env_ac_mfa!$C:$C,Data_mfa!$A$38,env_ac_mfa!$D:$D,Data_mfa!$B$7,env_ac_mfa!$E:$E,Data_mfa!$C$38)</f>
        <v>43054.619</v>
      </c>
      <c r="L38" s="82">
        <f>SUMIFS(env_ac_mfa!$F:$F,env_ac_mfa!$A:$A,L10,env_ac_mfa!$B:$B,Data_mfa!$B$8,env_ac_mfa!$C:$C,Data_mfa!$A$38,env_ac_mfa!$D:$D,Data_mfa!$B$7,env_ac_mfa!$E:$E,Data_mfa!$C$38)</f>
        <v>44817.556</v>
      </c>
      <c r="M38" s="82">
        <f>SUMIFS(env_ac_mfa!$F:$F,env_ac_mfa!$A:$A,M10,env_ac_mfa!$B:$B,Data_mfa!$B$8,env_ac_mfa!$C:$C,Data_mfa!$A$38,env_ac_mfa!$D:$D,Data_mfa!$B$7,env_ac_mfa!$E:$E,Data_mfa!$C$38)</f>
        <v>46188.387</v>
      </c>
      <c r="N38" s="82">
        <f>SUMIFS(env_ac_mfa!$F:$F,env_ac_mfa!$A:$A,N10,env_ac_mfa!$B:$B,Data_mfa!$B$8,env_ac_mfa!$C:$C,Data_mfa!$A$38,env_ac_mfa!$D:$D,Data_mfa!$B$7,env_ac_mfa!$E:$E,Data_mfa!$C$38)</f>
        <v>41466.722</v>
      </c>
      <c r="O38" s="82">
        <f>SUMIFS(env_ac_mfa!$F:$F,env_ac_mfa!$A:$A,O10,env_ac_mfa!$B:$B,Data_mfa!$B$8,env_ac_mfa!$C:$C,Data_mfa!$A$38,env_ac_mfa!$D:$D,Data_mfa!$B$7,env_ac_mfa!$E:$E,Data_mfa!$C$38)</f>
        <v>47438.951</v>
      </c>
      <c r="P38" s="82">
        <f>SUMIFS(env_ac_mfa!$F:$F,env_ac_mfa!$A:$A,P10,env_ac_mfa!$B:$B,Data_mfa!$B$8,env_ac_mfa!$C:$C,Data_mfa!$A$38,env_ac_mfa!$D:$D,Data_mfa!$B$7,env_ac_mfa!$E:$E,Data_mfa!$C$38)</f>
        <v>48744.831</v>
      </c>
      <c r="Q38" s="82">
        <f>SUMIFS(env_ac_mfa!$F:$F,env_ac_mfa!$A:$A,Q10,env_ac_mfa!$B:$B,Data_mfa!$B$8,env_ac_mfa!$C:$C,Data_mfa!$A$38,env_ac_mfa!$D:$D,Data_mfa!$B$7,env_ac_mfa!$E:$E,Data_mfa!$C$38)</f>
        <v>49641.485</v>
      </c>
      <c r="R38" s="82">
        <f>SUMIFS(env_ac_mfa!$F:$F,env_ac_mfa!$A:$A,R10,env_ac_mfa!$B:$B,Data_mfa!$B$8,env_ac_mfa!$C:$C,Data_mfa!$A$38,env_ac_mfa!$D:$D,Data_mfa!$B$7,env_ac_mfa!$E:$E,Data_mfa!$C$38)</f>
        <v>52126.128</v>
      </c>
      <c r="S38" s="82">
        <f>SUMIFS(env_ac_mfa!$F:$F,env_ac_mfa!$A:$A,S10,env_ac_mfa!$B:$B,Data_mfa!$B$8,env_ac_mfa!$C:$C,Data_mfa!$A$38,env_ac_mfa!$D:$D,Data_mfa!$B$7,env_ac_mfa!$E:$E,Data_mfa!$C$38)</f>
        <v>54132.535</v>
      </c>
      <c r="T38" s="82">
        <f>SUMIFS(env_ac_mfa!$F:$F,env_ac_mfa!$A:$A,T10,env_ac_mfa!$B:$B,Data_mfa!$B$8,env_ac_mfa!$C:$C,Data_mfa!$A$38,env_ac_mfa!$D:$D,Data_mfa!$B$7,env_ac_mfa!$E:$E,Data_mfa!$C$38)</f>
        <v>53355.167</v>
      </c>
      <c r="U38" s="82">
        <f>SUMIFS(env_ac_mfa!$F:$F,env_ac_mfa!$A:$A,U10,env_ac_mfa!$B:$B,Data_mfa!$B$8,env_ac_mfa!$C:$C,Data_mfa!$A$38,env_ac_mfa!$D:$D,Data_mfa!$B$7,env_ac_mfa!$E:$E,Data_mfa!$C$38)</f>
        <v>54413.518</v>
      </c>
      <c r="V38" s="82">
        <f>SUMIFS(env_ac_mfa!$F:$F,env_ac_mfa!$A:$A,V10,env_ac_mfa!$B:$B,Data_mfa!$B$8,env_ac_mfa!$C:$C,Data_mfa!$A$38,env_ac_mfa!$D:$D,Data_mfa!$B$7,env_ac_mfa!$E:$E,Data_mfa!$C$38)</f>
        <v>58878.525</v>
      </c>
      <c r="W38" s="82">
        <f>SUMIFS(env_ac_mfa!$F:$F,env_ac_mfa!$A:$A,W10,env_ac_mfa!$B:$B,Data_mfa!$B$8,env_ac_mfa!$C:$C,Data_mfa!$A$38,env_ac_mfa!$D:$D,Data_mfa!$B$7,env_ac_mfa!$E:$E,Data_mfa!$C$38)</f>
        <v>58555.63</v>
      </c>
      <c r="X38" s="82">
        <f>SUMIFS(env_ac_mfa!$F:$F,env_ac_mfa!$A:$A,X10,env_ac_mfa!$B:$B,Data_mfa!$B$8,env_ac_mfa!$C:$C,Data_mfa!$A$38,env_ac_mfa!$D:$D,Data_mfa!$B$7,env_ac_mfa!$E:$E,Data_mfa!$C$38)</f>
        <v>58010.046</v>
      </c>
      <c r="Y38" s="82">
        <f>SUMIFS(env_ac_mfa!$F:$F,env_ac_mfa!$A:$A,Y10,env_ac_mfa!$B:$B,Data_mfa!$B$8,env_ac_mfa!$C:$C,Data_mfa!$A$38,env_ac_mfa!$D:$D,Data_mfa!$B$7,env_ac_mfa!$E:$E,Data_mfa!$C$38)</f>
        <v>56457.548</v>
      </c>
      <c r="Z38" s="82">
        <f>SUMIFS(env_ac_mfa!$F:$F,env_ac_mfa!$A:$A,Z10,env_ac_mfa!$B:$B,Data_mfa!$B$8,env_ac_mfa!$C:$C,Data_mfa!$A$38,env_ac_mfa!$D:$D,Data_mfa!$B$7,env_ac_mfa!$E:$E,Data_mfa!$C$38)</f>
        <v>58435.636</v>
      </c>
      <c r="AA38" s="82">
        <f>SUMIFS(env_ac_mfa!$F:$F,env_ac_mfa!$A:$A,$AA$10,env_ac_mfa!$B:$B,Data_mfa!$B$8,env_ac_mfa!$C:$C,Data_mfa!$A38,env_ac_mfa!$D:$D,Data_mfa!$B$7,env_ac_mfa!$E:$E,Data_mfa!$C38)</f>
        <v>53620.847</v>
      </c>
    </row>
    <row r="39" spans="1:27" ht="15">
      <c r="A39" s="92" t="s">
        <v>67</v>
      </c>
      <c r="B39" s="92" t="s">
        <v>66</v>
      </c>
      <c r="C39" s="92" t="s">
        <v>61</v>
      </c>
      <c r="D39" s="92" t="s">
        <v>60</v>
      </c>
      <c r="E39" s="82">
        <f>SUMIFS(env_ac_mfa!$F:$F,env_ac_mfa!$A:$A,E10,env_ac_mfa!$B:$B,Data_mfa!$B$8,env_ac_mfa!$C:$C,Data_mfa!$A$39,env_ac_mfa!$D:$D,Data_mfa!$B$7,env_ac_mfa!$E:$E,Data_mfa!$C$39)</f>
        <v>-5436.123</v>
      </c>
      <c r="F39" s="82">
        <f>SUMIFS(env_ac_mfa!$F:$F,env_ac_mfa!$A:$A,F10,env_ac_mfa!$B:$B,Data_mfa!$B$8,env_ac_mfa!$C:$C,Data_mfa!$A$39,env_ac_mfa!$D:$D,Data_mfa!$B$7,env_ac_mfa!$E:$E,Data_mfa!$C$39)</f>
        <v>-9835.156</v>
      </c>
      <c r="G39" s="82">
        <f>SUMIFS(env_ac_mfa!$F:$F,env_ac_mfa!$A:$A,G10,env_ac_mfa!$B:$B,Data_mfa!$B$8,env_ac_mfa!$C:$C,Data_mfa!$A$39,env_ac_mfa!$D:$D,Data_mfa!$B$7,env_ac_mfa!$E:$E,Data_mfa!$C$39)</f>
        <v>-6332.761</v>
      </c>
      <c r="H39" s="82">
        <f>SUMIFS(env_ac_mfa!$F:$F,env_ac_mfa!$A:$A,H10,env_ac_mfa!$B:$B,Data_mfa!$B$8,env_ac_mfa!$C:$C,Data_mfa!$A$39,env_ac_mfa!$D:$D,Data_mfa!$B$7,env_ac_mfa!$E:$E,Data_mfa!$C$39)</f>
        <v>2238.862</v>
      </c>
      <c r="I39" s="82">
        <f>SUMIFS(env_ac_mfa!$F:$F,env_ac_mfa!$A:$A,I10,env_ac_mfa!$B:$B,Data_mfa!$B$8,env_ac_mfa!$C:$C,Data_mfa!$A$39,env_ac_mfa!$D:$D,Data_mfa!$B$7,env_ac_mfa!$E:$E,Data_mfa!$C$39)</f>
        <v>5959.4</v>
      </c>
      <c r="J39" s="82">
        <f>SUMIFS(env_ac_mfa!$F:$F,env_ac_mfa!$A:$A,J10,env_ac_mfa!$B:$B,Data_mfa!$B$8,env_ac_mfa!$C:$C,Data_mfa!$A$39,env_ac_mfa!$D:$D,Data_mfa!$B$7,env_ac_mfa!$E:$E,Data_mfa!$C$39)</f>
        <v>803.107</v>
      </c>
      <c r="K39" s="82">
        <f>SUMIFS(env_ac_mfa!$F:$F,env_ac_mfa!$A:$A,K10,env_ac_mfa!$B:$B,Data_mfa!$B$8,env_ac_mfa!$C:$C,Data_mfa!$A$39,env_ac_mfa!$D:$D,Data_mfa!$B$7,env_ac_mfa!$E:$E,Data_mfa!$C$39)</f>
        <v>20.47</v>
      </c>
      <c r="L39" s="82">
        <f>SUMIFS(env_ac_mfa!$F:$F,env_ac_mfa!$A:$A,L10,env_ac_mfa!$B:$B,Data_mfa!$B$8,env_ac_mfa!$C:$C,Data_mfa!$A$39,env_ac_mfa!$D:$D,Data_mfa!$B$7,env_ac_mfa!$E:$E,Data_mfa!$C$39)</f>
        <v>3361.816</v>
      </c>
      <c r="M39" s="82">
        <f>SUMIFS(env_ac_mfa!$F:$F,env_ac_mfa!$A:$A,M10,env_ac_mfa!$B:$B,Data_mfa!$B$8,env_ac_mfa!$C:$C,Data_mfa!$A$39,env_ac_mfa!$D:$D,Data_mfa!$B$7,env_ac_mfa!$E:$E,Data_mfa!$C$39)</f>
        <v>3953.555</v>
      </c>
      <c r="N39" s="82">
        <f>SUMIFS(env_ac_mfa!$F:$F,env_ac_mfa!$A:$A,N10,env_ac_mfa!$B:$B,Data_mfa!$B$8,env_ac_mfa!$C:$C,Data_mfa!$A$39,env_ac_mfa!$D:$D,Data_mfa!$B$7,env_ac_mfa!$E:$E,Data_mfa!$C$39)</f>
        <v>1867.232</v>
      </c>
      <c r="O39" s="82">
        <f>SUMIFS(env_ac_mfa!$F:$F,env_ac_mfa!$A:$A,O10,env_ac_mfa!$B:$B,Data_mfa!$B$8,env_ac_mfa!$C:$C,Data_mfa!$A$39,env_ac_mfa!$D:$D,Data_mfa!$B$7,env_ac_mfa!$E:$E,Data_mfa!$C$39)</f>
        <v>794.365</v>
      </c>
      <c r="P39" s="82">
        <f>SUMIFS(env_ac_mfa!$F:$F,env_ac_mfa!$A:$A,P10,env_ac_mfa!$B:$B,Data_mfa!$B$8,env_ac_mfa!$C:$C,Data_mfa!$A$39,env_ac_mfa!$D:$D,Data_mfa!$B$7,env_ac_mfa!$E:$E,Data_mfa!$C$39)</f>
        <v>758.588</v>
      </c>
      <c r="Q39" s="82">
        <f>SUMIFS(env_ac_mfa!$F:$F,env_ac_mfa!$A:$A,Q10,env_ac_mfa!$B:$B,Data_mfa!$B$8,env_ac_mfa!$C:$C,Data_mfa!$A$39,env_ac_mfa!$D:$D,Data_mfa!$B$7,env_ac_mfa!$E:$E,Data_mfa!$C$39)</f>
        <v>-3113.483</v>
      </c>
      <c r="R39" s="82">
        <f>SUMIFS(env_ac_mfa!$F:$F,env_ac_mfa!$A:$A,R10,env_ac_mfa!$B:$B,Data_mfa!$B$8,env_ac_mfa!$C:$C,Data_mfa!$A$39,env_ac_mfa!$D:$D,Data_mfa!$B$7,env_ac_mfa!$E:$E,Data_mfa!$C$39)</f>
        <v>-634.946</v>
      </c>
      <c r="S39" s="82">
        <f>SUMIFS(env_ac_mfa!$F:$F,env_ac_mfa!$A:$A,S10,env_ac_mfa!$B:$B,Data_mfa!$B$8,env_ac_mfa!$C:$C,Data_mfa!$A$39,env_ac_mfa!$D:$D,Data_mfa!$B$7,env_ac_mfa!$E:$E,Data_mfa!$C$39)</f>
        <v>-1424.9</v>
      </c>
      <c r="T39" s="82">
        <f>SUMIFS(env_ac_mfa!$F:$F,env_ac_mfa!$A:$A,T10,env_ac_mfa!$B:$B,Data_mfa!$B$8,env_ac_mfa!$C:$C,Data_mfa!$A$39,env_ac_mfa!$D:$D,Data_mfa!$B$7,env_ac_mfa!$E:$E,Data_mfa!$C$39)</f>
        <v>-962.646</v>
      </c>
      <c r="U39" s="82">
        <f>SUMIFS(env_ac_mfa!$F:$F,env_ac_mfa!$A:$A,U10,env_ac_mfa!$B:$B,Data_mfa!$B$8,env_ac_mfa!$C:$C,Data_mfa!$A$39,env_ac_mfa!$D:$D,Data_mfa!$B$7,env_ac_mfa!$E:$E,Data_mfa!$C$39)</f>
        <v>789.098</v>
      </c>
      <c r="V39" s="82">
        <f>SUMIFS(env_ac_mfa!$F:$F,env_ac_mfa!$A:$A,V10,env_ac_mfa!$B:$B,Data_mfa!$B$8,env_ac_mfa!$C:$C,Data_mfa!$A$39,env_ac_mfa!$D:$D,Data_mfa!$B$7,env_ac_mfa!$E:$E,Data_mfa!$C$39)</f>
        <v>555.472</v>
      </c>
      <c r="W39" s="82">
        <f>SUMIFS(env_ac_mfa!$F:$F,env_ac_mfa!$A:$A,W10,env_ac_mfa!$B:$B,Data_mfa!$B$8,env_ac_mfa!$C:$C,Data_mfa!$A$39,env_ac_mfa!$D:$D,Data_mfa!$B$7,env_ac_mfa!$E:$E,Data_mfa!$C$39)</f>
        <v>7542.935</v>
      </c>
      <c r="X39" s="82">
        <f>SUMIFS(env_ac_mfa!$F:$F,env_ac_mfa!$A:$A,X10,env_ac_mfa!$B:$B,Data_mfa!$B$8,env_ac_mfa!$C:$C,Data_mfa!$A$39,env_ac_mfa!$D:$D,Data_mfa!$B$7,env_ac_mfa!$E:$E,Data_mfa!$C$39)</f>
        <v>14921.889</v>
      </c>
      <c r="Y39" s="82">
        <f>SUMIFS(env_ac_mfa!$F:$F,env_ac_mfa!$A:$A,Y10,env_ac_mfa!$B:$B,Data_mfa!$B$8,env_ac_mfa!$C:$C,Data_mfa!$A$39,env_ac_mfa!$D:$D,Data_mfa!$B$7,env_ac_mfa!$E:$E,Data_mfa!$C$39)</f>
        <v>11777.819</v>
      </c>
      <c r="Z39" s="82">
        <f>SUMIFS(env_ac_mfa!$F:$F,env_ac_mfa!$A:$A,Z10,env_ac_mfa!$B:$B,Data_mfa!$B$8,env_ac_mfa!$C:$C,Data_mfa!$A$39,env_ac_mfa!$D:$D,Data_mfa!$B$7,env_ac_mfa!$E:$E,Data_mfa!$C$39)</f>
        <v>13432.575</v>
      </c>
      <c r="AA39" s="82">
        <f>SUMIFS(env_ac_mfa!$F:$F,env_ac_mfa!$A:$A,$AA$10,env_ac_mfa!$B:$B,Data_mfa!$B$8,env_ac_mfa!$C:$C,Data_mfa!$A39,env_ac_mfa!$D:$D,Data_mfa!$B$7,env_ac_mfa!$E:$E,Data_mfa!$C39)</f>
        <v>30285.118</v>
      </c>
    </row>
    <row r="40" spans="1:27" ht="15">
      <c r="A40" s="92" t="s">
        <v>67</v>
      </c>
      <c r="B40" s="92" t="s">
        <v>66</v>
      </c>
      <c r="C40" s="92" t="s">
        <v>57</v>
      </c>
      <c r="D40" s="92" t="s">
        <v>56</v>
      </c>
      <c r="E40" s="82">
        <f>SUMIFS(env_ac_mfa!$F:$F,env_ac_mfa!$A:$A,E10,env_ac_mfa!$B:$B,Data_mfa!$B$8,env_ac_mfa!$C:$C,Data_mfa!$A$40,env_ac_mfa!$D:$D,Data_mfa!$B$7,env_ac_mfa!$E:$E,Data_mfa!$C$40)</f>
        <v>-5436.123</v>
      </c>
      <c r="F40" s="82">
        <f>SUMIFS(env_ac_mfa!$F:$F,env_ac_mfa!$A:$A,F10,env_ac_mfa!$B:$B,Data_mfa!$B$8,env_ac_mfa!$C:$C,Data_mfa!$A$40,env_ac_mfa!$D:$D,Data_mfa!$B$7,env_ac_mfa!$E:$E,Data_mfa!$C$40)</f>
        <v>-9835.156</v>
      </c>
      <c r="G40" s="82">
        <f>SUMIFS(env_ac_mfa!$F:$F,env_ac_mfa!$A:$A,G10,env_ac_mfa!$B:$B,Data_mfa!$B$8,env_ac_mfa!$C:$C,Data_mfa!$A$40,env_ac_mfa!$D:$D,Data_mfa!$B$7,env_ac_mfa!$E:$E,Data_mfa!$C$40)</f>
        <v>-6332.761</v>
      </c>
      <c r="H40" s="82">
        <f>SUMIFS(env_ac_mfa!$F:$F,env_ac_mfa!$A:$A,H10,env_ac_mfa!$B:$B,Data_mfa!$B$8,env_ac_mfa!$C:$C,Data_mfa!$A$40,env_ac_mfa!$D:$D,Data_mfa!$B$7,env_ac_mfa!$E:$E,Data_mfa!$C$40)</f>
        <v>2238.862</v>
      </c>
      <c r="I40" s="82">
        <f>SUMIFS(env_ac_mfa!$F:$F,env_ac_mfa!$A:$A,I10,env_ac_mfa!$B:$B,Data_mfa!$B$8,env_ac_mfa!$C:$C,Data_mfa!$A$40,env_ac_mfa!$D:$D,Data_mfa!$B$7,env_ac_mfa!$E:$E,Data_mfa!$C$40)</f>
        <v>5959.4</v>
      </c>
      <c r="J40" s="82">
        <f>SUMIFS(env_ac_mfa!$F:$F,env_ac_mfa!$A:$A,J10,env_ac_mfa!$B:$B,Data_mfa!$B$8,env_ac_mfa!$C:$C,Data_mfa!$A$40,env_ac_mfa!$D:$D,Data_mfa!$B$7,env_ac_mfa!$E:$E,Data_mfa!$C$40)</f>
        <v>803.107</v>
      </c>
      <c r="K40" s="82">
        <f>SUMIFS(env_ac_mfa!$F:$F,env_ac_mfa!$A:$A,K10,env_ac_mfa!$B:$B,Data_mfa!$B$8,env_ac_mfa!$C:$C,Data_mfa!$A$40,env_ac_mfa!$D:$D,Data_mfa!$B$7,env_ac_mfa!$E:$E,Data_mfa!$C$40)</f>
        <v>20.47</v>
      </c>
      <c r="L40" s="82">
        <f>SUMIFS(env_ac_mfa!$F:$F,env_ac_mfa!$A:$A,L10,env_ac_mfa!$B:$B,Data_mfa!$B$8,env_ac_mfa!$C:$C,Data_mfa!$A$40,env_ac_mfa!$D:$D,Data_mfa!$B$7,env_ac_mfa!$E:$E,Data_mfa!$C$40)</f>
        <v>3361.816</v>
      </c>
      <c r="M40" s="82">
        <f>SUMIFS(env_ac_mfa!$F:$F,env_ac_mfa!$A:$A,M10,env_ac_mfa!$B:$B,Data_mfa!$B$8,env_ac_mfa!$C:$C,Data_mfa!$A$40,env_ac_mfa!$D:$D,Data_mfa!$B$7,env_ac_mfa!$E:$E,Data_mfa!$C$40)</f>
        <v>3953.555</v>
      </c>
      <c r="N40" s="82">
        <f>SUMIFS(env_ac_mfa!$F:$F,env_ac_mfa!$A:$A,N10,env_ac_mfa!$B:$B,Data_mfa!$B$8,env_ac_mfa!$C:$C,Data_mfa!$A$40,env_ac_mfa!$D:$D,Data_mfa!$B$7,env_ac_mfa!$E:$E,Data_mfa!$C$40)</f>
        <v>1867.232</v>
      </c>
      <c r="O40" s="82">
        <f>SUMIFS(env_ac_mfa!$F:$F,env_ac_mfa!$A:$A,O10,env_ac_mfa!$B:$B,Data_mfa!$B$8,env_ac_mfa!$C:$C,Data_mfa!$A$40,env_ac_mfa!$D:$D,Data_mfa!$B$7,env_ac_mfa!$E:$E,Data_mfa!$C$40)</f>
        <v>794.365</v>
      </c>
      <c r="P40" s="82">
        <f>SUMIFS(env_ac_mfa!$F:$F,env_ac_mfa!$A:$A,P10,env_ac_mfa!$B:$B,Data_mfa!$B$8,env_ac_mfa!$C:$C,Data_mfa!$A$40,env_ac_mfa!$D:$D,Data_mfa!$B$7,env_ac_mfa!$E:$E,Data_mfa!$C$40)</f>
        <v>758.588</v>
      </c>
      <c r="Q40" s="82">
        <f>SUMIFS(env_ac_mfa!$F:$F,env_ac_mfa!$A:$A,Q10,env_ac_mfa!$B:$B,Data_mfa!$B$8,env_ac_mfa!$C:$C,Data_mfa!$A$40,env_ac_mfa!$D:$D,Data_mfa!$B$7,env_ac_mfa!$E:$E,Data_mfa!$C$40)</f>
        <v>-3113.483</v>
      </c>
      <c r="R40" s="82">
        <f>SUMIFS(env_ac_mfa!$F:$F,env_ac_mfa!$A:$A,R10,env_ac_mfa!$B:$B,Data_mfa!$B$8,env_ac_mfa!$C:$C,Data_mfa!$A$40,env_ac_mfa!$D:$D,Data_mfa!$B$7,env_ac_mfa!$E:$E,Data_mfa!$C$40)</f>
        <v>-634.946</v>
      </c>
      <c r="S40" s="82">
        <f>SUMIFS(env_ac_mfa!$F:$F,env_ac_mfa!$A:$A,S10,env_ac_mfa!$B:$B,Data_mfa!$B$8,env_ac_mfa!$C:$C,Data_mfa!$A$40,env_ac_mfa!$D:$D,Data_mfa!$B$7,env_ac_mfa!$E:$E,Data_mfa!$C$40)</f>
        <v>-1424.9</v>
      </c>
      <c r="T40" s="82">
        <f>SUMIFS(env_ac_mfa!$F:$F,env_ac_mfa!$A:$A,T10,env_ac_mfa!$B:$B,Data_mfa!$B$8,env_ac_mfa!$C:$C,Data_mfa!$A$40,env_ac_mfa!$D:$D,Data_mfa!$B$7,env_ac_mfa!$E:$E,Data_mfa!$C$40)</f>
        <v>-962.646</v>
      </c>
      <c r="U40" s="82">
        <f>SUMIFS(env_ac_mfa!$F:$F,env_ac_mfa!$A:$A,U10,env_ac_mfa!$B:$B,Data_mfa!$B$8,env_ac_mfa!$C:$C,Data_mfa!$A$40,env_ac_mfa!$D:$D,Data_mfa!$B$7,env_ac_mfa!$E:$E,Data_mfa!$C$40)</f>
        <v>789.098</v>
      </c>
      <c r="V40" s="82">
        <f>SUMIFS(env_ac_mfa!$F:$F,env_ac_mfa!$A:$A,V10,env_ac_mfa!$B:$B,Data_mfa!$B$8,env_ac_mfa!$C:$C,Data_mfa!$A$40,env_ac_mfa!$D:$D,Data_mfa!$B$7,env_ac_mfa!$E:$E,Data_mfa!$C$40)</f>
        <v>555.472</v>
      </c>
      <c r="W40" s="82">
        <f>SUMIFS(env_ac_mfa!$F:$F,env_ac_mfa!$A:$A,W10,env_ac_mfa!$B:$B,Data_mfa!$B$8,env_ac_mfa!$C:$C,Data_mfa!$A$40,env_ac_mfa!$D:$D,Data_mfa!$B$7,env_ac_mfa!$E:$E,Data_mfa!$C$40)</f>
        <v>7542.935</v>
      </c>
      <c r="X40" s="82">
        <f>SUMIFS(env_ac_mfa!$F:$F,env_ac_mfa!$A:$A,X10,env_ac_mfa!$B:$B,Data_mfa!$B$8,env_ac_mfa!$C:$C,Data_mfa!$A$40,env_ac_mfa!$D:$D,Data_mfa!$B$7,env_ac_mfa!$E:$E,Data_mfa!$C$40)</f>
        <v>14921.889</v>
      </c>
      <c r="Y40" s="82">
        <f>SUMIFS(env_ac_mfa!$F:$F,env_ac_mfa!$A:$A,Y10,env_ac_mfa!$B:$B,Data_mfa!$B$8,env_ac_mfa!$C:$C,Data_mfa!$A$40,env_ac_mfa!$D:$D,Data_mfa!$B$7,env_ac_mfa!$E:$E,Data_mfa!$C$40)</f>
        <v>11777.819</v>
      </c>
      <c r="Z40" s="82">
        <f>SUMIFS(env_ac_mfa!$F:$F,env_ac_mfa!$A:$A,Z10,env_ac_mfa!$B:$B,Data_mfa!$B$8,env_ac_mfa!$C:$C,Data_mfa!$A$40,env_ac_mfa!$D:$D,Data_mfa!$B$7,env_ac_mfa!$E:$E,Data_mfa!$C$40)</f>
        <v>13432.575</v>
      </c>
      <c r="AA40" s="82">
        <f>SUMIFS(env_ac_mfa!$F:$F,env_ac_mfa!$A:$A,$AA$10,env_ac_mfa!$B:$B,Data_mfa!$B$8,env_ac_mfa!$C:$C,Data_mfa!$A40,env_ac_mfa!$D:$D,Data_mfa!$B$7,env_ac_mfa!$E:$E,Data_mfa!$C40)</f>
        <v>30285.118</v>
      </c>
    </row>
    <row r="41" spans="1:27" ht="15">
      <c r="A41" s="92" t="s">
        <v>59</v>
      </c>
      <c r="B41" s="92" t="s">
        <v>58</v>
      </c>
      <c r="C41" s="92" t="s">
        <v>65</v>
      </c>
      <c r="D41" s="92" t="s">
        <v>64</v>
      </c>
      <c r="E41" s="82" t="s">
        <v>54</v>
      </c>
      <c r="F41" s="93" t="s">
        <v>54</v>
      </c>
      <c r="G41" s="93" t="s">
        <v>54</v>
      </c>
      <c r="H41" s="93" t="s">
        <v>54</v>
      </c>
      <c r="I41" s="93" t="s">
        <v>54</v>
      </c>
      <c r="J41" s="93" t="s">
        <v>54</v>
      </c>
      <c r="K41" s="93" t="s">
        <v>54</v>
      </c>
      <c r="L41" s="93" t="s">
        <v>54</v>
      </c>
      <c r="M41" s="93" t="s">
        <v>54</v>
      </c>
      <c r="N41" s="93" t="s">
        <v>54</v>
      </c>
      <c r="O41" s="93" t="s">
        <v>54</v>
      </c>
      <c r="P41" s="93" t="s">
        <v>54</v>
      </c>
      <c r="Q41" s="93" t="s">
        <v>54</v>
      </c>
      <c r="R41" s="93" t="s">
        <v>54</v>
      </c>
      <c r="S41" s="93" t="s">
        <v>54</v>
      </c>
      <c r="T41" s="93" t="s">
        <v>54</v>
      </c>
      <c r="U41" s="93" t="s">
        <v>54</v>
      </c>
      <c r="V41" s="93" t="s">
        <v>54</v>
      </c>
      <c r="W41" s="93" t="s">
        <v>54</v>
      </c>
      <c r="X41" s="93" t="s">
        <v>54</v>
      </c>
      <c r="Y41" s="93" t="s">
        <v>54</v>
      </c>
      <c r="Z41" s="93" t="s">
        <v>54</v>
      </c>
      <c r="AA41" s="82">
        <f>SUMIFS(env_ac_mfa!$F:$F,env_ac_mfa!$A:$A,$AA$10,env_ac_mfa!$B:$B,Data_mfa!$B$8,env_ac_mfa!$C:$C,Data_mfa!$A41,env_ac_mfa!$D:$D,Data_mfa!$B$7,env_ac_mfa!$E:$E,Data_mfa!$C41)</f>
        <v>0</v>
      </c>
    </row>
    <row r="42" spans="1:27" ht="15">
      <c r="A42" s="92" t="s">
        <v>59</v>
      </c>
      <c r="B42" s="92" t="s">
        <v>58</v>
      </c>
      <c r="C42" s="92" t="s">
        <v>63</v>
      </c>
      <c r="D42" s="92" t="s">
        <v>1</v>
      </c>
      <c r="E42" s="82">
        <f>SUMIFS(env_ac_mfa!$F:$F,env_ac_mfa!$A:$A,E10,env_ac_mfa!$B:$B,Data_mfa!$B$8,env_ac_mfa!$C:$C,Data_mfa!$A$42,env_ac_mfa!$D:$D,Data_mfa!$B$7,env_ac_mfa!$E:$E,Data_mfa!$C$42)</f>
        <v>0.097</v>
      </c>
      <c r="F42" s="82">
        <f>SUMIFS(env_ac_mfa!$F:$F,env_ac_mfa!$A:$A,F10,env_ac_mfa!$B:$B,Data_mfa!$B$8,env_ac_mfa!$C:$C,Data_mfa!$A$42,env_ac_mfa!$D:$D,Data_mfa!$B$7,env_ac_mfa!$E:$E,Data_mfa!$C$42)</f>
        <v>0.28</v>
      </c>
      <c r="G42" s="82">
        <f>SUMIFS(env_ac_mfa!$F:$F,env_ac_mfa!$A:$A,G10,env_ac_mfa!$B:$B,Data_mfa!$B$8,env_ac_mfa!$C:$C,Data_mfa!$A$42,env_ac_mfa!$D:$D,Data_mfa!$B$7,env_ac_mfa!$E:$E,Data_mfa!$C$42)</f>
        <v>71.368</v>
      </c>
      <c r="H42" s="82">
        <f>SUMIFS(env_ac_mfa!$F:$F,env_ac_mfa!$A:$A,H10,env_ac_mfa!$B:$B,Data_mfa!$B$8,env_ac_mfa!$C:$C,Data_mfa!$A$42,env_ac_mfa!$D:$D,Data_mfa!$B$7,env_ac_mfa!$E:$E,Data_mfa!$C$42)</f>
        <v>132.672</v>
      </c>
      <c r="I42" s="82">
        <f>SUMIFS(env_ac_mfa!$F:$F,env_ac_mfa!$A:$A,I10,env_ac_mfa!$B:$B,Data_mfa!$B$8,env_ac_mfa!$C:$C,Data_mfa!$A$42,env_ac_mfa!$D:$D,Data_mfa!$B$7,env_ac_mfa!$E:$E,Data_mfa!$C$42)</f>
        <v>137.319</v>
      </c>
      <c r="J42" s="82">
        <f>SUMIFS(env_ac_mfa!$F:$F,env_ac_mfa!$A:$A,J10,env_ac_mfa!$B:$B,Data_mfa!$B$8,env_ac_mfa!$C:$C,Data_mfa!$A$42,env_ac_mfa!$D:$D,Data_mfa!$B$7,env_ac_mfa!$E:$E,Data_mfa!$C$42)</f>
        <v>155.407</v>
      </c>
      <c r="K42" s="82">
        <f>SUMIFS(env_ac_mfa!$F:$F,env_ac_mfa!$A:$A,K10,env_ac_mfa!$B:$B,Data_mfa!$B$8,env_ac_mfa!$C:$C,Data_mfa!$A$42,env_ac_mfa!$D:$D,Data_mfa!$B$7,env_ac_mfa!$E:$E,Data_mfa!$C$42)</f>
        <v>161.361</v>
      </c>
      <c r="L42" s="82">
        <f>SUMIFS(env_ac_mfa!$F:$F,env_ac_mfa!$A:$A,L10,env_ac_mfa!$B:$B,Data_mfa!$B$8,env_ac_mfa!$C:$C,Data_mfa!$A$42,env_ac_mfa!$D:$D,Data_mfa!$B$7,env_ac_mfa!$E:$E,Data_mfa!$C$42)</f>
        <v>116.118</v>
      </c>
      <c r="M42" s="82">
        <f>SUMIFS(env_ac_mfa!$F:$F,env_ac_mfa!$A:$A,M10,env_ac_mfa!$B:$B,Data_mfa!$B$8,env_ac_mfa!$C:$C,Data_mfa!$A$42,env_ac_mfa!$D:$D,Data_mfa!$B$7,env_ac_mfa!$E:$E,Data_mfa!$C$42)</f>
        <v>162.011</v>
      </c>
      <c r="N42" s="82">
        <f>SUMIFS(env_ac_mfa!$F:$F,env_ac_mfa!$A:$A,N10,env_ac_mfa!$B:$B,Data_mfa!$B$8,env_ac_mfa!$C:$C,Data_mfa!$A$42,env_ac_mfa!$D:$D,Data_mfa!$B$7,env_ac_mfa!$E:$E,Data_mfa!$C$42)</f>
        <v>604.048</v>
      </c>
      <c r="O42" s="82">
        <f>SUMIFS(env_ac_mfa!$F:$F,env_ac_mfa!$A:$A,O10,env_ac_mfa!$B:$B,Data_mfa!$B$8,env_ac_mfa!$C:$C,Data_mfa!$A$42,env_ac_mfa!$D:$D,Data_mfa!$B$7,env_ac_mfa!$E:$E,Data_mfa!$C$42)</f>
        <v>783.271</v>
      </c>
      <c r="P42" s="82">
        <f>SUMIFS(env_ac_mfa!$F:$F,env_ac_mfa!$A:$A,P10,env_ac_mfa!$B:$B,Data_mfa!$B$8,env_ac_mfa!$C:$C,Data_mfa!$A$42,env_ac_mfa!$D:$D,Data_mfa!$B$7,env_ac_mfa!$E:$E,Data_mfa!$C$42)</f>
        <v>788.734</v>
      </c>
      <c r="Q42" s="82">
        <f>SUMIFS(env_ac_mfa!$F:$F,env_ac_mfa!$A:$A,Q10,env_ac_mfa!$B:$B,Data_mfa!$B$8,env_ac_mfa!$C:$C,Data_mfa!$A$42,env_ac_mfa!$D:$D,Data_mfa!$B$7,env_ac_mfa!$E:$E,Data_mfa!$C$42)</f>
        <v>811.484</v>
      </c>
      <c r="R42" s="82">
        <f>SUMIFS(env_ac_mfa!$F:$F,env_ac_mfa!$A:$A,R10,env_ac_mfa!$B:$B,Data_mfa!$B$8,env_ac_mfa!$C:$C,Data_mfa!$A$42,env_ac_mfa!$D:$D,Data_mfa!$B$7,env_ac_mfa!$E:$E,Data_mfa!$C$42)</f>
        <v>880.38</v>
      </c>
      <c r="S42" s="82">
        <f>SUMIFS(env_ac_mfa!$F:$F,env_ac_mfa!$A:$A,S10,env_ac_mfa!$B:$B,Data_mfa!$B$8,env_ac_mfa!$C:$C,Data_mfa!$A$42,env_ac_mfa!$D:$D,Data_mfa!$B$7,env_ac_mfa!$E:$E,Data_mfa!$C$42)</f>
        <v>1146.213</v>
      </c>
      <c r="T42" s="82">
        <f>SUMIFS(env_ac_mfa!$F:$F,env_ac_mfa!$A:$A,T10,env_ac_mfa!$B:$B,Data_mfa!$B$8,env_ac_mfa!$C:$C,Data_mfa!$A$42,env_ac_mfa!$D:$D,Data_mfa!$B$7,env_ac_mfa!$E:$E,Data_mfa!$C$42)</f>
        <v>1168.436</v>
      </c>
      <c r="U42" s="82">
        <f>SUMIFS(env_ac_mfa!$F:$F,env_ac_mfa!$A:$A,U10,env_ac_mfa!$B:$B,Data_mfa!$B$8,env_ac_mfa!$C:$C,Data_mfa!$A$42,env_ac_mfa!$D:$D,Data_mfa!$B$7,env_ac_mfa!$E:$E,Data_mfa!$C$42)</f>
        <v>2511.36</v>
      </c>
      <c r="V42" s="82">
        <f>SUMIFS(env_ac_mfa!$F:$F,env_ac_mfa!$A:$A,V10,env_ac_mfa!$B:$B,Data_mfa!$B$8,env_ac_mfa!$C:$C,Data_mfa!$A$42,env_ac_mfa!$D:$D,Data_mfa!$B$7,env_ac_mfa!$E:$E,Data_mfa!$C$42)</f>
        <v>3924.196</v>
      </c>
      <c r="W42" s="82">
        <f>SUMIFS(env_ac_mfa!$F:$F,env_ac_mfa!$A:$A,W10,env_ac_mfa!$B:$B,Data_mfa!$B$8,env_ac_mfa!$C:$C,Data_mfa!$A$42,env_ac_mfa!$D:$D,Data_mfa!$B$7,env_ac_mfa!$E:$E,Data_mfa!$C$42)</f>
        <v>1386.506</v>
      </c>
      <c r="X42" s="82">
        <f>SUMIFS(env_ac_mfa!$F:$F,env_ac_mfa!$A:$A,X10,env_ac_mfa!$B:$B,Data_mfa!$B$8,env_ac_mfa!$C:$C,Data_mfa!$A$42,env_ac_mfa!$D:$D,Data_mfa!$B$7,env_ac_mfa!$E:$E,Data_mfa!$C$42)</f>
        <v>1325.28</v>
      </c>
      <c r="Y42" s="82">
        <f>SUMIFS(env_ac_mfa!$F:$F,env_ac_mfa!$A:$A,Y10,env_ac_mfa!$B:$B,Data_mfa!$B$8,env_ac_mfa!$C:$C,Data_mfa!$A$42,env_ac_mfa!$D:$D,Data_mfa!$B$7,env_ac_mfa!$E:$E,Data_mfa!$C$42)</f>
        <v>1604.897</v>
      </c>
      <c r="Z42" s="82">
        <f>SUMIFS(env_ac_mfa!$F:$F,env_ac_mfa!$A:$A,Z10,env_ac_mfa!$B:$B,Data_mfa!$B$8,env_ac_mfa!$C:$C,Data_mfa!$A$42,env_ac_mfa!$D:$D,Data_mfa!$B$7,env_ac_mfa!$E:$E,Data_mfa!$C$42)</f>
        <v>3082.327</v>
      </c>
      <c r="AA42" s="82">
        <f>SUMIFS(env_ac_mfa!$F:$F,env_ac_mfa!$A:$A,$AA$10,env_ac_mfa!$B:$B,Data_mfa!$B$8,env_ac_mfa!$C:$C,Data_mfa!$A42,env_ac_mfa!$D:$D,Data_mfa!$B$7,env_ac_mfa!$E:$E,Data_mfa!$C42)</f>
        <v>3729.33</v>
      </c>
    </row>
    <row r="43" spans="1:27" ht="15">
      <c r="A43" s="92" t="s">
        <v>59</v>
      </c>
      <c r="B43" s="92" t="s">
        <v>58</v>
      </c>
      <c r="C43" s="92" t="s">
        <v>62</v>
      </c>
      <c r="D43" s="92" t="s">
        <v>2</v>
      </c>
      <c r="E43" s="82">
        <f>SUMIFS(env_ac_mfa!$F:$F,env_ac_mfa!$A:$A,E10,env_ac_mfa!$B:$B,Data_mfa!$B$8,env_ac_mfa!$C:$C,Data_mfa!$A$43,env_ac_mfa!$D:$D,Data_mfa!$B$7,env_ac_mfa!$E:$E,Data_mfa!$C$43)</f>
        <v>0.538</v>
      </c>
      <c r="F43" s="82">
        <f>SUMIFS(env_ac_mfa!$F:$F,env_ac_mfa!$A:$A,F10,env_ac_mfa!$B:$B,Data_mfa!$B$8,env_ac_mfa!$C:$C,Data_mfa!$A$43,env_ac_mfa!$D:$D,Data_mfa!$B$7,env_ac_mfa!$E:$E,Data_mfa!$C$43)</f>
        <v>0.456</v>
      </c>
      <c r="G43" s="82">
        <f>SUMIFS(env_ac_mfa!$F:$F,env_ac_mfa!$A:$A,G10,env_ac_mfa!$B:$B,Data_mfa!$B$8,env_ac_mfa!$C:$C,Data_mfa!$A$43,env_ac_mfa!$D:$D,Data_mfa!$B$7,env_ac_mfa!$E:$E,Data_mfa!$C$43)</f>
        <v>24.575</v>
      </c>
      <c r="H43" s="82">
        <f>SUMIFS(env_ac_mfa!$F:$F,env_ac_mfa!$A:$A,H10,env_ac_mfa!$B:$B,Data_mfa!$B$8,env_ac_mfa!$C:$C,Data_mfa!$A$43,env_ac_mfa!$D:$D,Data_mfa!$B$7,env_ac_mfa!$E:$E,Data_mfa!$C$43)</f>
        <v>68.699</v>
      </c>
      <c r="I43" s="82">
        <f>SUMIFS(env_ac_mfa!$F:$F,env_ac_mfa!$A:$A,I10,env_ac_mfa!$B:$B,Data_mfa!$B$8,env_ac_mfa!$C:$C,Data_mfa!$A$43,env_ac_mfa!$D:$D,Data_mfa!$B$7,env_ac_mfa!$E:$E,Data_mfa!$C$43)</f>
        <v>76.692</v>
      </c>
      <c r="J43" s="82">
        <f>SUMIFS(env_ac_mfa!$F:$F,env_ac_mfa!$A:$A,J10,env_ac_mfa!$B:$B,Data_mfa!$B$8,env_ac_mfa!$C:$C,Data_mfa!$A$43,env_ac_mfa!$D:$D,Data_mfa!$B$7,env_ac_mfa!$E:$E,Data_mfa!$C$43)</f>
        <v>54.292</v>
      </c>
      <c r="K43" s="82">
        <f>SUMIFS(env_ac_mfa!$F:$F,env_ac_mfa!$A:$A,K10,env_ac_mfa!$B:$B,Data_mfa!$B$8,env_ac_mfa!$C:$C,Data_mfa!$A$43,env_ac_mfa!$D:$D,Data_mfa!$B$7,env_ac_mfa!$E:$E,Data_mfa!$C$43)</f>
        <v>216.746</v>
      </c>
      <c r="L43" s="82">
        <f>SUMIFS(env_ac_mfa!$F:$F,env_ac_mfa!$A:$A,L10,env_ac_mfa!$B:$B,Data_mfa!$B$8,env_ac_mfa!$C:$C,Data_mfa!$A$43,env_ac_mfa!$D:$D,Data_mfa!$B$7,env_ac_mfa!$E:$E,Data_mfa!$C$43)</f>
        <v>180.992</v>
      </c>
      <c r="M43" s="82">
        <f>SUMIFS(env_ac_mfa!$F:$F,env_ac_mfa!$A:$A,M10,env_ac_mfa!$B:$B,Data_mfa!$B$8,env_ac_mfa!$C:$C,Data_mfa!$A$43,env_ac_mfa!$D:$D,Data_mfa!$B$7,env_ac_mfa!$E:$E,Data_mfa!$C$43)</f>
        <v>170.605</v>
      </c>
      <c r="N43" s="82">
        <f>SUMIFS(env_ac_mfa!$F:$F,env_ac_mfa!$A:$A,N10,env_ac_mfa!$B:$B,Data_mfa!$B$8,env_ac_mfa!$C:$C,Data_mfa!$A$43,env_ac_mfa!$D:$D,Data_mfa!$B$7,env_ac_mfa!$E:$E,Data_mfa!$C$43)</f>
        <v>178.892</v>
      </c>
      <c r="O43" s="82">
        <f>SUMIFS(env_ac_mfa!$F:$F,env_ac_mfa!$A:$A,O10,env_ac_mfa!$B:$B,Data_mfa!$B$8,env_ac_mfa!$C:$C,Data_mfa!$A$43,env_ac_mfa!$D:$D,Data_mfa!$B$7,env_ac_mfa!$E:$E,Data_mfa!$C$43)</f>
        <v>436.271</v>
      </c>
      <c r="P43" s="82">
        <f>SUMIFS(env_ac_mfa!$F:$F,env_ac_mfa!$A:$A,P10,env_ac_mfa!$B:$B,Data_mfa!$B$8,env_ac_mfa!$C:$C,Data_mfa!$A$43,env_ac_mfa!$D:$D,Data_mfa!$B$7,env_ac_mfa!$E:$E,Data_mfa!$C$43)</f>
        <v>587.411</v>
      </c>
      <c r="Q43" s="82">
        <f>SUMIFS(env_ac_mfa!$F:$F,env_ac_mfa!$A:$A,Q10,env_ac_mfa!$B:$B,Data_mfa!$B$8,env_ac_mfa!$C:$C,Data_mfa!$A$43,env_ac_mfa!$D:$D,Data_mfa!$B$7,env_ac_mfa!$E:$E,Data_mfa!$C$43)</f>
        <v>633.363</v>
      </c>
      <c r="R43" s="82">
        <f>SUMIFS(env_ac_mfa!$F:$F,env_ac_mfa!$A:$A,R10,env_ac_mfa!$B:$B,Data_mfa!$B$8,env_ac_mfa!$C:$C,Data_mfa!$A$43,env_ac_mfa!$D:$D,Data_mfa!$B$7,env_ac_mfa!$E:$E,Data_mfa!$C$43)</f>
        <v>602.837</v>
      </c>
      <c r="S43" s="82">
        <f>SUMIFS(env_ac_mfa!$F:$F,env_ac_mfa!$A:$A,S10,env_ac_mfa!$B:$B,Data_mfa!$B$8,env_ac_mfa!$C:$C,Data_mfa!$A$43,env_ac_mfa!$D:$D,Data_mfa!$B$7,env_ac_mfa!$E:$E,Data_mfa!$C$43)</f>
        <v>586.943</v>
      </c>
      <c r="T43" s="82">
        <f>SUMIFS(env_ac_mfa!$F:$F,env_ac_mfa!$A:$A,T10,env_ac_mfa!$B:$B,Data_mfa!$B$8,env_ac_mfa!$C:$C,Data_mfa!$A$43,env_ac_mfa!$D:$D,Data_mfa!$B$7,env_ac_mfa!$E:$E,Data_mfa!$C$43)</f>
        <v>604.991</v>
      </c>
      <c r="U43" s="82">
        <f>SUMIFS(env_ac_mfa!$F:$F,env_ac_mfa!$A:$A,U10,env_ac_mfa!$B:$B,Data_mfa!$B$8,env_ac_mfa!$C:$C,Data_mfa!$A$43,env_ac_mfa!$D:$D,Data_mfa!$B$7,env_ac_mfa!$E:$E,Data_mfa!$C$43)</f>
        <v>468.495</v>
      </c>
      <c r="V43" s="82">
        <f>SUMIFS(env_ac_mfa!$F:$F,env_ac_mfa!$A:$A,V10,env_ac_mfa!$B:$B,Data_mfa!$B$8,env_ac_mfa!$C:$C,Data_mfa!$A$43,env_ac_mfa!$D:$D,Data_mfa!$B$7,env_ac_mfa!$E:$E,Data_mfa!$C$43)</f>
        <v>483.947</v>
      </c>
      <c r="W43" s="82">
        <f>SUMIFS(env_ac_mfa!$F:$F,env_ac_mfa!$A:$A,W10,env_ac_mfa!$B:$B,Data_mfa!$B$8,env_ac_mfa!$C:$C,Data_mfa!$A$43,env_ac_mfa!$D:$D,Data_mfa!$B$7,env_ac_mfa!$E:$E,Data_mfa!$C$43)</f>
        <v>479.452</v>
      </c>
      <c r="X43" s="82">
        <f>SUMIFS(env_ac_mfa!$F:$F,env_ac_mfa!$A:$A,X10,env_ac_mfa!$B:$B,Data_mfa!$B$8,env_ac_mfa!$C:$C,Data_mfa!$A$43,env_ac_mfa!$D:$D,Data_mfa!$B$7,env_ac_mfa!$E:$E,Data_mfa!$C$43)</f>
        <v>573.454</v>
      </c>
      <c r="Y43" s="82">
        <f>SUMIFS(env_ac_mfa!$F:$F,env_ac_mfa!$A:$A,Y10,env_ac_mfa!$B:$B,Data_mfa!$B$8,env_ac_mfa!$C:$C,Data_mfa!$A$43,env_ac_mfa!$D:$D,Data_mfa!$B$7,env_ac_mfa!$E:$E,Data_mfa!$C$43)</f>
        <v>556.595</v>
      </c>
      <c r="Z43" s="82">
        <f>SUMIFS(env_ac_mfa!$F:$F,env_ac_mfa!$A:$A,Z10,env_ac_mfa!$B:$B,Data_mfa!$B$8,env_ac_mfa!$C:$C,Data_mfa!$A$43,env_ac_mfa!$D:$D,Data_mfa!$B$7,env_ac_mfa!$E:$E,Data_mfa!$C$43)</f>
        <v>444.583</v>
      </c>
      <c r="AA43" s="82">
        <f>SUMIFS(env_ac_mfa!$F:$F,env_ac_mfa!$A:$A,$AA$10,env_ac_mfa!$B:$B,Data_mfa!$B$8,env_ac_mfa!$C:$C,Data_mfa!$A43,env_ac_mfa!$D:$D,Data_mfa!$B$7,env_ac_mfa!$E:$E,Data_mfa!$C43)</f>
        <v>414.093</v>
      </c>
    </row>
    <row r="44" spans="1:27" ht="15">
      <c r="A44" s="92" t="s">
        <v>59</v>
      </c>
      <c r="B44" s="92" t="s">
        <v>58</v>
      </c>
      <c r="C44" s="92" t="s">
        <v>61</v>
      </c>
      <c r="D44" s="92" t="s">
        <v>60</v>
      </c>
      <c r="E44" s="82">
        <f>SUMIFS(env_ac_mfa!$F:$F,env_ac_mfa!$A:$A,E10,env_ac_mfa!$B:$B,Data_mfa!$B$8,env_ac_mfa!$C:$C,Data_mfa!$A$44,env_ac_mfa!$D:$D,Data_mfa!$B$7,env_ac_mfa!$E:$E,Data_mfa!$C$44)</f>
        <v>-0.441</v>
      </c>
      <c r="F44" s="82">
        <f>SUMIFS(env_ac_mfa!$F:$F,env_ac_mfa!$A:$A,F10,env_ac_mfa!$B:$B,Data_mfa!$B$8,env_ac_mfa!$C:$C,Data_mfa!$A$44,env_ac_mfa!$D:$D,Data_mfa!$B$7,env_ac_mfa!$E:$E,Data_mfa!$C$44)</f>
        <v>-0.175</v>
      </c>
      <c r="G44" s="82">
        <f>SUMIFS(env_ac_mfa!$F:$F,env_ac_mfa!$A:$A,G10,env_ac_mfa!$B:$B,Data_mfa!$B$8,env_ac_mfa!$C:$C,Data_mfa!$A$44,env_ac_mfa!$D:$D,Data_mfa!$B$7,env_ac_mfa!$E:$E,Data_mfa!$C$44)</f>
        <v>46.793</v>
      </c>
      <c r="H44" s="82">
        <f>SUMIFS(env_ac_mfa!$F:$F,env_ac_mfa!$A:$A,H10,env_ac_mfa!$B:$B,Data_mfa!$B$8,env_ac_mfa!$C:$C,Data_mfa!$A$44,env_ac_mfa!$D:$D,Data_mfa!$B$7,env_ac_mfa!$E:$E,Data_mfa!$C$44)</f>
        <v>63.973</v>
      </c>
      <c r="I44" s="82">
        <f>SUMIFS(env_ac_mfa!$F:$F,env_ac_mfa!$A:$A,I10,env_ac_mfa!$B:$B,Data_mfa!$B$8,env_ac_mfa!$C:$C,Data_mfa!$A$44,env_ac_mfa!$D:$D,Data_mfa!$B$7,env_ac_mfa!$E:$E,Data_mfa!$C$44)</f>
        <v>60.627</v>
      </c>
      <c r="J44" s="82">
        <f>SUMIFS(env_ac_mfa!$F:$F,env_ac_mfa!$A:$A,J10,env_ac_mfa!$B:$B,Data_mfa!$B$8,env_ac_mfa!$C:$C,Data_mfa!$A$44,env_ac_mfa!$D:$D,Data_mfa!$B$7,env_ac_mfa!$E:$E,Data_mfa!$C$44)</f>
        <v>101.115</v>
      </c>
      <c r="K44" s="82">
        <f>SUMIFS(env_ac_mfa!$F:$F,env_ac_mfa!$A:$A,K10,env_ac_mfa!$B:$B,Data_mfa!$B$8,env_ac_mfa!$C:$C,Data_mfa!$A$44,env_ac_mfa!$D:$D,Data_mfa!$B$7,env_ac_mfa!$E:$E,Data_mfa!$C$44)</f>
        <v>-55.385</v>
      </c>
      <c r="L44" s="82">
        <f>SUMIFS(env_ac_mfa!$F:$F,env_ac_mfa!$A:$A,L10,env_ac_mfa!$B:$B,Data_mfa!$B$8,env_ac_mfa!$C:$C,Data_mfa!$A$44,env_ac_mfa!$D:$D,Data_mfa!$B$7,env_ac_mfa!$E:$E,Data_mfa!$C$44)</f>
        <v>-64.874</v>
      </c>
      <c r="M44" s="82">
        <f>SUMIFS(env_ac_mfa!$F:$F,env_ac_mfa!$A:$A,M10,env_ac_mfa!$B:$B,Data_mfa!$B$8,env_ac_mfa!$C:$C,Data_mfa!$A$44,env_ac_mfa!$D:$D,Data_mfa!$B$7,env_ac_mfa!$E:$E,Data_mfa!$C$44)</f>
        <v>-8.594</v>
      </c>
      <c r="N44" s="82">
        <f>SUMIFS(env_ac_mfa!$F:$F,env_ac_mfa!$A:$A,N10,env_ac_mfa!$B:$B,Data_mfa!$B$8,env_ac_mfa!$C:$C,Data_mfa!$A$44,env_ac_mfa!$D:$D,Data_mfa!$B$7,env_ac_mfa!$E:$E,Data_mfa!$C$44)</f>
        <v>425.157</v>
      </c>
      <c r="O44" s="82">
        <f>SUMIFS(env_ac_mfa!$F:$F,env_ac_mfa!$A:$A,O10,env_ac_mfa!$B:$B,Data_mfa!$B$8,env_ac_mfa!$C:$C,Data_mfa!$A$44,env_ac_mfa!$D:$D,Data_mfa!$B$7,env_ac_mfa!$E:$E,Data_mfa!$C$44)</f>
        <v>347</v>
      </c>
      <c r="P44" s="82">
        <f>SUMIFS(env_ac_mfa!$F:$F,env_ac_mfa!$A:$A,P10,env_ac_mfa!$B:$B,Data_mfa!$B$8,env_ac_mfa!$C:$C,Data_mfa!$A$44,env_ac_mfa!$D:$D,Data_mfa!$B$7,env_ac_mfa!$E:$E,Data_mfa!$C$44)</f>
        <v>201.323</v>
      </c>
      <c r="Q44" s="82">
        <f>SUMIFS(env_ac_mfa!$F:$F,env_ac_mfa!$A:$A,Q10,env_ac_mfa!$B:$B,Data_mfa!$B$8,env_ac_mfa!$C:$C,Data_mfa!$A$44,env_ac_mfa!$D:$D,Data_mfa!$B$7,env_ac_mfa!$E:$E,Data_mfa!$C$44)</f>
        <v>178.121</v>
      </c>
      <c r="R44" s="82">
        <f>SUMIFS(env_ac_mfa!$F:$F,env_ac_mfa!$A:$A,R10,env_ac_mfa!$B:$B,Data_mfa!$B$8,env_ac_mfa!$C:$C,Data_mfa!$A$44,env_ac_mfa!$D:$D,Data_mfa!$B$7,env_ac_mfa!$E:$E,Data_mfa!$C$44)</f>
        <v>277.544</v>
      </c>
      <c r="S44" s="82">
        <f>SUMIFS(env_ac_mfa!$F:$F,env_ac_mfa!$A:$A,S10,env_ac_mfa!$B:$B,Data_mfa!$B$8,env_ac_mfa!$C:$C,Data_mfa!$A$44,env_ac_mfa!$D:$D,Data_mfa!$B$7,env_ac_mfa!$E:$E,Data_mfa!$C$44)</f>
        <v>559.27</v>
      </c>
      <c r="T44" s="82">
        <f>SUMIFS(env_ac_mfa!$F:$F,env_ac_mfa!$A:$A,T10,env_ac_mfa!$B:$B,Data_mfa!$B$8,env_ac_mfa!$C:$C,Data_mfa!$A$44,env_ac_mfa!$D:$D,Data_mfa!$B$7,env_ac_mfa!$E:$E,Data_mfa!$C$44)</f>
        <v>563.445</v>
      </c>
      <c r="U44" s="82">
        <f>SUMIFS(env_ac_mfa!$F:$F,env_ac_mfa!$A:$A,U10,env_ac_mfa!$B:$B,Data_mfa!$B$8,env_ac_mfa!$C:$C,Data_mfa!$A$44,env_ac_mfa!$D:$D,Data_mfa!$B$7,env_ac_mfa!$E:$E,Data_mfa!$C$44)</f>
        <v>2042.865</v>
      </c>
      <c r="V44" s="82">
        <f>SUMIFS(env_ac_mfa!$F:$F,env_ac_mfa!$A:$A,V10,env_ac_mfa!$B:$B,Data_mfa!$B$8,env_ac_mfa!$C:$C,Data_mfa!$A$44,env_ac_mfa!$D:$D,Data_mfa!$B$7,env_ac_mfa!$E:$E,Data_mfa!$C$44)</f>
        <v>3440.25</v>
      </c>
      <c r="W44" s="82">
        <f>SUMIFS(env_ac_mfa!$F:$F,env_ac_mfa!$A:$A,W10,env_ac_mfa!$B:$B,Data_mfa!$B$8,env_ac_mfa!$C:$C,Data_mfa!$A$44,env_ac_mfa!$D:$D,Data_mfa!$B$7,env_ac_mfa!$E:$E,Data_mfa!$C$44)</f>
        <v>907.053</v>
      </c>
      <c r="X44" s="82">
        <f>SUMIFS(env_ac_mfa!$F:$F,env_ac_mfa!$A:$A,X10,env_ac_mfa!$B:$B,Data_mfa!$B$8,env_ac_mfa!$C:$C,Data_mfa!$A$44,env_ac_mfa!$D:$D,Data_mfa!$B$7,env_ac_mfa!$E:$E,Data_mfa!$C$44)</f>
        <v>751.826</v>
      </c>
      <c r="Y44" s="82">
        <f>SUMIFS(env_ac_mfa!$F:$F,env_ac_mfa!$A:$A,Y10,env_ac_mfa!$B:$B,Data_mfa!$B$8,env_ac_mfa!$C:$C,Data_mfa!$A$44,env_ac_mfa!$D:$D,Data_mfa!$B$7,env_ac_mfa!$E:$E,Data_mfa!$C$44)</f>
        <v>1048.302</v>
      </c>
      <c r="Z44" s="82">
        <f>SUMIFS(env_ac_mfa!$F:$F,env_ac_mfa!$A:$A,Z10,env_ac_mfa!$B:$B,Data_mfa!$B$8,env_ac_mfa!$C:$C,Data_mfa!$A$44,env_ac_mfa!$D:$D,Data_mfa!$B$7,env_ac_mfa!$E:$E,Data_mfa!$C$44)</f>
        <v>2637.745</v>
      </c>
      <c r="AA44" s="82">
        <f>SUMIFS(env_ac_mfa!$F:$F,env_ac_mfa!$A:$A,$AA$10,env_ac_mfa!$B:$B,Data_mfa!$B$8,env_ac_mfa!$C:$C,Data_mfa!$A44,env_ac_mfa!$D:$D,Data_mfa!$B$7,env_ac_mfa!$E:$E,Data_mfa!$C44)</f>
        <v>3315.237</v>
      </c>
    </row>
    <row r="45" spans="1:27" ht="15">
      <c r="A45" s="92" t="s">
        <v>59</v>
      </c>
      <c r="B45" s="92" t="s">
        <v>58</v>
      </c>
      <c r="C45" s="92" t="s">
        <v>57</v>
      </c>
      <c r="D45" s="92" t="s">
        <v>56</v>
      </c>
      <c r="E45" s="82">
        <f>SUMIFS(env_ac_mfa!$F:$F,env_ac_mfa!$A:$A,E10,env_ac_mfa!$B:$B,Data_mfa!$B$8,env_ac_mfa!$C:$C,Data_mfa!$A$45,env_ac_mfa!$D:$D,Data_mfa!$B$7,env_ac_mfa!$E:$E,Data_mfa!$C$45)</f>
        <v>-0.441</v>
      </c>
      <c r="F45" s="82">
        <f>SUMIFS(env_ac_mfa!$F:$F,env_ac_mfa!$A:$A,F10,env_ac_mfa!$B:$B,Data_mfa!$B$8,env_ac_mfa!$C:$C,Data_mfa!$A$45,env_ac_mfa!$D:$D,Data_mfa!$B$7,env_ac_mfa!$E:$E,Data_mfa!$C$45)</f>
        <v>-0.175</v>
      </c>
      <c r="G45" s="82">
        <f>SUMIFS(env_ac_mfa!$F:$F,env_ac_mfa!$A:$A,G10,env_ac_mfa!$B:$B,Data_mfa!$B$8,env_ac_mfa!$C:$C,Data_mfa!$A$45,env_ac_mfa!$D:$D,Data_mfa!$B$7,env_ac_mfa!$E:$E,Data_mfa!$C$45)</f>
        <v>46.793</v>
      </c>
      <c r="H45" s="82">
        <f>SUMIFS(env_ac_mfa!$F:$F,env_ac_mfa!$A:$A,H10,env_ac_mfa!$B:$B,Data_mfa!$B$8,env_ac_mfa!$C:$C,Data_mfa!$A$45,env_ac_mfa!$D:$D,Data_mfa!$B$7,env_ac_mfa!$E:$E,Data_mfa!$C$45)</f>
        <v>63.973</v>
      </c>
      <c r="I45" s="82">
        <f>SUMIFS(env_ac_mfa!$F:$F,env_ac_mfa!$A:$A,I10,env_ac_mfa!$B:$B,Data_mfa!$B$8,env_ac_mfa!$C:$C,Data_mfa!$A$45,env_ac_mfa!$D:$D,Data_mfa!$B$7,env_ac_mfa!$E:$E,Data_mfa!$C$45)</f>
        <v>60.627</v>
      </c>
      <c r="J45" s="82">
        <f>SUMIFS(env_ac_mfa!$F:$F,env_ac_mfa!$A:$A,J10,env_ac_mfa!$B:$B,Data_mfa!$B$8,env_ac_mfa!$C:$C,Data_mfa!$A$45,env_ac_mfa!$D:$D,Data_mfa!$B$7,env_ac_mfa!$E:$E,Data_mfa!$C$45)</f>
        <v>101.115</v>
      </c>
      <c r="K45" s="82">
        <f>SUMIFS(env_ac_mfa!$F:$F,env_ac_mfa!$A:$A,K10,env_ac_mfa!$B:$B,Data_mfa!$B$8,env_ac_mfa!$C:$C,Data_mfa!$A$45,env_ac_mfa!$D:$D,Data_mfa!$B$7,env_ac_mfa!$E:$E,Data_mfa!$C$45)</f>
        <v>-55.385</v>
      </c>
      <c r="L45" s="82">
        <f>SUMIFS(env_ac_mfa!$F:$F,env_ac_mfa!$A:$A,L10,env_ac_mfa!$B:$B,Data_mfa!$B$8,env_ac_mfa!$C:$C,Data_mfa!$A$45,env_ac_mfa!$D:$D,Data_mfa!$B$7,env_ac_mfa!$E:$E,Data_mfa!$C$45)</f>
        <v>-64.874</v>
      </c>
      <c r="M45" s="82">
        <f>SUMIFS(env_ac_mfa!$F:$F,env_ac_mfa!$A:$A,M10,env_ac_mfa!$B:$B,Data_mfa!$B$8,env_ac_mfa!$C:$C,Data_mfa!$A$45,env_ac_mfa!$D:$D,Data_mfa!$B$7,env_ac_mfa!$E:$E,Data_mfa!$C$45)</f>
        <v>-8.594</v>
      </c>
      <c r="N45" s="82">
        <f>SUMIFS(env_ac_mfa!$F:$F,env_ac_mfa!$A:$A,N10,env_ac_mfa!$B:$B,Data_mfa!$B$8,env_ac_mfa!$C:$C,Data_mfa!$A$45,env_ac_mfa!$D:$D,Data_mfa!$B$7,env_ac_mfa!$E:$E,Data_mfa!$C$45)</f>
        <v>425.157</v>
      </c>
      <c r="O45" s="82">
        <f>SUMIFS(env_ac_mfa!$F:$F,env_ac_mfa!$A:$A,O10,env_ac_mfa!$B:$B,Data_mfa!$B$8,env_ac_mfa!$C:$C,Data_mfa!$A$45,env_ac_mfa!$D:$D,Data_mfa!$B$7,env_ac_mfa!$E:$E,Data_mfa!$C$45)</f>
        <v>347</v>
      </c>
      <c r="P45" s="82">
        <f>SUMIFS(env_ac_mfa!$F:$F,env_ac_mfa!$A:$A,P10,env_ac_mfa!$B:$B,Data_mfa!$B$8,env_ac_mfa!$C:$C,Data_mfa!$A$45,env_ac_mfa!$D:$D,Data_mfa!$B$7,env_ac_mfa!$E:$E,Data_mfa!$C$45)</f>
        <v>201.323</v>
      </c>
      <c r="Q45" s="82">
        <f>SUMIFS(env_ac_mfa!$F:$F,env_ac_mfa!$A:$A,Q10,env_ac_mfa!$B:$B,Data_mfa!$B$8,env_ac_mfa!$C:$C,Data_mfa!$A$45,env_ac_mfa!$D:$D,Data_mfa!$B$7,env_ac_mfa!$E:$E,Data_mfa!$C$45)</f>
        <v>178.121</v>
      </c>
      <c r="R45" s="82">
        <f>SUMIFS(env_ac_mfa!$F:$F,env_ac_mfa!$A:$A,R10,env_ac_mfa!$B:$B,Data_mfa!$B$8,env_ac_mfa!$C:$C,Data_mfa!$A$45,env_ac_mfa!$D:$D,Data_mfa!$B$7,env_ac_mfa!$E:$E,Data_mfa!$C$45)</f>
        <v>277.544</v>
      </c>
      <c r="S45" s="82">
        <f>SUMIFS(env_ac_mfa!$F:$F,env_ac_mfa!$A:$A,S10,env_ac_mfa!$B:$B,Data_mfa!$B$8,env_ac_mfa!$C:$C,Data_mfa!$A$45,env_ac_mfa!$D:$D,Data_mfa!$B$7,env_ac_mfa!$E:$E,Data_mfa!$C$45)</f>
        <v>559.27</v>
      </c>
      <c r="T45" s="82">
        <f>SUMIFS(env_ac_mfa!$F:$F,env_ac_mfa!$A:$A,T10,env_ac_mfa!$B:$B,Data_mfa!$B$8,env_ac_mfa!$C:$C,Data_mfa!$A$45,env_ac_mfa!$D:$D,Data_mfa!$B$7,env_ac_mfa!$E:$E,Data_mfa!$C$45)</f>
        <v>563.445</v>
      </c>
      <c r="U45" s="82">
        <f>SUMIFS(env_ac_mfa!$F:$F,env_ac_mfa!$A:$A,U10,env_ac_mfa!$B:$B,Data_mfa!$B$8,env_ac_mfa!$C:$C,Data_mfa!$A$45,env_ac_mfa!$D:$D,Data_mfa!$B$7,env_ac_mfa!$E:$E,Data_mfa!$C$45)</f>
        <v>2042.865</v>
      </c>
      <c r="V45" s="82">
        <f>SUMIFS(env_ac_mfa!$F:$F,env_ac_mfa!$A:$A,V10,env_ac_mfa!$B:$B,Data_mfa!$B$8,env_ac_mfa!$C:$C,Data_mfa!$A$45,env_ac_mfa!$D:$D,Data_mfa!$B$7,env_ac_mfa!$E:$E,Data_mfa!$C$45)</f>
        <v>3440.25</v>
      </c>
      <c r="W45" s="82">
        <f>SUMIFS(env_ac_mfa!$F:$F,env_ac_mfa!$A:$A,W10,env_ac_mfa!$B:$B,Data_mfa!$B$8,env_ac_mfa!$C:$C,Data_mfa!$A$45,env_ac_mfa!$D:$D,Data_mfa!$B$7,env_ac_mfa!$E:$E,Data_mfa!$C$45)</f>
        <v>907.053</v>
      </c>
      <c r="X45" s="82">
        <f>SUMIFS(env_ac_mfa!$F:$F,env_ac_mfa!$A:$A,X10,env_ac_mfa!$B:$B,Data_mfa!$B$8,env_ac_mfa!$C:$C,Data_mfa!$A$45,env_ac_mfa!$D:$D,Data_mfa!$B$7,env_ac_mfa!$E:$E,Data_mfa!$C$45)</f>
        <v>751.826</v>
      </c>
      <c r="Y45" s="82">
        <f>SUMIFS(env_ac_mfa!$F:$F,env_ac_mfa!$A:$A,Y10,env_ac_mfa!$B:$B,Data_mfa!$B$8,env_ac_mfa!$C:$C,Data_mfa!$A$45,env_ac_mfa!$D:$D,Data_mfa!$B$7,env_ac_mfa!$E:$E,Data_mfa!$C$45)</f>
        <v>1048.302</v>
      </c>
      <c r="Z45" s="82">
        <f>SUMIFS(env_ac_mfa!$F:$F,env_ac_mfa!$A:$A,Z10,env_ac_mfa!$B:$B,Data_mfa!$B$8,env_ac_mfa!$C:$C,Data_mfa!$A$45,env_ac_mfa!$D:$D,Data_mfa!$B$7,env_ac_mfa!$E:$E,Data_mfa!$C$45)</f>
        <v>2637.745</v>
      </c>
      <c r="AA45" s="82">
        <f>SUMIFS(env_ac_mfa!$F:$F,env_ac_mfa!$A:$A,$AA$10,env_ac_mfa!$B:$B,Data_mfa!$B$8,env_ac_mfa!$C:$C,Data_mfa!$A45,env_ac_mfa!$D:$D,Data_mfa!$B$7,env_ac_mfa!$E:$E,Data_mfa!$C45)</f>
        <v>3315.237</v>
      </c>
    </row>
    <row r="47" ht="15">
      <c r="A47" s="91" t="s">
        <v>55</v>
      </c>
    </row>
    <row r="48" spans="1:2" ht="15">
      <c r="A48" s="91" t="s">
        <v>54</v>
      </c>
      <c r="B48" s="91" t="s">
        <v>53</v>
      </c>
    </row>
    <row r="50" spans="1:3" ht="15">
      <c r="A50" s="91" t="s">
        <v>99</v>
      </c>
      <c r="B50" s="91" t="s">
        <v>212</v>
      </c>
      <c r="C50" s="69" t="s">
        <v>216</v>
      </c>
    </row>
    <row r="51" spans="1:3" ht="15">
      <c r="A51" s="91" t="s">
        <v>98</v>
      </c>
      <c r="B51" s="186" t="s">
        <v>209</v>
      </c>
      <c r="C51" s="69" t="s">
        <v>173</v>
      </c>
    </row>
    <row r="53" spans="1:27" ht="15">
      <c r="A53" s="92" t="s">
        <v>97</v>
      </c>
      <c r="B53" s="92" t="s">
        <v>96</v>
      </c>
      <c r="C53" s="92" t="s">
        <v>95</v>
      </c>
      <c r="D53" s="92" t="s">
        <v>94</v>
      </c>
      <c r="E53" s="92" t="s">
        <v>93</v>
      </c>
      <c r="F53" s="92" t="s">
        <v>92</v>
      </c>
      <c r="G53" s="92" t="s">
        <v>91</v>
      </c>
      <c r="H53" s="92" t="s">
        <v>90</v>
      </c>
      <c r="I53" s="92" t="s">
        <v>89</v>
      </c>
      <c r="J53" s="92" t="s">
        <v>88</v>
      </c>
      <c r="K53" s="92" t="s">
        <v>87</v>
      </c>
      <c r="L53" s="92" t="s">
        <v>86</v>
      </c>
      <c r="M53" s="92" t="s">
        <v>85</v>
      </c>
      <c r="N53" s="92" t="s">
        <v>84</v>
      </c>
      <c r="O53" s="92" t="s">
        <v>83</v>
      </c>
      <c r="P53" s="92" t="s">
        <v>82</v>
      </c>
      <c r="Q53" s="92" t="s">
        <v>81</v>
      </c>
      <c r="R53" s="92" t="s">
        <v>80</v>
      </c>
      <c r="S53" s="92" t="s">
        <v>79</v>
      </c>
      <c r="T53" s="92" t="s">
        <v>78</v>
      </c>
      <c r="U53" s="92" t="s">
        <v>77</v>
      </c>
      <c r="V53" s="92" t="s">
        <v>76</v>
      </c>
      <c r="W53" s="92" t="s">
        <v>75</v>
      </c>
      <c r="X53" s="92" t="s">
        <v>206</v>
      </c>
      <c r="Y53" s="92" t="s">
        <v>234</v>
      </c>
      <c r="Z53" s="92" t="s">
        <v>239</v>
      </c>
      <c r="AA53" s="92" t="s">
        <v>250</v>
      </c>
    </row>
    <row r="54" spans="1:27" ht="15">
      <c r="A54" s="92" t="s">
        <v>74</v>
      </c>
      <c r="B54" s="92" t="s">
        <v>11</v>
      </c>
      <c r="C54" s="92" t="s">
        <v>65</v>
      </c>
      <c r="D54" s="92" t="s">
        <v>64</v>
      </c>
      <c r="E54" s="187">
        <f>SUMIFS(env_ac_mfa!$F:$F,env_ac_mfa!$A:$A,E53,env_ac_mfa!$B:$B,Data_mfa!$B$51,env_ac_mfa!$C:$C,Data_mfa!$A$54,env_ac_mfa!$D:$D,Data_mfa!$B$50,env_ac_mfa!$E:$E,Data_mfa!$C$54)</f>
        <v>12.936</v>
      </c>
      <c r="F54" s="187">
        <f>SUMIFS(env_ac_mfa!$F:$F,env_ac_mfa!$A:$A,F53,env_ac_mfa!$B:$B,Data_mfa!$B$51,env_ac_mfa!$C:$C,Data_mfa!$A$54,env_ac_mfa!$D:$D,Data_mfa!$B$50,env_ac_mfa!$E:$E,Data_mfa!$C$54)</f>
        <v>13.028</v>
      </c>
      <c r="G54" s="187">
        <f>SUMIFS(env_ac_mfa!$F:$F,env_ac_mfa!$A:$A,G53,env_ac_mfa!$B:$B,Data_mfa!$B$51,env_ac_mfa!$C:$C,Data_mfa!$A$54,env_ac_mfa!$D:$D,Data_mfa!$B$50,env_ac_mfa!$E:$E,Data_mfa!$C$54)</f>
        <v>13.046</v>
      </c>
      <c r="H54" s="187">
        <f>SUMIFS(env_ac_mfa!$F:$F,env_ac_mfa!$A:$A,H53,env_ac_mfa!$B:$B,Data_mfa!$B$51,env_ac_mfa!$C:$C,Data_mfa!$A$54,env_ac_mfa!$D:$D,Data_mfa!$B$50,env_ac_mfa!$E:$E,Data_mfa!$C$54)</f>
        <v>12.981</v>
      </c>
      <c r="I54" s="187">
        <f>SUMIFS(env_ac_mfa!$F:$F,env_ac_mfa!$A:$A,I53,env_ac_mfa!$B:$B,Data_mfa!$B$51,env_ac_mfa!$C:$C,Data_mfa!$A$54,env_ac_mfa!$D:$D,Data_mfa!$B$50,env_ac_mfa!$E:$E,Data_mfa!$C$54)</f>
        <v>13.584</v>
      </c>
      <c r="J54" s="187">
        <f>SUMIFS(env_ac_mfa!$F:$F,env_ac_mfa!$A:$A,J53,env_ac_mfa!$B:$B,Data_mfa!$B$51,env_ac_mfa!$C:$C,Data_mfa!$A$54,env_ac_mfa!$D:$D,Data_mfa!$B$50,env_ac_mfa!$E:$E,Data_mfa!$C$54)</f>
        <v>13.687</v>
      </c>
      <c r="K54" s="187">
        <f>SUMIFS(env_ac_mfa!$F:$F,env_ac_mfa!$A:$A,K53,env_ac_mfa!$B:$B,Data_mfa!$B$51,env_ac_mfa!$C:$C,Data_mfa!$A$54,env_ac_mfa!$D:$D,Data_mfa!$B$50,env_ac_mfa!$E:$E,Data_mfa!$C$54)</f>
        <v>13.991</v>
      </c>
      <c r="L54" s="187">
        <f>SUMIFS(env_ac_mfa!$F:$F,env_ac_mfa!$A:$A,L53,env_ac_mfa!$B:$B,Data_mfa!$B$51,env_ac_mfa!$C:$C,Data_mfa!$A$54,env_ac_mfa!$D:$D,Data_mfa!$B$50,env_ac_mfa!$E:$E,Data_mfa!$C$54)</f>
        <v>14.522</v>
      </c>
      <c r="M54" s="187">
        <f>SUMIFS(env_ac_mfa!$F:$F,env_ac_mfa!$A:$A,M53,env_ac_mfa!$B:$B,Data_mfa!$B$51,env_ac_mfa!$C:$C,Data_mfa!$A$54,env_ac_mfa!$D:$D,Data_mfa!$B$50,env_ac_mfa!$E:$E,Data_mfa!$C$54)</f>
        <v>14.241</v>
      </c>
      <c r="N54" s="187">
        <f>SUMIFS(env_ac_mfa!$F:$F,env_ac_mfa!$A:$A,N53,env_ac_mfa!$B:$B,Data_mfa!$B$51,env_ac_mfa!$C:$C,Data_mfa!$A$54,env_ac_mfa!$D:$D,Data_mfa!$B$50,env_ac_mfa!$E:$E,Data_mfa!$C$54)</f>
        <v>12.692</v>
      </c>
      <c r="O54" s="187">
        <f>SUMIFS(env_ac_mfa!$F:$F,env_ac_mfa!$A:$A,O53,env_ac_mfa!$B:$B,Data_mfa!$B$51,env_ac_mfa!$C:$C,Data_mfa!$A$54,env_ac_mfa!$D:$D,Data_mfa!$B$50,env_ac_mfa!$E:$E,Data_mfa!$C$54)</f>
        <v>12.241</v>
      </c>
      <c r="P54" s="187">
        <f>SUMIFS(env_ac_mfa!$F:$F,env_ac_mfa!$A:$A,P53,env_ac_mfa!$B:$B,Data_mfa!$B$51,env_ac_mfa!$C:$C,Data_mfa!$A$54,env_ac_mfa!$D:$D,Data_mfa!$B$50,env_ac_mfa!$E:$E,Data_mfa!$C$54)</f>
        <v>12.989</v>
      </c>
      <c r="Q54" s="187">
        <f>SUMIFS(env_ac_mfa!$F:$F,env_ac_mfa!$A:$A,Q53,env_ac_mfa!$B:$B,Data_mfa!$B$51,env_ac_mfa!$C:$C,Data_mfa!$A$54,env_ac_mfa!$D:$D,Data_mfa!$B$50,env_ac_mfa!$E:$E,Data_mfa!$C$54)</f>
        <v>12.015</v>
      </c>
      <c r="R54" s="187">
        <f>SUMIFS(env_ac_mfa!$F:$F,env_ac_mfa!$A:$A,R53,env_ac_mfa!$B:$B,Data_mfa!$B$51,env_ac_mfa!$C:$C,Data_mfa!$A$54,env_ac_mfa!$D:$D,Data_mfa!$B$50,env_ac_mfa!$E:$E,Data_mfa!$C$54)</f>
        <v>11.752</v>
      </c>
      <c r="S54" s="187">
        <f>SUMIFS(env_ac_mfa!$F:$F,env_ac_mfa!$A:$A,S53,env_ac_mfa!$B:$B,Data_mfa!$B$51,env_ac_mfa!$C:$C,Data_mfa!$A$54,env_ac_mfa!$D:$D,Data_mfa!$B$50,env_ac_mfa!$E:$E,Data_mfa!$C$54)</f>
        <v>11.838</v>
      </c>
      <c r="T54" s="187">
        <f>SUMIFS(env_ac_mfa!$F:$F,env_ac_mfa!$A:$A,T53,env_ac_mfa!$B:$B,Data_mfa!$B$51,env_ac_mfa!$C:$C,Data_mfa!$A$54,env_ac_mfa!$D:$D,Data_mfa!$B$50,env_ac_mfa!$E:$E,Data_mfa!$C$54)</f>
        <v>11.722</v>
      </c>
      <c r="U54" s="187">
        <f>SUMIFS(env_ac_mfa!$F:$F,env_ac_mfa!$A:$A,U53,env_ac_mfa!$B:$B,Data_mfa!$B$51,env_ac_mfa!$C:$C,Data_mfa!$A$54,env_ac_mfa!$D:$D,Data_mfa!$B$50,env_ac_mfa!$E:$E,Data_mfa!$C$54)</f>
        <v>11.664</v>
      </c>
      <c r="V54" s="187">
        <f>SUMIFS(env_ac_mfa!$F:$F,env_ac_mfa!$A:$A,V53,env_ac_mfa!$B:$B,Data_mfa!$B$51,env_ac_mfa!$C:$C,Data_mfa!$A$54,env_ac_mfa!$D:$D,Data_mfa!$B$50,env_ac_mfa!$E:$E,Data_mfa!$C$54)</f>
        <v>11.966</v>
      </c>
      <c r="W54" s="187">
        <f>SUMIFS(env_ac_mfa!$F:$F,env_ac_mfa!$A:$A,W53,env_ac_mfa!$B:$B,Data_mfa!$B$51,env_ac_mfa!$C:$C,Data_mfa!$A$54,env_ac_mfa!$D:$D,Data_mfa!$B$50,env_ac_mfa!$E:$E,Data_mfa!$C$54)</f>
        <v>12.104</v>
      </c>
      <c r="X54" s="187">
        <f>SUMIFS(env_ac_mfa!$F:$F,env_ac_mfa!$A:$A,X53,env_ac_mfa!$B:$B,Data_mfa!$B$51,env_ac_mfa!$C:$C,Data_mfa!$A$54,env_ac_mfa!$D:$D,Data_mfa!$B$50,env_ac_mfa!$E:$E,Data_mfa!$C$54)</f>
        <v>12.238</v>
      </c>
      <c r="Y54" s="187">
        <f>SUMIFS(env_ac_mfa!$F:$F,env_ac_mfa!$A:$A,Y53,env_ac_mfa!$B:$B,Data_mfa!$B$51,env_ac_mfa!$C:$C,Data_mfa!$A$54,env_ac_mfa!$D:$D,Data_mfa!$B$50,env_ac_mfa!$E:$E,Data_mfa!$C$54)</f>
        <v>11.956</v>
      </c>
      <c r="Z54" s="187">
        <f>SUMIFS(env_ac_mfa!$F:$F,env_ac_mfa!$A:$A,Z53,env_ac_mfa!$B:$B,Data_mfa!$B$51,env_ac_mfa!$C:$C,Data_mfa!$A$54,env_ac_mfa!$D:$D,Data_mfa!$B$50,env_ac_mfa!$E:$E,Data_mfa!$C$54)</f>
        <v>12.438</v>
      </c>
      <c r="AA54" s="187">
        <f>SUMIFS(env_ac_mfa!$F:$F,env_ac_mfa!$A:$A,$AA$53,env_ac_mfa!$B:$B,Data_mfa!$B$51,env_ac_mfa!$C:$C,Data_mfa!$A54,env_ac_mfa!$D:$D,Data_mfa!$B$50,env_ac_mfa!$E:$E,Data_mfa!$C54)</f>
        <v>12.399</v>
      </c>
    </row>
    <row r="55" spans="1:27" ht="15">
      <c r="A55" s="92" t="s">
        <v>74</v>
      </c>
      <c r="B55" s="92" t="s">
        <v>11</v>
      </c>
      <c r="C55" s="92" t="s">
        <v>63</v>
      </c>
      <c r="D55" s="92" t="s">
        <v>1</v>
      </c>
      <c r="E55" s="187">
        <f>SUMIFS(env_ac_mfa!$F:$F,env_ac_mfa!$A:$A,E53,env_ac_mfa!$B:$B,Data_mfa!$B$51,env_ac_mfa!$C:$C,Data_mfa!$A$55,env_ac_mfa!$D:$D,Data_mfa!$B$50,env_ac_mfa!$E:$E,Data_mfa!$C$55)</f>
        <v>3.46</v>
      </c>
      <c r="F55" s="187">
        <f>SUMIFS(env_ac_mfa!$F:$F,env_ac_mfa!$A:$A,F53,env_ac_mfa!$B:$B,Data_mfa!$B$51,env_ac_mfa!$C:$C,Data_mfa!$A$55,env_ac_mfa!$D:$D,Data_mfa!$B$50,env_ac_mfa!$E:$E,Data_mfa!$C$55)</f>
        <v>3.405</v>
      </c>
      <c r="G55" s="187">
        <f>SUMIFS(env_ac_mfa!$F:$F,env_ac_mfa!$A:$A,G53,env_ac_mfa!$B:$B,Data_mfa!$B$51,env_ac_mfa!$C:$C,Data_mfa!$A$55,env_ac_mfa!$D:$D,Data_mfa!$B$50,env_ac_mfa!$E:$E,Data_mfa!$C$55)</f>
        <v>3.557</v>
      </c>
      <c r="H55" s="187">
        <f>SUMIFS(env_ac_mfa!$F:$F,env_ac_mfa!$A:$A,H53,env_ac_mfa!$B:$B,Data_mfa!$B$51,env_ac_mfa!$C:$C,Data_mfa!$A$55,env_ac_mfa!$D:$D,Data_mfa!$B$50,env_ac_mfa!$E:$E,Data_mfa!$C$55)</f>
        <v>3.74</v>
      </c>
      <c r="I55" s="187">
        <f>SUMIFS(env_ac_mfa!$F:$F,env_ac_mfa!$A:$A,I53,env_ac_mfa!$B:$B,Data_mfa!$B$51,env_ac_mfa!$C:$C,Data_mfa!$A$55,env_ac_mfa!$D:$D,Data_mfa!$B$50,env_ac_mfa!$E:$E,Data_mfa!$C$55)</f>
        <v>3.85</v>
      </c>
      <c r="J55" s="187">
        <f>SUMIFS(env_ac_mfa!$F:$F,env_ac_mfa!$A:$A,J53,env_ac_mfa!$B:$B,Data_mfa!$B$51,env_ac_mfa!$C:$C,Data_mfa!$A$55,env_ac_mfa!$D:$D,Data_mfa!$B$50,env_ac_mfa!$E:$E,Data_mfa!$C$55)</f>
        <v>3.895</v>
      </c>
      <c r="K55" s="187">
        <f>SUMIFS(env_ac_mfa!$F:$F,env_ac_mfa!$A:$A,K53,env_ac_mfa!$B:$B,Data_mfa!$B$51,env_ac_mfa!$C:$C,Data_mfa!$A$55,env_ac_mfa!$D:$D,Data_mfa!$B$50,env_ac_mfa!$E:$E,Data_mfa!$C$55)</f>
        <v>3.984</v>
      </c>
      <c r="L55" s="187">
        <f>SUMIFS(env_ac_mfa!$F:$F,env_ac_mfa!$A:$A,L53,env_ac_mfa!$B:$B,Data_mfa!$B$51,env_ac_mfa!$C:$C,Data_mfa!$A$55,env_ac_mfa!$D:$D,Data_mfa!$B$50,env_ac_mfa!$E:$E,Data_mfa!$C$55)</f>
        <v>4.04</v>
      </c>
      <c r="M55" s="187">
        <f>SUMIFS(env_ac_mfa!$F:$F,env_ac_mfa!$A:$A,M53,env_ac_mfa!$B:$B,Data_mfa!$B$51,env_ac_mfa!$C:$C,Data_mfa!$A$55,env_ac_mfa!$D:$D,Data_mfa!$B$50,env_ac_mfa!$E:$E,Data_mfa!$C$55)</f>
        <v>3.984</v>
      </c>
      <c r="N55" s="187">
        <f>SUMIFS(env_ac_mfa!$F:$F,env_ac_mfa!$A:$A,N53,env_ac_mfa!$B:$B,Data_mfa!$B$51,env_ac_mfa!$C:$C,Data_mfa!$A$55,env_ac_mfa!$D:$D,Data_mfa!$B$50,env_ac_mfa!$E:$E,Data_mfa!$C$55)</f>
        <v>3.36</v>
      </c>
      <c r="O55" s="187">
        <f>SUMIFS(env_ac_mfa!$F:$F,env_ac_mfa!$A:$A,O53,env_ac_mfa!$B:$B,Data_mfa!$B$51,env_ac_mfa!$C:$C,Data_mfa!$A$55,env_ac_mfa!$D:$D,Data_mfa!$B$50,env_ac_mfa!$E:$E,Data_mfa!$C$55)</f>
        <v>3.603</v>
      </c>
      <c r="P55" s="187">
        <f>SUMIFS(env_ac_mfa!$F:$F,env_ac_mfa!$A:$A,P53,env_ac_mfa!$B:$B,Data_mfa!$B$51,env_ac_mfa!$C:$C,Data_mfa!$A$55,env_ac_mfa!$D:$D,Data_mfa!$B$50,env_ac_mfa!$E:$E,Data_mfa!$C$55)</f>
        <v>3.669</v>
      </c>
      <c r="Q55" s="187">
        <f>SUMIFS(env_ac_mfa!$F:$F,env_ac_mfa!$A:$A,Q53,env_ac_mfa!$B:$B,Data_mfa!$B$51,env_ac_mfa!$C:$C,Data_mfa!$A$55,env_ac_mfa!$D:$D,Data_mfa!$B$50,env_ac_mfa!$E:$E,Data_mfa!$C$55)</f>
        <v>3.549</v>
      </c>
      <c r="R55" s="187">
        <f>SUMIFS(env_ac_mfa!$F:$F,env_ac_mfa!$A:$A,R53,env_ac_mfa!$B:$B,Data_mfa!$B$51,env_ac_mfa!$C:$C,Data_mfa!$A$55,env_ac_mfa!$D:$D,Data_mfa!$B$50,env_ac_mfa!$E:$E,Data_mfa!$C$55)</f>
        <v>3.509</v>
      </c>
      <c r="S55" s="187">
        <f>SUMIFS(env_ac_mfa!$F:$F,env_ac_mfa!$A:$A,S53,env_ac_mfa!$B:$B,Data_mfa!$B$51,env_ac_mfa!$C:$C,Data_mfa!$A$55,env_ac_mfa!$D:$D,Data_mfa!$B$50,env_ac_mfa!$E:$E,Data_mfa!$C$55)</f>
        <v>3.542</v>
      </c>
      <c r="T55" s="187">
        <f>SUMIFS(env_ac_mfa!$F:$F,env_ac_mfa!$A:$A,T53,env_ac_mfa!$B:$B,Data_mfa!$B$51,env_ac_mfa!$C:$C,Data_mfa!$A$55,env_ac_mfa!$D:$D,Data_mfa!$B$50,env_ac_mfa!$E:$E,Data_mfa!$C$55)</f>
        <v>3.683</v>
      </c>
      <c r="U55" s="187">
        <f>SUMIFS(env_ac_mfa!$F:$F,env_ac_mfa!$A:$A,U53,env_ac_mfa!$B:$B,Data_mfa!$B$51,env_ac_mfa!$C:$C,Data_mfa!$A$55,env_ac_mfa!$D:$D,Data_mfa!$B$50,env_ac_mfa!$E:$E,Data_mfa!$C$55)</f>
        <v>3.717</v>
      </c>
      <c r="V55" s="187">
        <f>SUMIFS(env_ac_mfa!$F:$F,env_ac_mfa!$A:$A,V53,env_ac_mfa!$B:$B,Data_mfa!$B$51,env_ac_mfa!$C:$C,Data_mfa!$A$55,env_ac_mfa!$D:$D,Data_mfa!$B$50,env_ac_mfa!$E:$E,Data_mfa!$C$55)</f>
        <v>3.806</v>
      </c>
      <c r="W55" s="187">
        <f>SUMIFS(env_ac_mfa!$F:$F,env_ac_mfa!$A:$A,W53,env_ac_mfa!$B:$B,Data_mfa!$B$51,env_ac_mfa!$C:$C,Data_mfa!$A$55,env_ac_mfa!$D:$D,Data_mfa!$B$50,env_ac_mfa!$E:$E,Data_mfa!$C$55)</f>
        <v>3.879</v>
      </c>
      <c r="X55" s="187">
        <f>SUMIFS(env_ac_mfa!$F:$F,env_ac_mfa!$A:$A,X53,env_ac_mfa!$B:$B,Data_mfa!$B$51,env_ac_mfa!$C:$C,Data_mfa!$A$55,env_ac_mfa!$D:$D,Data_mfa!$B$50,env_ac_mfa!$E:$E,Data_mfa!$C$55)</f>
        <v>3.801</v>
      </c>
      <c r="Y55" s="187">
        <f>SUMIFS(env_ac_mfa!$F:$F,env_ac_mfa!$A:$A,Y53,env_ac_mfa!$B:$B,Data_mfa!$B$51,env_ac_mfa!$C:$C,Data_mfa!$A$55,env_ac_mfa!$D:$D,Data_mfa!$B$50,env_ac_mfa!$E:$E,Data_mfa!$C$55)</f>
        <v>3.41</v>
      </c>
      <c r="Z55" s="187">
        <f>SUMIFS(env_ac_mfa!$F:$F,env_ac_mfa!$A:$A,Z53,env_ac_mfa!$B:$B,Data_mfa!$B$51,env_ac_mfa!$C:$C,Data_mfa!$A$55,env_ac_mfa!$D:$D,Data_mfa!$B$50,env_ac_mfa!$E:$E,Data_mfa!$C$55)</f>
        <v>3.623</v>
      </c>
      <c r="AA55" s="187">
        <f>SUMIFS(env_ac_mfa!$F:$F,env_ac_mfa!$A:$A,$AA$53,env_ac_mfa!$B:$B,Data_mfa!$B$51,env_ac_mfa!$C:$C,Data_mfa!$A55,env_ac_mfa!$D:$D,Data_mfa!$B$50,env_ac_mfa!$E:$E,Data_mfa!$C55)</f>
        <v>3.581</v>
      </c>
    </row>
    <row r="56" spans="1:27" ht="15">
      <c r="A56" s="92" t="s">
        <v>74</v>
      </c>
      <c r="B56" s="92" t="s">
        <v>11</v>
      </c>
      <c r="C56" s="92" t="s">
        <v>62</v>
      </c>
      <c r="D56" s="92" t="s">
        <v>2</v>
      </c>
      <c r="E56" s="187">
        <f>SUMIFS(env_ac_mfa!$F:$F,env_ac_mfa!$A:$A,E53,env_ac_mfa!$B:$B,Data_mfa!$B$51,env_ac_mfa!$C:$C,Data_mfa!$A$56,env_ac_mfa!$D:$D,Data_mfa!$B$50,env_ac_mfa!$E:$E,Data_mfa!$C$56)</f>
        <v>1.031</v>
      </c>
      <c r="F56" s="187">
        <f>SUMIFS(env_ac_mfa!$F:$F,env_ac_mfa!$A:$A,F53,env_ac_mfa!$B:$B,Data_mfa!$B$51,env_ac_mfa!$C:$C,Data_mfa!$A$56,env_ac_mfa!$D:$D,Data_mfa!$B$50,env_ac_mfa!$E:$E,Data_mfa!$C$56)</f>
        <v>1.027</v>
      </c>
      <c r="G56" s="187">
        <f>SUMIFS(env_ac_mfa!$F:$F,env_ac_mfa!$A:$A,G53,env_ac_mfa!$B:$B,Data_mfa!$B$51,env_ac_mfa!$C:$C,Data_mfa!$A$56,env_ac_mfa!$D:$D,Data_mfa!$B$50,env_ac_mfa!$E:$E,Data_mfa!$C$56)</f>
        <v>1.087</v>
      </c>
      <c r="H56" s="187">
        <f>SUMIFS(env_ac_mfa!$F:$F,env_ac_mfa!$A:$A,H53,env_ac_mfa!$B:$B,Data_mfa!$B$51,env_ac_mfa!$C:$C,Data_mfa!$A$56,env_ac_mfa!$D:$D,Data_mfa!$B$50,env_ac_mfa!$E:$E,Data_mfa!$C$56)</f>
        <v>1.11</v>
      </c>
      <c r="I56" s="187">
        <f>SUMIFS(env_ac_mfa!$F:$F,env_ac_mfa!$A:$A,I53,env_ac_mfa!$B:$B,Data_mfa!$B$51,env_ac_mfa!$C:$C,Data_mfa!$A$56,env_ac_mfa!$D:$D,Data_mfa!$B$50,env_ac_mfa!$E:$E,Data_mfa!$C$56)</f>
        <v>1.165</v>
      </c>
      <c r="J56" s="187">
        <f>SUMIFS(env_ac_mfa!$F:$F,env_ac_mfa!$A:$A,J53,env_ac_mfa!$B:$B,Data_mfa!$B$51,env_ac_mfa!$C:$C,Data_mfa!$A$56,env_ac_mfa!$D:$D,Data_mfa!$B$50,env_ac_mfa!$E:$E,Data_mfa!$C$56)</f>
        <v>1.223</v>
      </c>
      <c r="K56" s="187">
        <f>SUMIFS(env_ac_mfa!$F:$F,env_ac_mfa!$A:$A,K53,env_ac_mfa!$B:$B,Data_mfa!$B$51,env_ac_mfa!$C:$C,Data_mfa!$A$56,env_ac_mfa!$D:$D,Data_mfa!$B$50,env_ac_mfa!$E:$E,Data_mfa!$C$56)</f>
        <v>1.273</v>
      </c>
      <c r="L56" s="187">
        <f>SUMIFS(env_ac_mfa!$F:$F,env_ac_mfa!$A:$A,L53,env_ac_mfa!$B:$B,Data_mfa!$B$51,env_ac_mfa!$C:$C,Data_mfa!$A$56,env_ac_mfa!$D:$D,Data_mfa!$B$50,env_ac_mfa!$E:$E,Data_mfa!$C$56)</f>
        <v>1.301</v>
      </c>
      <c r="M56" s="187">
        <f>SUMIFS(env_ac_mfa!$F:$F,env_ac_mfa!$A:$A,M53,env_ac_mfa!$B:$B,Data_mfa!$B$51,env_ac_mfa!$C:$C,Data_mfa!$A$56,env_ac_mfa!$D:$D,Data_mfa!$B$50,env_ac_mfa!$E:$E,Data_mfa!$C$56)</f>
        <v>1.324</v>
      </c>
      <c r="N56" s="187">
        <f>SUMIFS(env_ac_mfa!$F:$F,env_ac_mfa!$A:$A,N53,env_ac_mfa!$B:$B,Data_mfa!$B$51,env_ac_mfa!$C:$C,Data_mfa!$A$56,env_ac_mfa!$D:$D,Data_mfa!$B$50,env_ac_mfa!$E:$E,Data_mfa!$C$56)</f>
        <v>1.242</v>
      </c>
      <c r="O56" s="187">
        <f>SUMIFS(env_ac_mfa!$F:$F,env_ac_mfa!$A:$A,O53,env_ac_mfa!$B:$B,Data_mfa!$B$51,env_ac_mfa!$C:$C,Data_mfa!$A$56,env_ac_mfa!$D:$D,Data_mfa!$B$50,env_ac_mfa!$E:$E,Data_mfa!$C$56)</f>
        <v>1.37</v>
      </c>
      <c r="P56" s="187">
        <f>SUMIFS(env_ac_mfa!$F:$F,env_ac_mfa!$A:$A,P53,env_ac_mfa!$B:$B,Data_mfa!$B$51,env_ac_mfa!$C:$C,Data_mfa!$A$56,env_ac_mfa!$D:$D,Data_mfa!$B$50,env_ac_mfa!$E:$E,Data_mfa!$C$56)</f>
        <v>1.419</v>
      </c>
      <c r="Q56" s="187">
        <f>SUMIFS(env_ac_mfa!$F:$F,env_ac_mfa!$A:$A,Q53,env_ac_mfa!$B:$B,Data_mfa!$B$51,env_ac_mfa!$C:$C,Data_mfa!$A$56,env_ac_mfa!$D:$D,Data_mfa!$B$50,env_ac_mfa!$E:$E,Data_mfa!$C$56)</f>
        <v>1.519</v>
      </c>
      <c r="R56" s="187">
        <f>SUMIFS(env_ac_mfa!$F:$F,env_ac_mfa!$A:$A,R53,env_ac_mfa!$B:$B,Data_mfa!$B$51,env_ac_mfa!$C:$C,Data_mfa!$A$56,env_ac_mfa!$D:$D,Data_mfa!$B$50,env_ac_mfa!$E:$E,Data_mfa!$C$56)</f>
        <v>1.584</v>
      </c>
      <c r="S56" s="187">
        <f>SUMIFS(env_ac_mfa!$F:$F,env_ac_mfa!$A:$A,S53,env_ac_mfa!$B:$B,Data_mfa!$B$51,env_ac_mfa!$C:$C,Data_mfa!$A$56,env_ac_mfa!$D:$D,Data_mfa!$B$50,env_ac_mfa!$E:$E,Data_mfa!$C$56)</f>
        <v>1.602</v>
      </c>
      <c r="T56" s="187">
        <f>SUMIFS(env_ac_mfa!$F:$F,env_ac_mfa!$A:$A,T53,env_ac_mfa!$B:$B,Data_mfa!$B$51,env_ac_mfa!$C:$C,Data_mfa!$A$56,env_ac_mfa!$D:$D,Data_mfa!$B$50,env_ac_mfa!$E:$E,Data_mfa!$C$56)</f>
        <v>1.613</v>
      </c>
      <c r="U56" s="187">
        <f>SUMIFS(env_ac_mfa!$F:$F,env_ac_mfa!$A:$A,U53,env_ac_mfa!$B:$B,Data_mfa!$B$51,env_ac_mfa!$C:$C,Data_mfa!$A$56,env_ac_mfa!$D:$D,Data_mfa!$B$50,env_ac_mfa!$E:$E,Data_mfa!$C$56)</f>
        <v>1.66</v>
      </c>
      <c r="V56" s="187">
        <f>SUMIFS(env_ac_mfa!$F:$F,env_ac_mfa!$A:$A,V53,env_ac_mfa!$B:$B,Data_mfa!$B$51,env_ac_mfa!$C:$C,Data_mfa!$A$56,env_ac_mfa!$D:$D,Data_mfa!$B$50,env_ac_mfa!$E:$E,Data_mfa!$C$56)</f>
        <v>1.716</v>
      </c>
      <c r="W56" s="187">
        <f>SUMIFS(env_ac_mfa!$F:$F,env_ac_mfa!$A:$A,W53,env_ac_mfa!$B:$B,Data_mfa!$B$51,env_ac_mfa!$C:$C,Data_mfa!$A$56,env_ac_mfa!$D:$D,Data_mfa!$B$50,env_ac_mfa!$E:$E,Data_mfa!$C$56)</f>
        <v>1.669</v>
      </c>
      <c r="X56" s="187">
        <f>SUMIFS(env_ac_mfa!$F:$F,env_ac_mfa!$A:$A,X53,env_ac_mfa!$B:$B,Data_mfa!$B$51,env_ac_mfa!$C:$C,Data_mfa!$A$56,env_ac_mfa!$D:$D,Data_mfa!$B$50,env_ac_mfa!$E:$E,Data_mfa!$C$56)</f>
        <v>1.666</v>
      </c>
      <c r="Y56" s="187">
        <f>SUMIFS(env_ac_mfa!$F:$F,env_ac_mfa!$A:$A,Y53,env_ac_mfa!$B:$B,Data_mfa!$B$51,env_ac_mfa!$C:$C,Data_mfa!$A$56,env_ac_mfa!$D:$D,Data_mfa!$B$50,env_ac_mfa!$E:$E,Data_mfa!$C$56)</f>
        <v>1.603</v>
      </c>
      <c r="Z56" s="187">
        <f>SUMIFS(env_ac_mfa!$F:$F,env_ac_mfa!$A:$A,Z53,env_ac_mfa!$B:$B,Data_mfa!$B$51,env_ac_mfa!$C:$C,Data_mfa!$A$56,env_ac_mfa!$D:$D,Data_mfa!$B$50,env_ac_mfa!$E:$E,Data_mfa!$C$56)</f>
        <v>1.67</v>
      </c>
      <c r="AA56" s="187">
        <f>SUMIFS(env_ac_mfa!$F:$F,env_ac_mfa!$A:$A,$AA$53,env_ac_mfa!$B:$B,Data_mfa!$B$51,env_ac_mfa!$C:$C,Data_mfa!$A56,env_ac_mfa!$D:$D,Data_mfa!$B$50,env_ac_mfa!$E:$E,Data_mfa!$C56)</f>
        <v>1.536</v>
      </c>
    </row>
    <row r="57" spans="1:27" ht="15">
      <c r="A57" s="92" t="s">
        <v>74</v>
      </c>
      <c r="B57" s="92" t="s">
        <v>11</v>
      </c>
      <c r="C57" s="92" t="s">
        <v>61</v>
      </c>
      <c r="D57" s="92" t="s">
        <v>60</v>
      </c>
      <c r="E57" s="187">
        <f>SUMIFS(env_ac_mfa!$F:$F,env_ac_mfa!$A:$A,E53,env_ac_mfa!$B:$B,Data_mfa!$B$51,env_ac_mfa!$C:$C,Data_mfa!$A$57,env_ac_mfa!$D:$D,Data_mfa!$B$50,env_ac_mfa!$E:$E,Data_mfa!$C$57)</f>
        <v>15.365</v>
      </c>
      <c r="F57" s="187">
        <f>SUMIFS(env_ac_mfa!$F:$F,env_ac_mfa!$A:$A,F53,env_ac_mfa!$B:$B,Data_mfa!$B$51,env_ac_mfa!$C:$C,Data_mfa!$A$57,env_ac_mfa!$D:$D,Data_mfa!$B$50,env_ac_mfa!$E:$E,Data_mfa!$C$57)</f>
        <v>15.406</v>
      </c>
      <c r="G57" s="187">
        <f>SUMIFS(env_ac_mfa!$F:$F,env_ac_mfa!$A:$A,G53,env_ac_mfa!$B:$B,Data_mfa!$B$51,env_ac_mfa!$C:$C,Data_mfa!$A$57,env_ac_mfa!$D:$D,Data_mfa!$B$50,env_ac_mfa!$E:$E,Data_mfa!$C$57)</f>
        <v>15.517</v>
      </c>
      <c r="H57" s="187">
        <f>SUMIFS(env_ac_mfa!$F:$F,env_ac_mfa!$A:$A,H53,env_ac_mfa!$B:$B,Data_mfa!$B$51,env_ac_mfa!$C:$C,Data_mfa!$A$57,env_ac_mfa!$D:$D,Data_mfa!$B$50,env_ac_mfa!$E:$E,Data_mfa!$C$57)</f>
        <v>15.611</v>
      </c>
      <c r="I57" s="187">
        <f>SUMIFS(env_ac_mfa!$F:$F,env_ac_mfa!$A:$A,I53,env_ac_mfa!$B:$B,Data_mfa!$B$51,env_ac_mfa!$C:$C,Data_mfa!$A$57,env_ac_mfa!$D:$D,Data_mfa!$B$50,env_ac_mfa!$E:$E,Data_mfa!$C$57)</f>
        <v>16.269</v>
      </c>
      <c r="J57" s="187">
        <f>SUMIFS(env_ac_mfa!$F:$F,env_ac_mfa!$A:$A,J53,env_ac_mfa!$B:$B,Data_mfa!$B$51,env_ac_mfa!$C:$C,Data_mfa!$A$57,env_ac_mfa!$D:$D,Data_mfa!$B$50,env_ac_mfa!$E:$E,Data_mfa!$C$57)</f>
        <v>16.359</v>
      </c>
      <c r="K57" s="187">
        <f>SUMIFS(env_ac_mfa!$F:$F,env_ac_mfa!$A:$A,K53,env_ac_mfa!$B:$B,Data_mfa!$B$51,env_ac_mfa!$C:$C,Data_mfa!$A$57,env_ac_mfa!$D:$D,Data_mfa!$B$50,env_ac_mfa!$E:$E,Data_mfa!$C$57)</f>
        <v>16.702</v>
      </c>
      <c r="L57" s="187">
        <f>SUMIFS(env_ac_mfa!$F:$F,env_ac_mfa!$A:$A,L53,env_ac_mfa!$B:$B,Data_mfa!$B$51,env_ac_mfa!$C:$C,Data_mfa!$A$57,env_ac_mfa!$D:$D,Data_mfa!$B$50,env_ac_mfa!$E:$E,Data_mfa!$C$57)</f>
        <v>17.262</v>
      </c>
      <c r="M57" s="187">
        <f>SUMIFS(env_ac_mfa!$F:$F,env_ac_mfa!$A:$A,M53,env_ac_mfa!$B:$B,Data_mfa!$B$51,env_ac_mfa!$C:$C,Data_mfa!$A$57,env_ac_mfa!$D:$D,Data_mfa!$B$50,env_ac_mfa!$E:$E,Data_mfa!$C$57)</f>
        <v>16.901</v>
      </c>
      <c r="N57" s="187">
        <f>SUMIFS(env_ac_mfa!$F:$F,env_ac_mfa!$A:$A,N53,env_ac_mfa!$B:$B,Data_mfa!$B$51,env_ac_mfa!$C:$C,Data_mfa!$A$57,env_ac_mfa!$D:$D,Data_mfa!$B$50,env_ac_mfa!$E:$E,Data_mfa!$C$57)</f>
        <v>14.81</v>
      </c>
      <c r="O57" s="187">
        <f>SUMIFS(env_ac_mfa!$F:$F,env_ac_mfa!$A:$A,O53,env_ac_mfa!$B:$B,Data_mfa!$B$51,env_ac_mfa!$C:$C,Data_mfa!$A$57,env_ac_mfa!$D:$D,Data_mfa!$B$50,env_ac_mfa!$E:$E,Data_mfa!$C$57)</f>
        <v>14.474</v>
      </c>
      <c r="P57" s="187">
        <f>SUMIFS(env_ac_mfa!$F:$F,env_ac_mfa!$A:$A,P53,env_ac_mfa!$B:$B,Data_mfa!$B$51,env_ac_mfa!$C:$C,Data_mfa!$A$57,env_ac_mfa!$D:$D,Data_mfa!$B$50,env_ac_mfa!$E:$E,Data_mfa!$C$57)</f>
        <v>15.239</v>
      </c>
      <c r="Q57" s="187">
        <f>SUMIFS(env_ac_mfa!$F:$F,env_ac_mfa!$A:$A,Q53,env_ac_mfa!$B:$B,Data_mfa!$B$51,env_ac_mfa!$C:$C,Data_mfa!$A$57,env_ac_mfa!$D:$D,Data_mfa!$B$50,env_ac_mfa!$E:$E,Data_mfa!$C$57)</f>
        <v>14.045</v>
      </c>
      <c r="R57" s="187">
        <f>SUMIFS(env_ac_mfa!$F:$F,env_ac_mfa!$A:$A,R53,env_ac_mfa!$B:$B,Data_mfa!$B$51,env_ac_mfa!$C:$C,Data_mfa!$A$57,env_ac_mfa!$D:$D,Data_mfa!$B$50,env_ac_mfa!$E:$E,Data_mfa!$C$57)</f>
        <v>13.676</v>
      </c>
      <c r="S57" s="187">
        <f>SUMIFS(env_ac_mfa!$F:$F,env_ac_mfa!$A:$A,S53,env_ac_mfa!$B:$B,Data_mfa!$B$51,env_ac_mfa!$C:$C,Data_mfa!$A$57,env_ac_mfa!$D:$D,Data_mfa!$B$50,env_ac_mfa!$E:$E,Data_mfa!$C$57)</f>
        <v>13.778</v>
      </c>
      <c r="T57" s="187">
        <f>SUMIFS(env_ac_mfa!$F:$F,env_ac_mfa!$A:$A,T53,env_ac_mfa!$B:$B,Data_mfa!$B$51,env_ac_mfa!$C:$C,Data_mfa!$A$57,env_ac_mfa!$D:$D,Data_mfa!$B$50,env_ac_mfa!$E:$E,Data_mfa!$C$57)</f>
        <v>13.793</v>
      </c>
      <c r="U57" s="187">
        <f>SUMIFS(env_ac_mfa!$F:$F,env_ac_mfa!$A:$A,U53,env_ac_mfa!$B:$B,Data_mfa!$B$51,env_ac_mfa!$C:$C,Data_mfa!$A$57,env_ac_mfa!$D:$D,Data_mfa!$B$50,env_ac_mfa!$E:$E,Data_mfa!$C$57)</f>
        <v>13.721</v>
      </c>
      <c r="V57" s="187">
        <f>SUMIFS(env_ac_mfa!$F:$F,env_ac_mfa!$A:$A,V53,env_ac_mfa!$B:$B,Data_mfa!$B$51,env_ac_mfa!$C:$C,Data_mfa!$A$57,env_ac_mfa!$D:$D,Data_mfa!$B$50,env_ac_mfa!$E:$E,Data_mfa!$C$57)</f>
        <v>14.056</v>
      </c>
      <c r="W57" s="187">
        <f>SUMIFS(env_ac_mfa!$F:$F,env_ac_mfa!$A:$A,W53,env_ac_mfa!$B:$B,Data_mfa!$B$51,env_ac_mfa!$C:$C,Data_mfa!$A$57,env_ac_mfa!$D:$D,Data_mfa!$B$50,env_ac_mfa!$E:$E,Data_mfa!$C$57)</f>
        <v>14.314</v>
      </c>
      <c r="X57" s="187">
        <f>SUMIFS(env_ac_mfa!$F:$F,env_ac_mfa!$A:$A,X53,env_ac_mfa!$B:$B,Data_mfa!$B$51,env_ac_mfa!$C:$C,Data_mfa!$A$57,env_ac_mfa!$D:$D,Data_mfa!$B$50,env_ac_mfa!$E:$E,Data_mfa!$C$57)</f>
        <v>14.373</v>
      </c>
      <c r="Y57" s="187">
        <f>SUMIFS(env_ac_mfa!$F:$F,env_ac_mfa!$A:$A,Y53,env_ac_mfa!$B:$B,Data_mfa!$B$51,env_ac_mfa!$C:$C,Data_mfa!$A$57,env_ac_mfa!$D:$D,Data_mfa!$B$50,env_ac_mfa!$E:$E,Data_mfa!$C$57)</f>
        <v>13.763</v>
      </c>
      <c r="Z57" s="187">
        <f>SUMIFS(env_ac_mfa!$F:$F,env_ac_mfa!$A:$A,Z53,env_ac_mfa!$B:$B,Data_mfa!$B$51,env_ac_mfa!$C:$C,Data_mfa!$A$57,env_ac_mfa!$D:$D,Data_mfa!$B$50,env_ac_mfa!$E:$E,Data_mfa!$C$57)</f>
        <v>14.391</v>
      </c>
      <c r="AA57" s="187">
        <f>SUMIFS(env_ac_mfa!$F:$F,env_ac_mfa!$A:$A,$AA$53,env_ac_mfa!$B:$B,Data_mfa!$B$51,env_ac_mfa!$C:$C,Data_mfa!$A57,env_ac_mfa!$D:$D,Data_mfa!$B$50,env_ac_mfa!$E:$E,Data_mfa!$C57)</f>
        <v>14.445</v>
      </c>
    </row>
    <row r="58" spans="1:27" ht="15">
      <c r="A58" s="92" t="s">
        <v>74</v>
      </c>
      <c r="B58" s="92" t="s">
        <v>11</v>
      </c>
      <c r="C58" s="92" t="s">
        <v>57</v>
      </c>
      <c r="D58" s="92" t="s">
        <v>56</v>
      </c>
      <c r="E58" s="187">
        <f>SUMIFS(env_ac_mfa!$F:$F,env_ac_mfa!$A:$A,E53,env_ac_mfa!$B:$B,Data_mfa!$B$51,env_ac_mfa!$C:$C,Data_mfa!$A$58,env_ac_mfa!$D:$D,Data_mfa!$B$50,env_ac_mfa!$E:$E,Data_mfa!$C$58)</f>
        <v>2.429</v>
      </c>
      <c r="F58" s="187">
        <f>SUMIFS(env_ac_mfa!$F:$F,env_ac_mfa!$A:$A,F53,env_ac_mfa!$B:$B,Data_mfa!$B$51,env_ac_mfa!$C:$C,Data_mfa!$A$58,env_ac_mfa!$D:$D,Data_mfa!$B$50,env_ac_mfa!$E:$E,Data_mfa!$C$58)</f>
        <v>2.378</v>
      </c>
      <c r="G58" s="187">
        <f>SUMIFS(env_ac_mfa!$F:$F,env_ac_mfa!$A:$A,G53,env_ac_mfa!$B:$B,Data_mfa!$B$51,env_ac_mfa!$C:$C,Data_mfa!$A$58,env_ac_mfa!$D:$D,Data_mfa!$B$50,env_ac_mfa!$E:$E,Data_mfa!$C$58)</f>
        <v>2.471</v>
      </c>
      <c r="H58" s="187">
        <f>SUMIFS(env_ac_mfa!$F:$F,env_ac_mfa!$A:$A,H53,env_ac_mfa!$B:$B,Data_mfa!$B$51,env_ac_mfa!$C:$C,Data_mfa!$A$58,env_ac_mfa!$D:$D,Data_mfa!$B$50,env_ac_mfa!$E:$E,Data_mfa!$C$58)</f>
        <v>2.63</v>
      </c>
      <c r="I58" s="187">
        <f>SUMIFS(env_ac_mfa!$F:$F,env_ac_mfa!$A:$A,I53,env_ac_mfa!$B:$B,Data_mfa!$B$51,env_ac_mfa!$C:$C,Data_mfa!$A$58,env_ac_mfa!$D:$D,Data_mfa!$B$50,env_ac_mfa!$E:$E,Data_mfa!$C$58)</f>
        <v>2.685</v>
      </c>
      <c r="J58" s="187">
        <f>SUMIFS(env_ac_mfa!$F:$F,env_ac_mfa!$A:$A,J53,env_ac_mfa!$B:$B,Data_mfa!$B$51,env_ac_mfa!$C:$C,Data_mfa!$A$58,env_ac_mfa!$D:$D,Data_mfa!$B$50,env_ac_mfa!$E:$E,Data_mfa!$C$58)</f>
        <v>2.672</v>
      </c>
      <c r="K58" s="187">
        <f>SUMIFS(env_ac_mfa!$F:$F,env_ac_mfa!$A:$A,K53,env_ac_mfa!$B:$B,Data_mfa!$B$51,env_ac_mfa!$C:$C,Data_mfa!$A$58,env_ac_mfa!$D:$D,Data_mfa!$B$50,env_ac_mfa!$E:$E,Data_mfa!$C$58)</f>
        <v>2.711</v>
      </c>
      <c r="L58" s="187">
        <f>SUMIFS(env_ac_mfa!$F:$F,env_ac_mfa!$A:$A,L53,env_ac_mfa!$B:$B,Data_mfa!$B$51,env_ac_mfa!$C:$C,Data_mfa!$A$58,env_ac_mfa!$D:$D,Data_mfa!$B$50,env_ac_mfa!$E:$E,Data_mfa!$C$58)</f>
        <v>2.739</v>
      </c>
      <c r="M58" s="187">
        <f>SUMIFS(env_ac_mfa!$F:$F,env_ac_mfa!$A:$A,M53,env_ac_mfa!$B:$B,Data_mfa!$B$51,env_ac_mfa!$C:$C,Data_mfa!$A$58,env_ac_mfa!$D:$D,Data_mfa!$B$50,env_ac_mfa!$E:$E,Data_mfa!$C$58)</f>
        <v>2.66</v>
      </c>
      <c r="N58" s="187">
        <f>SUMIFS(env_ac_mfa!$F:$F,env_ac_mfa!$A:$A,N53,env_ac_mfa!$B:$B,Data_mfa!$B$51,env_ac_mfa!$C:$C,Data_mfa!$A$58,env_ac_mfa!$D:$D,Data_mfa!$B$50,env_ac_mfa!$E:$E,Data_mfa!$C$58)</f>
        <v>2.118</v>
      </c>
      <c r="O58" s="187">
        <f>SUMIFS(env_ac_mfa!$F:$F,env_ac_mfa!$A:$A,O53,env_ac_mfa!$B:$B,Data_mfa!$B$51,env_ac_mfa!$C:$C,Data_mfa!$A$58,env_ac_mfa!$D:$D,Data_mfa!$B$50,env_ac_mfa!$E:$E,Data_mfa!$C$58)</f>
        <v>2.233</v>
      </c>
      <c r="P58" s="187">
        <f>SUMIFS(env_ac_mfa!$F:$F,env_ac_mfa!$A:$A,P53,env_ac_mfa!$B:$B,Data_mfa!$B$51,env_ac_mfa!$C:$C,Data_mfa!$A$58,env_ac_mfa!$D:$D,Data_mfa!$B$50,env_ac_mfa!$E:$E,Data_mfa!$C$58)</f>
        <v>2.25</v>
      </c>
      <c r="Q58" s="187">
        <f>SUMIFS(env_ac_mfa!$F:$F,env_ac_mfa!$A:$A,Q53,env_ac_mfa!$B:$B,Data_mfa!$B$51,env_ac_mfa!$C:$C,Data_mfa!$A$58,env_ac_mfa!$D:$D,Data_mfa!$B$50,env_ac_mfa!$E:$E,Data_mfa!$C$58)</f>
        <v>2.03</v>
      </c>
      <c r="R58" s="187">
        <f>SUMIFS(env_ac_mfa!$F:$F,env_ac_mfa!$A:$A,R53,env_ac_mfa!$B:$B,Data_mfa!$B$51,env_ac_mfa!$C:$C,Data_mfa!$A$58,env_ac_mfa!$D:$D,Data_mfa!$B$50,env_ac_mfa!$E:$E,Data_mfa!$C$58)</f>
        <v>1.924</v>
      </c>
      <c r="S58" s="187">
        <f>SUMIFS(env_ac_mfa!$F:$F,env_ac_mfa!$A:$A,S53,env_ac_mfa!$B:$B,Data_mfa!$B$51,env_ac_mfa!$C:$C,Data_mfa!$A$58,env_ac_mfa!$D:$D,Data_mfa!$B$50,env_ac_mfa!$E:$E,Data_mfa!$C$58)</f>
        <v>1.94</v>
      </c>
      <c r="T58" s="187">
        <f>SUMIFS(env_ac_mfa!$F:$F,env_ac_mfa!$A:$A,T53,env_ac_mfa!$B:$B,Data_mfa!$B$51,env_ac_mfa!$C:$C,Data_mfa!$A$58,env_ac_mfa!$D:$D,Data_mfa!$B$50,env_ac_mfa!$E:$E,Data_mfa!$C$58)</f>
        <v>2.07</v>
      </c>
      <c r="U58" s="187">
        <f>SUMIFS(env_ac_mfa!$F:$F,env_ac_mfa!$A:$A,U53,env_ac_mfa!$B:$B,Data_mfa!$B$51,env_ac_mfa!$C:$C,Data_mfa!$A$58,env_ac_mfa!$D:$D,Data_mfa!$B$50,env_ac_mfa!$E:$E,Data_mfa!$C$58)</f>
        <v>2.057</v>
      </c>
      <c r="V58" s="187">
        <f>SUMIFS(env_ac_mfa!$F:$F,env_ac_mfa!$A:$A,V53,env_ac_mfa!$B:$B,Data_mfa!$B$51,env_ac_mfa!$C:$C,Data_mfa!$A$58,env_ac_mfa!$D:$D,Data_mfa!$B$50,env_ac_mfa!$E:$E,Data_mfa!$C$58)</f>
        <v>2.091</v>
      </c>
      <c r="W58" s="187">
        <f>SUMIFS(env_ac_mfa!$F:$F,env_ac_mfa!$A:$A,W53,env_ac_mfa!$B:$B,Data_mfa!$B$51,env_ac_mfa!$C:$C,Data_mfa!$A$58,env_ac_mfa!$D:$D,Data_mfa!$B$50,env_ac_mfa!$E:$E,Data_mfa!$C$58)</f>
        <v>2.209</v>
      </c>
      <c r="X58" s="187">
        <f>SUMIFS(env_ac_mfa!$F:$F,env_ac_mfa!$A:$A,X53,env_ac_mfa!$B:$B,Data_mfa!$B$51,env_ac_mfa!$C:$C,Data_mfa!$A$58,env_ac_mfa!$D:$D,Data_mfa!$B$50,env_ac_mfa!$E:$E,Data_mfa!$C$58)</f>
        <v>2.135</v>
      </c>
      <c r="Y58" s="187">
        <f>SUMIFS(env_ac_mfa!$F:$F,env_ac_mfa!$A:$A,Y53,env_ac_mfa!$B:$B,Data_mfa!$B$51,env_ac_mfa!$C:$C,Data_mfa!$A$58,env_ac_mfa!$D:$D,Data_mfa!$B$50,env_ac_mfa!$E:$E,Data_mfa!$C$58)</f>
        <v>1.807</v>
      </c>
      <c r="Z58" s="187">
        <f>SUMIFS(env_ac_mfa!$F:$F,env_ac_mfa!$A:$A,Z53,env_ac_mfa!$B:$B,Data_mfa!$B$51,env_ac_mfa!$C:$C,Data_mfa!$A$58,env_ac_mfa!$D:$D,Data_mfa!$B$50,env_ac_mfa!$E:$E,Data_mfa!$C$58)</f>
        <v>1.953</v>
      </c>
      <c r="AA58" s="187">
        <f>SUMIFS(env_ac_mfa!$F:$F,env_ac_mfa!$A:$A,$AA$53,env_ac_mfa!$B:$B,Data_mfa!$B$51,env_ac_mfa!$C:$C,Data_mfa!$A58,env_ac_mfa!$D:$D,Data_mfa!$B$50,env_ac_mfa!$E:$E,Data_mfa!$C58)</f>
        <v>2.046</v>
      </c>
    </row>
    <row r="59" spans="1:27" ht="15">
      <c r="A59" s="92" t="s">
        <v>73</v>
      </c>
      <c r="B59" s="92" t="s">
        <v>3</v>
      </c>
      <c r="C59" s="92" t="s">
        <v>65</v>
      </c>
      <c r="D59" s="92" t="s">
        <v>64</v>
      </c>
      <c r="E59" s="187">
        <f>SUMIFS(env_ac_mfa!$F:$F,env_ac_mfa!$A:$A,E53,env_ac_mfa!$B:$B,Data_mfa!$B$51,env_ac_mfa!$C:$C,Data_mfa!$A$59,env_ac_mfa!$D:$D,Data_mfa!$B$50,env_ac_mfa!$E:$E,Data_mfa!$C$59)</f>
        <v>3.427</v>
      </c>
      <c r="F59" s="187">
        <f>SUMIFS(env_ac_mfa!$F:$F,env_ac_mfa!$A:$A,F53,env_ac_mfa!$B:$B,Data_mfa!$B$51,env_ac_mfa!$C:$C,Data_mfa!$A$59,env_ac_mfa!$D:$D,Data_mfa!$B$50,env_ac_mfa!$E:$E,Data_mfa!$C$59)</f>
        <v>3.377</v>
      </c>
      <c r="G59" s="187">
        <f>SUMIFS(env_ac_mfa!$F:$F,env_ac_mfa!$A:$A,G53,env_ac_mfa!$B:$B,Data_mfa!$B$51,env_ac_mfa!$C:$C,Data_mfa!$A$59,env_ac_mfa!$D:$D,Data_mfa!$B$50,env_ac_mfa!$E:$E,Data_mfa!$C$59)</f>
        <v>3.37</v>
      </c>
      <c r="H59" s="187">
        <f>SUMIFS(env_ac_mfa!$F:$F,env_ac_mfa!$A:$A,H53,env_ac_mfa!$B:$B,Data_mfa!$B$51,env_ac_mfa!$C:$C,Data_mfa!$A$59,env_ac_mfa!$D:$D,Data_mfa!$B$50,env_ac_mfa!$E:$E,Data_mfa!$C$59)</f>
        <v>3.104</v>
      </c>
      <c r="I59" s="187">
        <f>SUMIFS(env_ac_mfa!$F:$F,env_ac_mfa!$A:$A,I53,env_ac_mfa!$B:$B,Data_mfa!$B$51,env_ac_mfa!$C:$C,Data_mfa!$A$59,env_ac_mfa!$D:$D,Data_mfa!$B$50,env_ac_mfa!$E:$E,Data_mfa!$C$59)</f>
        <v>3.538</v>
      </c>
      <c r="J59" s="187">
        <f>SUMIFS(env_ac_mfa!$F:$F,env_ac_mfa!$A:$A,J53,env_ac_mfa!$B:$B,Data_mfa!$B$51,env_ac_mfa!$C:$C,Data_mfa!$A$59,env_ac_mfa!$D:$D,Data_mfa!$B$50,env_ac_mfa!$E:$E,Data_mfa!$C$59)</f>
        <v>3.389</v>
      </c>
      <c r="K59" s="187">
        <f>SUMIFS(env_ac_mfa!$F:$F,env_ac_mfa!$A:$A,K53,env_ac_mfa!$B:$B,Data_mfa!$B$51,env_ac_mfa!$C:$C,Data_mfa!$A$59,env_ac_mfa!$D:$D,Data_mfa!$B$50,env_ac_mfa!$E:$E,Data_mfa!$C$59)</f>
        <v>3.201</v>
      </c>
      <c r="L59" s="187">
        <f>SUMIFS(env_ac_mfa!$F:$F,env_ac_mfa!$A:$A,L53,env_ac_mfa!$B:$B,Data_mfa!$B$51,env_ac_mfa!$C:$C,Data_mfa!$A$59,env_ac_mfa!$D:$D,Data_mfa!$B$50,env_ac_mfa!$E:$E,Data_mfa!$C$59)</f>
        <v>3.288</v>
      </c>
      <c r="M59" s="187">
        <f>SUMIFS(env_ac_mfa!$F:$F,env_ac_mfa!$A:$A,M53,env_ac_mfa!$B:$B,Data_mfa!$B$51,env_ac_mfa!$C:$C,Data_mfa!$A$59,env_ac_mfa!$D:$D,Data_mfa!$B$50,env_ac_mfa!$E:$E,Data_mfa!$C$59)</f>
        <v>3.38</v>
      </c>
      <c r="N59" s="187">
        <f>SUMIFS(env_ac_mfa!$F:$F,env_ac_mfa!$A:$A,N53,env_ac_mfa!$B:$B,Data_mfa!$B$51,env_ac_mfa!$C:$C,Data_mfa!$A$59,env_ac_mfa!$D:$D,Data_mfa!$B$50,env_ac_mfa!$E:$E,Data_mfa!$C$59)</f>
        <v>3.304</v>
      </c>
      <c r="O59" s="187">
        <f>SUMIFS(env_ac_mfa!$F:$F,env_ac_mfa!$A:$A,O53,env_ac_mfa!$B:$B,Data_mfa!$B$51,env_ac_mfa!$C:$C,Data_mfa!$A$59,env_ac_mfa!$D:$D,Data_mfa!$B$50,env_ac_mfa!$E:$E,Data_mfa!$C$59)</f>
        <v>3.234</v>
      </c>
      <c r="P59" s="187">
        <f>SUMIFS(env_ac_mfa!$F:$F,env_ac_mfa!$A:$A,P53,env_ac_mfa!$B:$B,Data_mfa!$B$51,env_ac_mfa!$C:$C,Data_mfa!$A$59,env_ac_mfa!$D:$D,Data_mfa!$B$50,env_ac_mfa!$E:$E,Data_mfa!$C$59)</f>
        <v>3.384</v>
      </c>
      <c r="Q59" s="187">
        <f>SUMIFS(env_ac_mfa!$F:$F,env_ac_mfa!$A:$A,Q53,env_ac_mfa!$B:$B,Data_mfa!$B$51,env_ac_mfa!$C:$C,Data_mfa!$A$59,env_ac_mfa!$D:$D,Data_mfa!$B$50,env_ac_mfa!$E:$E,Data_mfa!$C$59)</f>
        <v>3.235</v>
      </c>
      <c r="R59" s="187">
        <f>SUMIFS(env_ac_mfa!$F:$F,env_ac_mfa!$A:$A,R53,env_ac_mfa!$B:$B,Data_mfa!$B$51,env_ac_mfa!$C:$C,Data_mfa!$A$59,env_ac_mfa!$D:$D,Data_mfa!$B$50,env_ac_mfa!$E:$E,Data_mfa!$C$59)</f>
        <v>3.341</v>
      </c>
      <c r="S59" s="187">
        <f>SUMIFS(env_ac_mfa!$F:$F,env_ac_mfa!$A:$A,S53,env_ac_mfa!$B:$B,Data_mfa!$B$51,env_ac_mfa!$C:$C,Data_mfa!$A$59,env_ac_mfa!$D:$D,Data_mfa!$B$50,env_ac_mfa!$E:$E,Data_mfa!$C$59)</f>
        <v>3.547</v>
      </c>
      <c r="T59" s="187">
        <f>SUMIFS(env_ac_mfa!$F:$F,env_ac_mfa!$A:$A,T53,env_ac_mfa!$B:$B,Data_mfa!$B$51,env_ac_mfa!$C:$C,Data_mfa!$A$59,env_ac_mfa!$D:$D,Data_mfa!$B$50,env_ac_mfa!$E:$E,Data_mfa!$C$59)</f>
        <v>3.297</v>
      </c>
      <c r="U59" s="187">
        <f>SUMIFS(env_ac_mfa!$F:$F,env_ac_mfa!$A:$A,U53,env_ac_mfa!$B:$B,Data_mfa!$B$51,env_ac_mfa!$C:$C,Data_mfa!$A$59,env_ac_mfa!$D:$D,Data_mfa!$B$50,env_ac_mfa!$E:$E,Data_mfa!$C$59)</f>
        <v>3.328</v>
      </c>
      <c r="V59" s="187">
        <f>SUMIFS(env_ac_mfa!$F:$F,env_ac_mfa!$A:$A,V53,env_ac_mfa!$B:$B,Data_mfa!$B$51,env_ac_mfa!$C:$C,Data_mfa!$A$59,env_ac_mfa!$D:$D,Data_mfa!$B$50,env_ac_mfa!$E:$E,Data_mfa!$C$59)</f>
        <v>3.444</v>
      </c>
      <c r="W59" s="187">
        <f>SUMIFS(env_ac_mfa!$F:$F,env_ac_mfa!$A:$A,W53,env_ac_mfa!$B:$B,Data_mfa!$B$51,env_ac_mfa!$C:$C,Data_mfa!$A$59,env_ac_mfa!$D:$D,Data_mfa!$B$50,env_ac_mfa!$E:$E,Data_mfa!$C$59)</f>
        <v>3.281</v>
      </c>
      <c r="X59" s="187">
        <f>SUMIFS(env_ac_mfa!$F:$F,env_ac_mfa!$A:$A,X53,env_ac_mfa!$B:$B,Data_mfa!$B$51,env_ac_mfa!$C:$C,Data_mfa!$A$59,env_ac_mfa!$D:$D,Data_mfa!$B$50,env_ac_mfa!$E:$E,Data_mfa!$C$59)</f>
        <v>3.362</v>
      </c>
      <c r="Y59" s="187">
        <f>SUMIFS(env_ac_mfa!$F:$F,env_ac_mfa!$A:$A,Y53,env_ac_mfa!$B:$B,Data_mfa!$B$51,env_ac_mfa!$C:$C,Data_mfa!$A$59,env_ac_mfa!$D:$D,Data_mfa!$B$50,env_ac_mfa!$E:$E,Data_mfa!$C$59)</f>
        <v>3.37</v>
      </c>
      <c r="Z59" s="187">
        <f>SUMIFS(env_ac_mfa!$F:$F,env_ac_mfa!$A:$A,Z53,env_ac_mfa!$B:$B,Data_mfa!$B$51,env_ac_mfa!$C:$C,Data_mfa!$A$59,env_ac_mfa!$D:$D,Data_mfa!$B$50,env_ac_mfa!$E:$E,Data_mfa!$C$59)</f>
        <v>3.476</v>
      </c>
      <c r="AA59" s="187">
        <f>SUMIFS(env_ac_mfa!$F:$F,env_ac_mfa!$A:$A,$AA$53,env_ac_mfa!$B:$B,Data_mfa!$B$51,env_ac_mfa!$C:$C,Data_mfa!$A59,env_ac_mfa!$D:$D,Data_mfa!$B$50,env_ac_mfa!$E:$E,Data_mfa!$C59)</f>
        <v>3.258</v>
      </c>
    </row>
    <row r="60" spans="1:27" ht="15">
      <c r="A60" s="92" t="s">
        <v>73</v>
      </c>
      <c r="B60" s="92" t="s">
        <v>3</v>
      </c>
      <c r="C60" s="92" t="s">
        <v>63</v>
      </c>
      <c r="D60" s="92" t="s">
        <v>1</v>
      </c>
      <c r="E60" s="187">
        <f>SUMIFS(env_ac_mfa!$F:$F,env_ac_mfa!$A:$A,E53,env_ac_mfa!$B:$B,Data_mfa!$B$51,env_ac_mfa!$C:$C,Data_mfa!$A$60,env_ac_mfa!$D:$D,Data_mfa!$B$50,env_ac_mfa!$E:$E,Data_mfa!$C$60)</f>
        <v>0.358</v>
      </c>
      <c r="F60" s="187">
        <f>SUMIFS(env_ac_mfa!$F:$F,env_ac_mfa!$A:$A,F53,env_ac_mfa!$B:$B,Data_mfa!$B$51,env_ac_mfa!$C:$C,Data_mfa!$A$60,env_ac_mfa!$D:$D,Data_mfa!$B$50,env_ac_mfa!$E:$E,Data_mfa!$C$60)</f>
        <v>0.367</v>
      </c>
      <c r="G60" s="187">
        <f>SUMIFS(env_ac_mfa!$F:$F,env_ac_mfa!$A:$A,G53,env_ac_mfa!$B:$B,Data_mfa!$B$51,env_ac_mfa!$C:$C,Data_mfa!$A$60,env_ac_mfa!$D:$D,Data_mfa!$B$50,env_ac_mfa!$E:$E,Data_mfa!$C$60)</f>
        <v>0.388</v>
      </c>
      <c r="H60" s="187">
        <f>SUMIFS(env_ac_mfa!$F:$F,env_ac_mfa!$A:$A,H53,env_ac_mfa!$B:$B,Data_mfa!$B$51,env_ac_mfa!$C:$C,Data_mfa!$A$60,env_ac_mfa!$D:$D,Data_mfa!$B$50,env_ac_mfa!$E:$E,Data_mfa!$C$60)</f>
        <v>0.385</v>
      </c>
      <c r="I60" s="187">
        <f>SUMIFS(env_ac_mfa!$F:$F,env_ac_mfa!$A:$A,I53,env_ac_mfa!$B:$B,Data_mfa!$B$51,env_ac_mfa!$C:$C,Data_mfa!$A$60,env_ac_mfa!$D:$D,Data_mfa!$B$50,env_ac_mfa!$E:$E,Data_mfa!$C$60)</f>
        <v>0.389</v>
      </c>
      <c r="J60" s="187">
        <f>SUMIFS(env_ac_mfa!$F:$F,env_ac_mfa!$A:$A,J53,env_ac_mfa!$B:$B,Data_mfa!$B$51,env_ac_mfa!$C:$C,Data_mfa!$A$60,env_ac_mfa!$D:$D,Data_mfa!$B$50,env_ac_mfa!$E:$E,Data_mfa!$C$60)</f>
        <v>0.392</v>
      </c>
      <c r="K60" s="187">
        <f>SUMIFS(env_ac_mfa!$F:$F,env_ac_mfa!$A:$A,K53,env_ac_mfa!$B:$B,Data_mfa!$B$51,env_ac_mfa!$C:$C,Data_mfa!$A$60,env_ac_mfa!$D:$D,Data_mfa!$B$50,env_ac_mfa!$E:$E,Data_mfa!$C$60)</f>
        <v>0.395</v>
      </c>
      <c r="L60" s="187">
        <f>SUMIFS(env_ac_mfa!$F:$F,env_ac_mfa!$A:$A,L53,env_ac_mfa!$B:$B,Data_mfa!$B$51,env_ac_mfa!$C:$C,Data_mfa!$A$60,env_ac_mfa!$D:$D,Data_mfa!$B$50,env_ac_mfa!$E:$E,Data_mfa!$C$60)</f>
        <v>0.424</v>
      </c>
      <c r="M60" s="187">
        <f>SUMIFS(env_ac_mfa!$F:$F,env_ac_mfa!$A:$A,M53,env_ac_mfa!$B:$B,Data_mfa!$B$51,env_ac_mfa!$C:$C,Data_mfa!$A$60,env_ac_mfa!$D:$D,Data_mfa!$B$50,env_ac_mfa!$E:$E,Data_mfa!$C$60)</f>
        <v>0.412</v>
      </c>
      <c r="N60" s="187">
        <f>SUMIFS(env_ac_mfa!$F:$F,env_ac_mfa!$A:$A,N53,env_ac_mfa!$B:$B,Data_mfa!$B$51,env_ac_mfa!$C:$C,Data_mfa!$A$60,env_ac_mfa!$D:$D,Data_mfa!$B$50,env_ac_mfa!$E:$E,Data_mfa!$C$60)</f>
        <v>0.346</v>
      </c>
      <c r="O60" s="187">
        <f>SUMIFS(env_ac_mfa!$F:$F,env_ac_mfa!$A:$A,O53,env_ac_mfa!$B:$B,Data_mfa!$B$51,env_ac_mfa!$C:$C,Data_mfa!$A$60,env_ac_mfa!$D:$D,Data_mfa!$B$50,env_ac_mfa!$E:$E,Data_mfa!$C$60)</f>
        <v>0.365</v>
      </c>
      <c r="P60" s="187">
        <f>SUMIFS(env_ac_mfa!$F:$F,env_ac_mfa!$A:$A,P53,env_ac_mfa!$B:$B,Data_mfa!$B$51,env_ac_mfa!$C:$C,Data_mfa!$A$60,env_ac_mfa!$D:$D,Data_mfa!$B$50,env_ac_mfa!$E:$E,Data_mfa!$C$60)</f>
        <v>0.383</v>
      </c>
      <c r="Q60" s="187">
        <f>SUMIFS(env_ac_mfa!$F:$F,env_ac_mfa!$A:$A,Q53,env_ac_mfa!$B:$B,Data_mfa!$B$51,env_ac_mfa!$C:$C,Data_mfa!$A$60,env_ac_mfa!$D:$D,Data_mfa!$B$50,env_ac_mfa!$E:$E,Data_mfa!$C$60)</f>
        <v>0.378</v>
      </c>
      <c r="R60" s="187">
        <f>SUMIFS(env_ac_mfa!$F:$F,env_ac_mfa!$A:$A,R53,env_ac_mfa!$B:$B,Data_mfa!$B$51,env_ac_mfa!$C:$C,Data_mfa!$A$60,env_ac_mfa!$D:$D,Data_mfa!$B$50,env_ac_mfa!$E:$E,Data_mfa!$C$60)</f>
        <v>0.387</v>
      </c>
      <c r="S60" s="187">
        <f>SUMIFS(env_ac_mfa!$F:$F,env_ac_mfa!$A:$A,S53,env_ac_mfa!$B:$B,Data_mfa!$B$51,env_ac_mfa!$C:$C,Data_mfa!$A$60,env_ac_mfa!$D:$D,Data_mfa!$B$50,env_ac_mfa!$E:$E,Data_mfa!$C$60)</f>
        <v>0.417</v>
      </c>
      <c r="T60" s="187">
        <f>SUMIFS(env_ac_mfa!$F:$F,env_ac_mfa!$A:$A,T53,env_ac_mfa!$B:$B,Data_mfa!$B$51,env_ac_mfa!$C:$C,Data_mfa!$A$60,env_ac_mfa!$D:$D,Data_mfa!$B$50,env_ac_mfa!$E:$E,Data_mfa!$C$60)</f>
        <v>0.415</v>
      </c>
      <c r="U60" s="187">
        <f>SUMIFS(env_ac_mfa!$F:$F,env_ac_mfa!$A:$A,U53,env_ac_mfa!$B:$B,Data_mfa!$B$51,env_ac_mfa!$C:$C,Data_mfa!$A$60,env_ac_mfa!$D:$D,Data_mfa!$B$50,env_ac_mfa!$E:$E,Data_mfa!$C$60)</f>
        <v>0.427</v>
      </c>
      <c r="V60" s="187">
        <f>SUMIFS(env_ac_mfa!$F:$F,env_ac_mfa!$A:$A,V53,env_ac_mfa!$B:$B,Data_mfa!$B$51,env_ac_mfa!$C:$C,Data_mfa!$A$60,env_ac_mfa!$D:$D,Data_mfa!$B$50,env_ac_mfa!$E:$E,Data_mfa!$C$60)</f>
        <v>0.438</v>
      </c>
      <c r="W60" s="187">
        <f>SUMIFS(env_ac_mfa!$F:$F,env_ac_mfa!$A:$A,W53,env_ac_mfa!$B:$B,Data_mfa!$B$51,env_ac_mfa!$C:$C,Data_mfa!$A$60,env_ac_mfa!$D:$D,Data_mfa!$B$50,env_ac_mfa!$E:$E,Data_mfa!$C$60)</f>
        <v>0.465</v>
      </c>
      <c r="X60" s="187">
        <f>SUMIFS(env_ac_mfa!$F:$F,env_ac_mfa!$A:$A,X53,env_ac_mfa!$B:$B,Data_mfa!$B$51,env_ac_mfa!$C:$C,Data_mfa!$A$60,env_ac_mfa!$D:$D,Data_mfa!$B$50,env_ac_mfa!$E:$E,Data_mfa!$C$60)</f>
        <v>0.474</v>
      </c>
      <c r="Y60" s="187">
        <f>SUMIFS(env_ac_mfa!$F:$F,env_ac_mfa!$A:$A,Y53,env_ac_mfa!$B:$B,Data_mfa!$B$51,env_ac_mfa!$C:$C,Data_mfa!$A$60,env_ac_mfa!$D:$D,Data_mfa!$B$50,env_ac_mfa!$E:$E,Data_mfa!$C$60)</f>
        <v>0.448</v>
      </c>
      <c r="Z60" s="187">
        <f>SUMIFS(env_ac_mfa!$F:$F,env_ac_mfa!$A:$A,Z53,env_ac_mfa!$B:$B,Data_mfa!$B$51,env_ac_mfa!$C:$C,Data_mfa!$A$60,env_ac_mfa!$D:$D,Data_mfa!$B$50,env_ac_mfa!$E:$E,Data_mfa!$C$60)</f>
        <v>0.437</v>
      </c>
      <c r="AA60" s="187">
        <f>SUMIFS(env_ac_mfa!$F:$F,env_ac_mfa!$A:$A,$AA$53,env_ac_mfa!$B:$B,Data_mfa!$B$51,env_ac_mfa!$C:$C,Data_mfa!$A60,env_ac_mfa!$D:$D,Data_mfa!$B$50,env_ac_mfa!$E:$E,Data_mfa!$C60)</f>
        <v>0.462</v>
      </c>
    </row>
    <row r="61" spans="1:27" ht="15">
      <c r="A61" s="92" t="s">
        <v>73</v>
      </c>
      <c r="B61" s="92" t="s">
        <v>3</v>
      </c>
      <c r="C61" s="92" t="s">
        <v>62</v>
      </c>
      <c r="D61" s="92" t="s">
        <v>2</v>
      </c>
      <c r="E61" s="187">
        <f>SUMIFS(env_ac_mfa!$F:$F,env_ac_mfa!$A:$A,E53,env_ac_mfa!$B:$B,Data_mfa!$B$51,env_ac_mfa!$C:$C,Data_mfa!$A$61,env_ac_mfa!$D:$D,Data_mfa!$B$50,env_ac_mfa!$E:$E,Data_mfa!$C$61)</f>
        <v>0.291</v>
      </c>
      <c r="F61" s="187">
        <f>SUMIFS(env_ac_mfa!$F:$F,env_ac_mfa!$A:$A,F53,env_ac_mfa!$B:$B,Data_mfa!$B$51,env_ac_mfa!$C:$C,Data_mfa!$A$61,env_ac_mfa!$D:$D,Data_mfa!$B$50,env_ac_mfa!$E:$E,Data_mfa!$C$61)</f>
        <v>0.28</v>
      </c>
      <c r="G61" s="187">
        <f>SUMIFS(env_ac_mfa!$F:$F,env_ac_mfa!$A:$A,G53,env_ac_mfa!$B:$B,Data_mfa!$B$51,env_ac_mfa!$C:$C,Data_mfa!$A$61,env_ac_mfa!$D:$D,Data_mfa!$B$50,env_ac_mfa!$E:$E,Data_mfa!$C$61)</f>
        <v>0.292</v>
      </c>
      <c r="H61" s="187">
        <f>SUMIFS(env_ac_mfa!$F:$F,env_ac_mfa!$A:$A,H53,env_ac_mfa!$B:$B,Data_mfa!$B$51,env_ac_mfa!$C:$C,Data_mfa!$A$61,env_ac_mfa!$D:$D,Data_mfa!$B$50,env_ac_mfa!$E:$E,Data_mfa!$C$61)</f>
        <v>0.301</v>
      </c>
      <c r="I61" s="187">
        <f>SUMIFS(env_ac_mfa!$F:$F,env_ac_mfa!$A:$A,I53,env_ac_mfa!$B:$B,Data_mfa!$B$51,env_ac_mfa!$C:$C,Data_mfa!$A$61,env_ac_mfa!$D:$D,Data_mfa!$B$50,env_ac_mfa!$E:$E,Data_mfa!$C$61)</f>
        <v>0.295</v>
      </c>
      <c r="J61" s="187">
        <f>SUMIFS(env_ac_mfa!$F:$F,env_ac_mfa!$A:$A,J53,env_ac_mfa!$B:$B,Data_mfa!$B$51,env_ac_mfa!$C:$C,Data_mfa!$A$61,env_ac_mfa!$D:$D,Data_mfa!$B$50,env_ac_mfa!$E:$E,Data_mfa!$C$61)</f>
        <v>0.327</v>
      </c>
      <c r="K61" s="187">
        <f>SUMIFS(env_ac_mfa!$F:$F,env_ac_mfa!$A:$A,K53,env_ac_mfa!$B:$B,Data_mfa!$B$51,env_ac_mfa!$C:$C,Data_mfa!$A$61,env_ac_mfa!$D:$D,Data_mfa!$B$50,env_ac_mfa!$E:$E,Data_mfa!$C$61)</f>
        <v>0.34</v>
      </c>
      <c r="L61" s="187">
        <f>SUMIFS(env_ac_mfa!$F:$F,env_ac_mfa!$A:$A,L53,env_ac_mfa!$B:$B,Data_mfa!$B$51,env_ac_mfa!$C:$C,Data_mfa!$A$61,env_ac_mfa!$D:$D,Data_mfa!$B$50,env_ac_mfa!$E:$E,Data_mfa!$C$61)</f>
        <v>0.315</v>
      </c>
      <c r="M61" s="187">
        <f>SUMIFS(env_ac_mfa!$F:$F,env_ac_mfa!$A:$A,M53,env_ac_mfa!$B:$B,Data_mfa!$B$51,env_ac_mfa!$C:$C,Data_mfa!$A$61,env_ac_mfa!$D:$D,Data_mfa!$B$50,env_ac_mfa!$E:$E,Data_mfa!$C$61)</f>
        <v>0.337</v>
      </c>
      <c r="N61" s="187">
        <f>SUMIFS(env_ac_mfa!$F:$F,env_ac_mfa!$A:$A,N53,env_ac_mfa!$B:$B,Data_mfa!$B$51,env_ac_mfa!$C:$C,Data_mfa!$A$61,env_ac_mfa!$D:$D,Data_mfa!$B$50,env_ac_mfa!$E:$E,Data_mfa!$C$61)</f>
        <v>0.328</v>
      </c>
      <c r="O61" s="187">
        <f>SUMIFS(env_ac_mfa!$F:$F,env_ac_mfa!$A:$A,O53,env_ac_mfa!$B:$B,Data_mfa!$B$51,env_ac_mfa!$C:$C,Data_mfa!$A$61,env_ac_mfa!$D:$D,Data_mfa!$B$50,env_ac_mfa!$E:$E,Data_mfa!$C$61)</f>
        <v>0.363</v>
      </c>
      <c r="P61" s="187">
        <f>SUMIFS(env_ac_mfa!$F:$F,env_ac_mfa!$A:$A,P53,env_ac_mfa!$B:$B,Data_mfa!$B$51,env_ac_mfa!$C:$C,Data_mfa!$A$61,env_ac_mfa!$D:$D,Data_mfa!$B$50,env_ac_mfa!$E:$E,Data_mfa!$C$61)</f>
        <v>0.367</v>
      </c>
      <c r="Q61" s="187">
        <f>SUMIFS(env_ac_mfa!$F:$F,env_ac_mfa!$A:$A,Q53,env_ac_mfa!$B:$B,Data_mfa!$B$51,env_ac_mfa!$C:$C,Data_mfa!$A$61,env_ac_mfa!$D:$D,Data_mfa!$B$50,env_ac_mfa!$E:$E,Data_mfa!$C$61)</f>
        <v>0.377</v>
      </c>
      <c r="R61" s="187">
        <f>SUMIFS(env_ac_mfa!$F:$F,env_ac_mfa!$A:$A,R53,env_ac_mfa!$B:$B,Data_mfa!$B$51,env_ac_mfa!$C:$C,Data_mfa!$A$61,env_ac_mfa!$D:$D,Data_mfa!$B$50,env_ac_mfa!$E:$E,Data_mfa!$C$61)</f>
        <v>0.418</v>
      </c>
      <c r="S61" s="187">
        <f>SUMIFS(env_ac_mfa!$F:$F,env_ac_mfa!$A:$A,S53,env_ac_mfa!$B:$B,Data_mfa!$B$51,env_ac_mfa!$C:$C,Data_mfa!$A$61,env_ac_mfa!$D:$D,Data_mfa!$B$50,env_ac_mfa!$E:$E,Data_mfa!$C$61)</f>
        <v>0.434</v>
      </c>
      <c r="T61" s="187">
        <f>SUMIFS(env_ac_mfa!$F:$F,env_ac_mfa!$A:$A,T53,env_ac_mfa!$B:$B,Data_mfa!$B$51,env_ac_mfa!$C:$C,Data_mfa!$A$61,env_ac_mfa!$D:$D,Data_mfa!$B$50,env_ac_mfa!$E:$E,Data_mfa!$C$61)</f>
        <v>0.455</v>
      </c>
      <c r="U61" s="187">
        <f>SUMIFS(env_ac_mfa!$F:$F,env_ac_mfa!$A:$A,U53,env_ac_mfa!$B:$B,Data_mfa!$B$51,env_ac_mfa!$C:$C,Data_mfa!$A$61,env_ac_mfa!$D:$D,Data_mfa!$B$50,env_ac_mfa!$E:$E,Data_mfa!$C$61)</f>
        <v>0.457</v>
      </c>
      <c r="V61" s="187">
        <f>SUMIFS(env_ac_mfa!$F:$F,env_ac_mfa!$A:$A,V53,env_ac_mfa!$B:$B,Data_mfa!$B$51,env_ac_mfa!$C:$C,Data_mfa!$A$61,env_ac_mfa!$D:$D,Data_mfa!$B$50,env_ac_mfa!$E:$E,Data_mfa!$C$61)</f>
        <v>0.448</v>
      </c>
      <c r="W61" s="187">
        <f>SUMIFS(env_ac_mfa!$F:$F,env_ac_mfa!$A:$A,W53,env_ac_mfa!$B:$B,Data_mfa!$B$51,env_ac_mfa!$C:$C,Data_mfa!$A$61,env_ac_mfa!$D:$D,Data_mfa!$B$50,env_ac_mfa!$E:$E,Data_mfa!$C$61)</f>
        <v>0.438</v>
      </c>
      <c r="X61" s="187">
        <f>SUMIFS(env_ac_mfa!$F:$F,env_ac_mfa!$A:$A,X53,env_ac_mfa!$B:$B,Data_mfa!$B$51,env_ac_mfa!$C:$C,Data_mfa!$A$61,env_ac_mfa!$D:$D,Data_mfa!$B$50,env_ac_mfa!$E:$E,Data_mfa!$C$61)</f>
        <v>0.481</v>
      </c>
      <c r="Y61" s="187">
        <f>SUMIFS(env_ac_mfa!$F:$F,env_ac_mfa!$A:$A,Y53,env_ac_mfa!$B:$B,Data_mfa!$B$51,env_ac_mfa!$C:$C,Data_mfa!$A$61,env_ac_mfa!$D:$D,Data_mfa!$B$50,env_ac_mfa!$E:$E,Data_mfa!$C$61)</f>
        <v>0.507</v>
      </c>
      <c r="Z61" s="187">
        <f>SUMIFS(env_ac_mfa!$F:$F,env_ac_mfa!$A:$A,Z53,env_ac_mfa!$B:$B,Data_mfa!$B$51,env_ac_mfa!$C:$C,Data_mfa!$A$61,env_ac_mfa!$D:$D,Data_mfa!$B$50,env_ac_mfa!$E:$E,Data_mfa!$C$61)</f>
        <v>0.5</v>
      </c>
      <c r="AA61" s="187">
        <f>SUMIFS(env_ac_mfa!$F:$F,env_ac_mfa!$A:$A,$AA$53,env_ac_mfa!$B:$B,Data_mfa!$B$51,env_ac_mfa!$C:$C,Data_mfa!$A61,env_ac_mfa!$D:$D,Data_mfa!$B$50,env_ac_mfa!$E:$E,Data_mfa!$C61)</f>
        <v>0.472</v>
      </c>
    </row>
    <row r="62" spans="1:27" ht="15">
      <c r="A62" s="92" t="s">
        <v>73</v>
      </c>
      <c r="B62" s="92" t="s">
        <v>3</v>
      </c>
      <c r="C62" s="92" t="s">
        <v>61</v>
      </c>
      <c r="D62" s="92" t="s">
        <v>60</v>
      </c>
      <c r="E62" s="187">
        <f>SUMIFS(env_ac_mfa!$F:$F,env_ac_mfa!$A:$A,E53,env_ac_mfa!$B:$B,Data_mfa!$B$51,env_ac_mfa!$C:$C,Data_mfa!$A$62,env_ac_mfa!$D:$D,Data_mfa!$B$50,env_ac_mfa!$E:$E,Data_mfa!$C$62)</f>
        <v>3.494</v>
      </c>
      <c r="F62" s="187">
        <f>SUMIFS(env_ac_mfa!$F:$F,env_ac_mfa!$A:$A,F53,env_ac_mfa!$B:$B,Data_mfa!$B$51,env_ac_mfa!$C:$C,Data_mfa!$A$62,env_ac_mfa!$D:$D,Data_mfa!$B$50,env_ac_mfa!$E:$E,Data_mfa!$C$62)</f>
        <v>3.465</v>
      </c>
      <c r="G62" s="187">
        <f>SUMIFS(env_ac_mfa!$F:$F,env_ac_mfa!$A:$A,G53,env_ac_mfa!$B:$B,Data_mfa!$B$51,env_ac_mfa!$C:$C,Data_mfa!$A$62,env_ac_mfa!$D:$D,Data_mfa!$B$50,env_ac_mfa!$E:$E,Data_mfa!$C$62)</f>
        <v>3.465</v>
      </c>
      <c r="H62" s="187">
        <f>SUMIFS(env_ac_mfa!$F:$F,env_ac_mfa!$A:$A,H53,env_ac_mfa!$B:$B,Data_mfa!$B$51,env_ac_mfa!$C:$C,Data_mfa!$A$62,env_ac_mfa!$D:$D,Data_mfa!$B$50,env_ac_mfa!$E:$E,Data_mfa!$C$62)</f>
        <v>3.189</v>
      </c>
      <c r="I62" s="187">
        <f>SUMIFS(env_ac_mfa!$F:$F,env_ac_mfa!$A:$A,I53,env_ac_mfa!$B:$B,Data_mfa!$B$51,env_ac_mfa!$C:$C,Data_mfa!$A$62,env_ac_mfa!$D:$D,Data_mfa!$B$50,env_ac_mfa!$E:$E,Data_mfa!$C$62)</f>
        <v>3.632</v>
      </c>
      <c r="J62" s="187">
        <f>SUMIFS(env_ac_mfa!$F:$F,env_ac_mfa!$A:$A,J53,env_ac_mfa!$B:$B,Data_mfa!$B$51,env_ac_mfa!$C:$C,Data_mfa!$A$62,env_ac_mfa!$D:$D,Data_mfa!$B$50,env_ac_mfa!$E:$E,Data_mfa!$C$62)</f>
        <v>3.455</v>
      </c>
      <c r="K62" s="187">
        <f>SUMIFS(env_ac_mfa!$F:$F,env_ac_mfa!$A:$A,K53,env_ac_mfa!$B:$B,Data_mfa!$B$51,env_ac_mfa!$C:$C,Data_mfa!$A$62,env_ac_mfa!$D:$D,Data_mfa!$B$50,env_ac_mfa!$E:$E,Data_mfa!$C$62)</f>
        <v>3.256</v>
      </c>
      <c r="L62" s="187">
        <f>SUMIFS(env_ac_mfa!$F:$F,env_ac_mfa!$A:$A,L53,env_ac_mfa!$B:$B,Data_mfa!$B$51,env_ac_mfa!$C:$C,Data_mfa!$A$62,env_ac_mfa!$D:$D,Data_mfa!$B$50,env_ac_mfa!$E:$E,Data_mfa!$C$62)</f>
        <v>3.397</v>
      </c>
      <c r="M62" s="187">
        <f>SUMIFS(env_ac_mfa!$F:$F,env_ac_mfa!$A:$A,M53,env_ac_mfa!$B:$B,Data_mfa!$B$51,env_ac_mfa!$C:$C,Data_mfa!$A$62,env_ac_mfa!$D:$D,Data_mfa!$B$50,env_ac_mfa!$E:$E,Data_mfa!$C$62)</f>
        <v>3.456</v>
      </c>
      <c r="N62" s="187">
        <f>SUMIFS(env_ac_mfa!$F:$F,env_ac_mfa!$A:$A,N53,env_ac_mfa!$B:$B,Data_mfa!$B$51,env_ac_mfa!$C:$C,Data_mfa!$A$62,env_ac_mfa!$D:$D,Data_mfa!$B$50,env_ac_mfa!$E:$E,Data_mfa!$C$62)</f>
        <v>3.322</v>
      </c>
      <c r="O62" s="187">
        <f>SUMIFS(env_ac_mfa!$F:$F,env_ac_mfa!$A:$A,O53,env_ac_mfa!$B:$B,Data_mfa!$B$51,env_ac_mfa!$C:$C,Data_mfa!$A$62,env_ac_mfa!$D:$D,Data_mfa!$B$50,env_ac_mfa!$E:$E,Data_mfa!$C$62)</f>
        <v>3.235</v>
      </c>
      <c r="P62" s="187">
        <f>SUMIFS(env_ac_mfa!$F:$F,env_ac_mfa!$A:$A,P53,env_ac_mfa!$B:$B,Data_mfa!$B$51,env_ac_mfa!$C:$C,Data_mfa!$A$62,env_ac_mfa!$D:$D,Data_mfa!$B$50,env_ac_mfa!$E:$E,Data_mfa!$C$62)</f>
        <v>3.4</v>
      </c>
      <c r="Q62" s="187">
        <f>SUMIFS(env_ac_mfa!$F:$F,env_ac_mfa!$A:$A,Q53,env_ac_mfa!$B:$B,Data_mfa!$B$51,env_ac_mfa!$C:$C,Data_mfa!$A$62,env_ac_mfa!$D:$D,Data_mfa!$B$50,env_ac_mfa!$E:$E,Data_mfa!$C$62)</f>
        <v>3.237</v>
      </c>
      <c r="R62" s="187">
        <f>SUMIFS(env_ac_mfa!$F:$F,env_ac_mfa!$A:$A,R53,env_ac_mfa!$B:$B,Data_mfa!$B$51,env_ac_mfa!$C:$C,Data_mfa!$A$62,env_ac_mfa!$D:$D,Data_mfa!$B$50,env_ac_mfa!$E:$E,Data_mfa!$C$62)</f>
        <v>3.31</v>
      </c>
      <c r="S62" s="187">
        <f>SUMIFS(env_ac_mfa!$F:$F,env_ac_mfa!$A:$A,S53,env_ac_mfa!$B:$B,Data_mfa!$B$51,env_ac_mfa!$C:$C,Data_mfa!$A$62,env_ac_mfa!$D:$D,Data_mfa!$B$50,env_ac_mfa!$E:$E,Data_mfa!$C$62)</f>
        <v>3.531</v>
      </c>
      <c r="T62" s="187">
        <f>SUMIFS(env_ac_mfa!$F:$F,env_ac_mfa!$A:$A,T53,env_ac_mfa!$B:$B,Data_mfa!$B$51,env_ac_mfa!$C:$C,Data_mfa!$A$62,env_ac_mfa!$D:$D,Data_mfa!$B$50,env_ac_mfa!$E:$E,Data_mfa!$C$62)</f>
        <v>3.258</v>
      </c>
      <c r="U62" s="187">
        <f>SUMIFS(env_ac_mfa!$F:$F,env_ac_mfa!$A:$A,U53,env_ac_mfa!$B:$B,Data_mfa!$B$51,env_ac_mfa!$C:$C,Data_mfa!$A$62,env_ac_mfa!$D:$D,Data_mfa!$B$50,env_ac_mfa!$E:$E,Data_mfa!$C$62)</f>
        <v>3.298</v>
      </c>
      <c r="V62" s="187">
        <f>SUMIFS(env_ac_mfa!$F:$F,env_ac_mfa!$A:$A,V53,env_ac_mfa!$B:$B,Data_mfa!$B$51,env_ac_mfa!$C:$C,Data_mfa!$A$62,env_ac_mfa!$D:$D,Data_mfa!$B$50,env_ac_mfa!$E:$E,Data_mfa!$C$62)</f>
        <v>3.434</v>
      </c>
      <c r="W62" s="187">
        <f>SUMIFS(env_ac_mfa!$F:$F,env_ac_mfa!$A:$A,W53,env_ac_mfa!$B:$B,Data_mfa!$B$51,env_ac_mfa!$C:$C,Data_mfa!$A$62,env_ac_mfa!$D:$D,Data_mfa!$B$50,env_ac_mfa!$E:$E,Data_mfa!$C$62)</f>
        <v>3.307</v>
      </c>
      <c r="X62" s="187">
        <f>SUMIFS(env_ac_mfa!$F:$F,env_ac_mfa!$A:$A,X53,env_ac_mfa!$B:$B,Data_mfa!$B$51,env_ac_mfa!$C:$C,Data_mfa!$A$62,env_ac_mfa!$D:$D,Data_mfa!$B$50,env_ac_mfa!$E:$E,Data_mfa!$C$62)</f>
        <v>3.355</v>
      </c>
      <c r="Y62" s="187">
        <f>SUMIFS(env_ac_mfa!$F:$F,env_ac_mfa!$A:$A,Y53,env_ac_mfa!$B:$B,Data_mfa!$B$51,env_ac_mfa!$C:$C,Data_mfa!$A$62,env_ac_mfa!$D:$D,Data_mfa!$B$50,env_ac_mfa!$E:$E,Data_mfa!$C$62)</f>
        <v>3.311</v>
      </c>
      <c r="Z62" s="187">
        <f>SUMIFS(env_ac_mfa!$F:$F,env_ac_mfa!$A:$A,Z53,env_ac_mfa!$B:$B,Data_mfa!$B$51,env_ac_mfa!$C:$C,Data_mfa!$A$62,env_ac_mfa!$D:$D,Data_mfa!$B$50,env_ac_mfa!$E:$E,Data_mfa!$C$62)</f>
        <v>3.414</v>
      </c>
      <c r="AA62" s="187">
        <f>SUMIFS(env_ac_mfa!$F:$F,env_ac_mfa!$A:$A,$AA$53,env_ac_mfa!$B:$B,Data_mfa!$B$51,env_ac_mfa!$C:$C,Data_mfa!$A62,env_ac_mfa!$D:$D,Data_mfa!$B$50,env_ac_mfa!$E:$E,Data_mfa!$C62)</f>
        <v>3.248</v>
      </c>
    </row>
    <row r="63" spans="1:27" ht="15">
      <c r="A63" s="92" t="s">
        <v>73</v>
      </c>
      <c r="B63" s="92" t="s">
        <v>3</v>
      </c>
      <c r="C63" s="92" t="s">
        <v>57</v>
      </c>
      <c r="D63" s="92" t="s">
        <v>56</v>
      </c>
      <c r="E63" s="187">
        <f>SUMIFS(env_ac_mfa!$F:$F,env_ac_mfa!$A:$A,E53,env_ac_mfa!$B:$B,Data_mfa!$B$51,env_ac_mfa!$C:$C,Data_mfa!$A$63,env_ac_mfa!$D:$D,Data_mfa!$B$50,env_ac_mfa!$E:$E,Data_mfa!$C$63)</f>
        <v>0.067</v>
      </c>
      <c r="F63" s="187">
        <f>SUMIFS(env_ac_mfa!$F:$F,env_ac_mfa!$A:$A,F53,env_ac_mfa!$B:$B,Data_mfa!$B$51,env_ac_mfa!$C:$C,Data_mfa!$A$63,env_ac_mfa!$D:$D,Data_mfa!$B$50,env_ac_mfa!$E:$E,Data_mfa!$C$63)</f>
        <v>0.087</v>
      </c>
      <c r="G63" s="187">
        <f>SUMIFS(env_ac_mfa!$F:$F,env_ac_mfa!$A:$A,G53,env_ac_mfa!$B:$B,Data_mfa!$B$51,env_ac_mfa!$C:$C,Data_mfa!$A$63,env_ac_mfa!$D:$D,Data_mfa!$B$50,env_ac_mfa!$E:$E,Data_mfa!$C$63)</f>
        <v>0.095</v>
      </c>
      <c r="H63" s="187">
        <f>SUMIFS(env_ac_mfa!$F:$F,env_ac_mfa!$A:$A,H53,env_ac_mfa!$B:$B,Data_mfa!$B$51,env_ac_mfa!$C:$C,Data_mfa!$A$63,env_ac_mfa!$D:$D,Data_mfa!$B$50,env_ac_mfa!$E:$E,Data_mfa!$C$63)</f>
        <v>0.085</v>
      </c>
      <c r="I63" s="187">
        <f>SUMIFS(env_ac_mfa!$F:$F,env_ac_mfa!$A:$A,I53,env_ac_mfa!$B:$B,Data_mfa!$B$51,env_ac_mfa!$C:$C,Data_mfa!$A$63,env_ac_mfa!$D:$D,Data_mfa!$B$50,env_ac_mfa!$E:$E,Data_mfa!$C$63)</f>
        <v>0.094</v>
      </c>
      <c r="J63" s="187">
        <f>SUMIFS(env_ac_mfa!$F:$F,env_ac_mfa!$A:$A,J53,env_ac_mfa!$B:$B,Data_mfa!$B$51,env_ac_mfa!$C:$C,Data_mfa!$A$63,env_ac_mfa!$D:$D,Data_mfa!$B$50,env_ac_mfa!$E:$E,Data_mfa!$C$63)</f>
        <v>0.065</v>
      </c>
      <c r="K63" s="187">
        <f>SUMIFS(env_ac_mfa!$F:$F,env_ac_mfa!$A:$A,K53,env_ac_mfa!$B:$B,Data_mfa!$B$51,env_ac_mfa!$C:$C,Data_mfa!$A$63,env_ac_mfa!$D:$D,Data_mfa!$B$50,env_ac_mfa!$E:$E,Data_mfa!$C$63)</f>
        <v>0.055</v>
      </c>
      <c r="L63" s="187">
        <f>SUMIFS(env_ac_mfa!$F:$F,env_ac_mfa!$A:$A,L53,env_ac_mfa!$B:$B,Data_mfa!$B$51,env_ac_mfa!$C:$C,Data_mfa!$A$63,env_ac_mfa!$D:$D,Data_mfa!$B$50,env_ac_mfa!$E:$E,Data_mfa!$C$63)</f>
        <v>0.109</v>
      </c>
      <c r="M63" s="187">
        <f>SUMIFS(env_ac_mfa!$F:$F,env_ac_mfa!$A:$A,M53,env_ac_mfa!$B:$B,Data_mfa!$B$51,env_ac_mfa!$C:$C,Data_mfa!$A$63,env_ac_mfa!$D:$D,Data_mfa!$B$50,env_ac_mfa!$E:$E,Data_mfa!$C$63)</f>
        <v>0.076</v>
      </c>
      <c r="N63" s="187">
        <f>SUMIFS(env_ac_mfa!$F:$F,env_ac_mfa!$A:$A,N53,env_ac_mfa!$B:$B,Data_mfa!$B$51,env_ac_mfa!$C:$C,Data_mfa!$A$63,env_ac_mfa!$D:$D,Data_mfa!$B$50,env_ac_mfa!$E:$E,Data_mfa!$C$63)</f>
        <v>0.018</v>
      </c>
      <c r="O63" s="187">
        <f>SUMIFS(env_ac_mfa!$F:$F,env_ac_mfa!$A:$A,O53,env_ac_mfa!$B:$B,Data_mfa!$B$51,env_ac_mfa!$C:$C,Data_mfa!$A$63,env_ac_mfa!$D:$D,Data_mfa!$B$50,env_ac_mfa!$E:$E,Data_mfa!$C$63)</f>
        <v>0.001</v>
      </c>
      <c r="P63" s="187">
        <f>SUMIFS(env_ac_mfa!$F:$F,env_ac_mfa!$A:$A,P53,env_ac_mfa!$B:$B,Data_mfa!$B$51,env_ac_mfa!$C:$C,Data_mfa!$A$63,env_ac_mfa!$D:$D,Data_mfa!$B$50,env_ac_mfa!$E:$E,Data_mfa!$C$63)</f>
        <v>0.016</v>
      </c>
      <c r="Q63" s="187">
        <f>SUMIFS(env_ac_mfa!$F:$F,env_ac_mfa!$A:$A,Q53,env_ac_mfa!$B:$B,Data_mfa!$B$51,env_ac_mfa!$C:$C,Data_mfa!$A$63,env_ac_mfa!$D:$D,Data_mfa!$B$50,env_ac_mfa!$E:$E,Data_mfa!$C$63)</f>
        <v>0.002</v>
      </c>
      <c r="R63" s="187">
        <f>SUMIFS(env_ac_mfa!$F:$F,env_ac_mfa!$A:$A,R53,env_ac_mfa!$B:$B,Data_mfa!$B$51,env_ac_mfa!$C:$C,Data_mfa!$A$63,env_ac_mfa!$D:$D,Data_mfa!$B$50,env_ac_mfa!$E:$E,Data_mfa!$C$63)</f>
        <v>-0.031</v>
      </c>
      <c r="S63" s="187">
        <f>SUMIFS(env_ac_mfa!$F:$F,env_ac_mfa!$A:$A,S53,env_ac_mfa!$B:$B,Data_mfa!$B$51,env_ac_mfa!$C:$C,Data_mfa!$A$63,env_ac_mfa!$D:$D,Data_mfa!$B$50,env_ac_mfa!$E:$E,Data_mfa!$C$63)</f>
        <v>-0.016</v>
      </c>
      <c r="T63" s="187">
        <f>SUMIFS(env_ac_mfa!$F:$F,env_ac_mfa!$A:$A,T53,env_ac_mfa!$B:$B,Data_mfa!$B$51,env_ac_mfa!$C:$C,Data_mfa!$A$63,env_ac_mfa!$D:$D,Data_mfa!$B$50,env_ac_mfa!$E:$E,Data_mfa!$C$63)</f>
        <v>-0.039</v>
      </c>
      <c r="U63" s="187">
        <f>SUMIFS(env_ac_mfa!$F:$F,env_ac_mfa!$A:$A,U53,env_ac_mfa!$B:$B,Data_mfa!$B$51,env_ac_mfa!$C:$C,Data_mfa!$A$63,env_ac_mfa!$D:$D,Data_mfa!$B$50,env_ac_mfa!$E:$E,Data_mfa!$C$63)</f>
        <v>-0.03</v>
      </c>
      <c r="V63" s="187">
        <f>SUMIFS(env_ac_mfa!$F:$F,env_ac_mfa!$A:$A,V53,env_ac_mfa!$B:$B,Data_mfa!$B$51,env_ac_mfa!$C:$C,Data_mfa!$A$63,env_ac_mfa!$D:$D,Data_mfa!$B$50,env_ac_mfa!$E:$E,Data_mfa!$C$63)</f>
        <v>-0.01</v>
      </c>
      <c r="W63" s="187">
        <f>SUMIFS(env_ac_mfa!$F:$F,env_ac_mfa!$A:$A,W53,env_ac_mfa!$B:$B,Data_mfa!$B$51,env_ac_mfa!$C:$C,Data_mfa!$A$63,env_ac_mfa!$D:$D,Data_mfa!$B$50,env_ac_mfa!$E:$E,Data_mfa!$C$63)</f>
        <v>0.027</v>
      </c>
      <c r="X63" s="187">
        <f>SUMIFS(env_ac_mfa!$F:$F,env_ac_mfa!$A:$A,X53,env_ac_mfa!$B:$B,Data_mfa!$B$51,env_ac_mfa!$C:$C,Data_mfa!$A$63,env_ac_mfa!$D:$D,Data_mfa!$B$50,env_ac_mfa!$E:$E,Data_mfa!$C$63)</f>
        <v>-0.008</v>
      </c>
      <c r="Y63" s="187">
        <f>SUMIFS(env_ac_mfa!$F:$F,env_ac_mfa!$A:$A,Y53,env_ac_mfa!$B:$B,Data_mfa!$B$51,env_ac_mfa!$C:$C,Data_mfa!$A$63,env_ac_mfa!$D:$D,Data_mfa!$B$50,env_ac_mfa!$E:$E,Data_mfa!$C$63)</f>
        <v>-0.059</v>
      </c>
      <c r="Z63" s="187">
        <f>SUMIFS(env_ac_mfa!$F:$F,env_ac_mfa!$A:$A,Z53,env_ac_mfa!$B:$B,Data_mfa!$B$51,env_ac_mfa!$C:$C,Data_mfa!$A$63,env_ac_mfa!$D:$D,Data_mfa!$B$50,env_ac_mfa!$E:$E,Data_mfa!$C$63)</f>
        <v>-0.063</v>
      </c>
      <c r="AA63" s="187">
        <f>SUMIFS(env_ac_mfa!$F:$F,env_ac_mfa!$A:$A,$AA$53,env_ac_mfa!$B:$B,Data_mfa!$B$51,env_ac_mfa!$C:$C,Data_mfa!$A63,env_ac_mfa!$D:$D,Data_mfa!$B$50,env_ac_mfa!$E:$E,Data_mfa!$C63)</f>
        <v>-0.01</v>
      </c>
    </row>
    <row r="64" spans="1:27" ht="15">
      <c r="A64" s="92" t="s">
        <v>72</v>
      </c>
      <c r="B64" s="92" t="s">
        <v>71</v>
      </c>
      <c r="C64" s="92" t="s">
        <v>65</v>
      </c>
      <c r="D64" s="92" t="s">
        <v>64</v>
      </c>
      <c r="E64" s="187">
        <f>SUMIFS(env_ac_mfa!$F:$F,env_ac_mfa!$A:$A,E53,env_ac_mfa!$B:$B,Data_mfa!$B$51,env_ac_mfa!$C:$C,Data_mfa!$A$64,env_ac_mfa!$D:$D,Data_mfa!$B$50,env_ac_mfa!$E:$E,Data_mfa!$C$64)</f>
        <v>0.352</v>
      </c>
      <c r="F64" s="187">
        <f>SUMIFS(env_ac_mfa!$F:$F,env_ac_mfa!$A:$A,F53,env_ac_mfa!$B:$B,Data_mfa!$B$51,env_ac_mfa!$C:$C,Data_mfa!$A$64,env_ac_mfa!$D:$D,Data_mfa!$B$50,env_ac_mfa!$E:$E,Data_mfa!$C$64)</f>
        <v>0.338</v>
      </c>
      <c r="G64" s="187">
        <f>SUMIFS(env_ac_mfa!$F:$F,env_ac_mfa!$A:$A,G53,env_ac_mfa!$B:$B,Data_mfa!$B$51,env_ac_mfa!$C:$C,Data_mfa!$A$64,env_ac_mfa!$D:$D,Data_mfa!$B$50,env_ac_mfa!$E:$E,Data_mfa!$C$64)</f>
        <v>0.326</v>
      </c>
      <c r="H64" s="187">
        <f>SUMIFS(env_ac_mfa!$F:$F,env_ac_mfa!$A:$A,H53,env_ac_mfa!$B:$B,Data_mfa!$B$51,env_ac_mfa!$C:$C,Data_mfa!$A$64,env_ac_mfa!$D:$D,Data_mfa!$B$50,env_ac_mfa!$E:$E,Data_mfa!$C$64)</f>
        <v>0.321</v>
      </c>
      <c r="I64" s="187">
        <f>SUMIFS(env_ac_mfa!$F:$F,env_ac_mfa!$A:$A,I53,env_ac_mfa!$B:$B,Data_mfa!$B$51,env_ac_mfa!$C:$C,Data_mfa!$A$64,env_ac_mfa!$D:$D,Data_mfa!$B$50,env_ac_mfa!$E:$E,Data_mfa!$C$64)</f>
        <v>0.324</v>
      </c>
      <c r="J64" s="187">
        <f>SUMIFS(env_ac_mfa!$F:$F,env_ac_mfa!$A:$A,J53,env_ac_mfa!$B:$B,Data_mfa!$B$51,env_ac_mfa!$C:$C,Data_mfa!$A$64,env_ac_mfa!$D:$D,Data_mfa!$B$50,env_ac_mfa!$E:$E,Data_mfa!$C$64)</f>
        <v>0.322</v>
      </c>
      <c r="K64" s="187">
        <f>SUMIFS(env_ac_mfa!$F:$F,env_ac_mfa!$A:$A,K53,env_ac_mfa!$B:$B,Data_mfa!$B$51,env_ac_mfa!$C:$C,Data_mfa!$A$64,env_ac_mfa!$D:$D,Data_mfa!$B$50,env_ac_mfa!$E:$E,Data_mfa!$C$64)</f>
        <v>0.329</v>
      </c>
      <c r="L64" s="187">
        <f>SUMIFS(env_ac_mfa!$F:$F,env_ac_mfa!$A:$A,L53,env_ac_mfa!$B:$B,Data_mfa!$B$51,env_ac_mfa!$C:$C,Data_mfa!$A$64,env_ac_mfa!$D:$D,Data_mfa!$B$50,env_ac_mfa!$E:$E,Data_mfa!$C$64)</f>
        <v>0.32</v>
      </c>
      <c r="M64" s="187">
        <f>SUMIFS(env_ac_mfa!$F:$F,env_ac_mfa!$A:$A,M53,env_ac_mfa!$B:$B,Data_mfa!$B$51,env_ac_mfa!$C:$C,Data_mfa!$A$64,env_ac_mfa!$D:$D,Data_mfa!$B$50,env_ac_mfa!$E:$E,Data_mfa!$C$64)</f>
        <v>0.32</v>
      </c>
      <c r="N64" s="187">
        <f>SUMIFS(env_ac_mfa!$F:$F,env_ac_mfa!$A:$A,N53,env_ac_mfa!$B:$B,Data_mfa!$B$51,env_ac_mfa!$C:$C,Data_mfa!$A$64,env_ac_mfa!$D:$D,Data_mfa!$B$50,env_ac_mfa!$E:$E,Data_mfa!$C$64)</f>
        <v>0.312</v>
      </c>
      <c r="O64" s="187">
        <f>SUMIFS(env_ac_mfa!$F:$F,env_ac_mfa!$A:$A,O53,env_ac_mfa!$B:$B,Data_mfa!$B$51,env_ac_mfa!$C:$C,Data_mfa!$A$64,env_ac_mfa!$D:$D,Data_mfa!$B$50,env_ac_mfa!$E:$E,Data_mfa!$C$64)</f>
        <v>0.373</v>
      </c>
      <c r="P64" s="187">
        <f>SUMIFS(env_ac_mfa!$F:$F,env_ac_mfa!$A:$A,P53,env_ac_mfa!$B:$B,Data_mfa!$B$51,env_ac_mfa!$C:$C,Data_mfa!$A$64,env_ac_mfa!$D:$D,Data_mfa!$B$50,env_ac_mfa!$E:$E,Data_mfa!$C$64)</f>
        <v>0.389</v>
      </c>
      <c r="Q64" s="187">
        <f>SUMIFS(env_ac_mfa!$F:$F,env_ac_mfa!$A:$A,Q53,env_ac_mfa!$B:$B,Data_mfa!$B$51,env_ac_mfa!$C:$C,Data_mfa!$A$64,env_ac_mfa!$D:$D,Data_mfa!$B$50,env_ac_mfa!$E:$E,Data_mfa!$C$64)</f>
        <v>0.42</v>
      </c>
      <c r="R64" s="187">
        <f>SUMIFS(env_ac_mfa!$F:$F,env_ac_mfa!$A:$A,R53,env_ac_mfa!$B:$B,Data_mfa!$B$51,env_ac_mfa!$C:$C,Data_mfa!$A$64,env_ac_mfa!$D:$D,Data_mfa!$B$50,env_ac_mfa!$E:$E,Data_mfa!$C$64)</f>
        <v>0.485</v>
      </c>
      <c r="S64" s="187">
        <f>SUMIFS(env_ac_mfa!$F:$F,env_ac_mfa!$A:$A,S53,env_ac_mfa!$B:$B,Data_mfa!$B$51,env_ac_mfa!$C:$C,Data_mfa!$A$64,env_ac_mfa!$D:$D,Data_mfa!$B$50,env_ac_mfa!$E:$E,Data_mfa!$C$64)</f>
        <v>0.428</v>
      </c>
      <c r="T64" s="187">
        <f>SUMIFS(env_ac_mfa!$F:$F,env_ac_mfa!$A:$A,T53,env_ac_mfa!$B:$B,Data_mfa!$B$51,env_ac_mfa!$C:$C,Data_mfa!$A$64,env_ac_mfa!$D:$D,Data_mfa!$B$50,env_ac_mfa!$E:$E,Data_mfa!$C$64)</f>
        <v>0.427</v>
      </c>
      <c r="U64" s="187">
        <f>SUMIFS(env_ac_mfa!$F:$F,env_ac_mfa!$A:$A,U53,env_ac_mfa!$B:$B,Data_mfa!$B$51,env_ac_mfa!$C:$C,Data_mfa!$A$64,env_ac_mfa!$D:$D,Data_mfa!$B$50,env_ac_mfa!$E:$E,Data_mfa!$C$64)</f>
        <v>0.465</v>
      </c>
      <c r="V64" s="187">
        <f>SUMIFS(env_ac_mfa!$F:$F,env_ac_mfa!$A:$A,V53,env_ac_mfa!$B:$B,Data_mfa!$B$51,env_ac_mfa!$C:$C,Data_mfa!$A$64,env_ac_mfa!$D:$D,Data_mfa!$B$50,env_ac_mfa!$E:$E,Data_mfa!$C$64)</f>
        <v>0.471</v>
      </c>
      <c r="W64" s="187">
        <f>SUMIFS(env_ac_mfa!$F:$F,env_ac_mfa!$A:$A,W53,env_ac_mfa!$B:$B,Data_mfa!$B$51,env_ac_mfa!$C:$C,Data_mfa!$A$64,env_ac_mfa!$D:$D,Data_mfa!$B$50,env_ac_mfa!$E:$E,Data_mfa!$C$64)</f>
        <v>0.49</v>
      </c>
      <c r="X64" s="187">
        <f>SUMIFS(env_ac_mfa!$F:$F,env_ac_mfa!$A:$A,X53,env_ac_mfa!$B:$B,Data_mfa!$B$51,env_ac_mfa!$C:$C,Data_mfa!$A$64,env_ac_mfa!$D:$D,Data_mfa!$B$50,env_ac_mfa!$E:$E,Data_mfa!$C$64)</f>
        <v>0.495</v>
      </c>
      <c r="Y64" s="187">
        <f>SUMIFS(env_ac_mfa!$F:$F,env_ac_mfa!$A:$A,Y53,env_ac_mfa!$B:$B,Data_mfa!$B$51,env_ac_mfa!$C:$C,Data_mfa!$A$64,env_ac_mfa!$D:$D,Data_mfa!$B$50,env_ac_mfa!$E:$E,Data_mfa!$C$64)</f>
        <v>0.513</v>
      </c>
      <c r="Z64" s="187">
        <f>SUMIFS(env_ac_mfa!$F:$F,env_ac_mfa!$A:$A,Z53,env_ac_mfa!$B:$B,Data_mfa!$B$51,env_ac_mfa!$C:$C,Data_mfa!$A$64,env_ac_mfa!$D:$D,Data_mfa!$B$50,env_ac_mfa!$E:$E,Data_mfa!$C$64)</f>
        <v>0.506</v>
      </c>
      <c r="AA64" s="187">
        <f>SUMIFS(env_ac_mfa!$F:$F,env_ac_mfa!$A:$A,$AA$53,env_ac_mfa!$B:$B,Data_mfa!$B$51,env_ac_mfa!$C:$C,Data_mfa!$A64,env_ac_mfa!$D:$D,Data_mfa!$B$50,env_ac_mfa!$E:$E,Data_mfa!$C64)</f>
        <v>0.488</v>
      </c>
    </row>
    <row r="65" spans="1:27" ht="15">
      <c r="A65" s="92" t="s">
        <v>72</v>
      </c>
      <c r="B65" s="92" t="s">
        <v>71</v>
      </c>
      <c r="C65" s="92" t="s">
        <v>63</v>
      </c>
      <c r="D65" s="92" t="s">
        <v>1</v>
      </c>
      <c r="E65" s="187">
        <f>SUMIFS(env_ac_mfa!$F:$F,env_ac_mfa!$A:$A,E53,env_ac_mfa!$B:$B,Data_mfa!$B$51,env_ac_mfa!$C:$C,Data_mfa!$A$65,env_ac_mfa!$D:$D,Data_mfa!$B$50,env_ac_mfa!$E:$E,Data_mfa!$C$65)</f>
        <v>0.556</v>
      </c>
      <c r="F65" s="187">
        <f>SUMIFS(env_ac_mfa!$F:$F,env_ac_mfa!$A:$A,F53,env_ac_mfa!$B:$B,Data_mfa!$B$51,env_ac_mfa!$C:$C,Data_mfa!$A$65,env_ac_mfa!$D:$D,Data_mfa!$B$50,env_ac_mfa!$E:$E,Data_mfa!$C$65)</f>
        <v>0.526</v>
      </c>
      <c r="G65" s="187">
        <f>SUMIFS(env_ac_mfa!$F:$F,env_ac_mfa!$A:$A,G53,env_ac_mfa!$B:$B,Data_mfa!$B$51,env_ac_mfa!$C:$C,Data_mfa!$A$65,env_ac_mfa!$D:$D,Data_mfa!$B$50,env_ac_mfa!$E:$E,Data_mfa!$C$65)</f>
        <v>0.529</v>
      </c>
      <c r="H65" s="187">
        <f>SUMIFS(env_ac_mfa!$F:$F,env_ac_mfa!$A:$A,H53,env_ac_mfa!$B:$B,Data_mfa!$B$51,env_ac_mfa!$C:$C,Data_mfa!$A$65,env_ac_mfa!$D:$D,Data_mfa!$B$50,env_ac_mfa!$E:$E,Data_mfa!$C$65)</f>
        <v>0.567</v>
      </c>
      <c r="I65" s="187">
        <f>SUMIFS(env_ac_mfa!$F:$F,env_ac_mfa!$A:$A,I53,env_ac_mfa!$B:$B,Data_mfa!$B$51,env_ac_mfa!$C:$C,Data_mfa!$A$65,env_ac_mfa!$D:$D,Data_mfa!$B$50,env_ac_mfa!$E:$E,Data_mfa!$C$65)</f>
        <v>0.62</v>
      </c>
      <c r="J65" s="187">
        <f>SUMIFS(env_ac_mfa!$F:$F,env_ac_mfa!$A:$A,J53,env_ac_mfa!$B:$B,Data_mfa!$B$51,env_ac_mfa!$C:$C,Data_mfa!$A$65,env_ac_mfa!$D:$D,Data_mfa!$B$50,env_ac_mfa!$E:$E,Data_mfa!$C$65)</f>
        <v>0.64</v>
      </c>
      <c r="K65" s="187">
        <f>SUMIFS(env_ac_mfa!$F:$F,env_ac_mfa!$A:$A,K53,env_ac_mfa!$B:$B,Data_mfa!$B$51,env_ac_mfa!$C:$C,Data_mfa!$A$65,env_ac_mfa!$D:$D,Data_mfa!$B$50,env_ac_mfa!$E:$E,Data_mfa!$C$65)</f>
        <v>0.653</v>
      </c>
      <c r="L65" s="187">
        <f>SUMIFS(env_ac_mfa!$F:$F,env_ac_mfa!$A:$A,L53,env_ac_mfa!$B:$B,Data_mfa!$B$51,env_ac_mfa!$C:$C,Data_mfa!$A$65,env_ac_mfa!$D:$D,Data_mfa!$B$50,env_ac_mfa!$E:$E,Data_mfa!$C$65)</f>
        <v>0.667</v>
      </c>
      <c r="M65" s="187">
        <f>SUMIFS(env_ac_mfa!$F:$F,env_ac_mfa!$A:$A,M53,env_ac_mfa!$B:$B,Data_mfa!$B$51,env_ac_mfa!$C:$C,Data_mfa!$A$65,env_ac_mfa!$D:$D,Data_mfa!$B$50,env_ac_mfa!$E:$E,Data_mfa!$C$65)</f>
        <v>0.642</v>
      </c>
      <c r="N65" s="187">
        <f>SUMIFS(env_ac_mfa!$F:$F,env_ac_mfa!$A:$A,N53,env_ac_mfa!$B:$B,Data_mfa!$B$51,env_ac_mfa!$C:$C,Data_mfa!$A$65,env_ac_mfa!$D:$D,Data_mfa!$B$50,env_ac_mfa!$E:$E,Data_mfa!$C$65)</f>
        <v>0.381</v>
      </c>
      <c r="O65" s="187">
        <f>SUMIFS(env_ac_mfa!$F:$F,env_ac_mfa!$A:$A,O53,env_ac_mfa!$B:$B,Data_mfa!$B$51,env_ac_mfa!$C:$C,Data_mfa!$A$65,env_ac_mfa!$D:$D,Data_mfa!$B$50,env_ac_mfa!$E:$E,Data_mfa!$C$65)</f>
        <v>0.517</v>
      </c>
      <c r="P65" s="187">
        <f>SUMIFS(env_ac_mfa!$F:$F,env_ac_mfa!$A:$A,P53,env_ac_mfa!$B:$B,Data_mfa!$B$51,env_ac_mfa!$C:$C,Data_mfa!$A$65,env_ac_mfa!$D:$D,Data_mfa!$B$50,env_ac_mfa!$E:$E,Data_mfa!$C$65)</f>
        <v>0.544</v>
      </c>
      <c r="Q65" s="187">
        <f>SUMIFS(env_ac_mfa!$F:$F,env_ac_mfa!$A:$A,Q53,env_ac_mfa!$B:$B,Data_mfa!$B$51,env_ac_mfa!$C:$C,Data_mfa!$A$65,env_ac_mfa!$D:$D,Data_mfa!$B$50,env_ac_mfa!$E:$E,Data_mfa!$C$65)</f>
        <v>0.486</v>
      </c>
      <c r="R65" s="187">
        <f>SUMIFS(env_ac_mfa!$F:$F,env_ac_mfa!$A:$A,R53,env_ac_mfa!$B:$B,Data_mfa!$B$51,env_ac_mfa!$C:$C,Data_mfa!$A$65,env_ac_mfa!$D:$D,Data_mfa!$B$50,env_ac_mfa!$E:$E,Data_mfa!$C$65)</f>
        <v>0.512</v>
      </c>
      <c r="S65" s="187">
        <f>SUMIFS(env_ac_mfa!$F:$F,env_ac_mfa!$A:$A,S53,env_ac_mfa!$B:$B,Data_mfa!$B$51,env_ac_mfa!$C:$C,Data_mfa!$A$65,env_ac_mfa!$D:$D,Data_mfa!$B$50,env_ac_mfa!$E:$E,Data_mfa!$C$65)</f>
        <v>0.527</v>
      </c>
      <c r="T65" s="187">
        <f>SUMIFS(env_ac_mfa!$F:$F,env_ac_mfa!$A:$A,T53,env_ac_mfa!$B:$B,Data_mfa!$B$51,env_ac_mfa!$C:$C,Data_mfa!$A$65,env_ac_mfa!$D:$D,Data_mfa!$B$50,env_ac_mfa!$E:$E,Data_mfa!$C$65)</f>
        <v>0.553</v>
      </c>
      <c r="U65" s="187">
        <f>SUMIFS(env_ac_mfa!$F:$F,env_ac_mfa!$A:$A,U53,env_ac_mfa!$B:$B,Data_mfa!$B$51,env_ac_mfa!$C:$C,Data_mfa!$A$65,env_ac_mfa!$D:$D,Data_mfa!$B$50,env_ac_mfa!$E:$E,Data_mfa!$C$65)</f>
        <v>0.539</v>
      </c>
      <c r="V65" s="187">
        <f>SUMIFS(env_ac_mfa!$F:$F,env_ac_mfa!$A:$A,V53,env_ac_mfa!$B:$B,Data_mfa!$B$51,env_ac_mfa!$C:$C,Data_mfa!$A$65,env_ac_mfa!$D:$D,Data_mfa!$B$50,env_ac_mfa!$E:$E,Data_mfa!$C$65)</f>
        <v>0.551</v>
      </c>
      <c r="W65" s="187">
        <f>SUMIFS(env_ac_mfa!$F:$F,env_ac_mfa!$A:$A,W53,env_ac_mfa!$B:$B,Data_mfa!$B$51,env_ac_mfa!$C:$C,Data_mfa!$A$65,env_ac_mfa!$D:$D,Data_mfa!$B$50,env_ac_mfa!$E:$E,Data_mfa!$C$65)</f>
        <v>0.581</v>
      </c>
      <c r="X65" s="187">
        <f>SUMIFS(env_ac_mfa!$F:$F,env_ac_mfa!$A:$A,X53,env_ac_mfa!$B:$B,Data_mfa!$B$51,env_ac_mfa!$C:$C,Data_mfa!$A$65,env_ac_mfa!$D:$D,Data_mfa!$B$50,env_ac_mfa!$E:$E,Data_mfa!$C$65)</f>
        <v>0.545</v>
      </c>
      <c r="Y65" s="187">
        <f>SUMIFS(env_ac_mfa!$F:$F,env_ac_mfa!$A:$A,Y53,env_ac_mfa!$B:$B,Data_mfa!$B$51,env_ac_mfa!$C:$C,Data_mfa!$A$65,env_ac_mfa!$D:$D,Data_mfa!$B$50,env_ac_mfa!$E:$E,Data_mfa!$C$65)</f>
        <v>0.474</v>
      </c>
      <c r="Z65" s="187">
        <f>SUMIFS(env_ac_mfa!$F:$F,env_ac_mfa!$A:$A,Z53,env_ac_mfa!$B:$B,Data_mfa!$B$51,env_ac_mfa!$C:$C,Data_mfa!$A$65,env_ac_mfa!$D:$D,Data_mfa!$B$50,env_ac_mfa!$E:$E,Data_mfa!$C$65)</f>
        <v>0.56</v>
      </c>
      <c r="AA65" s="187">
        <f>SUMIFS(env_ac_mfa!$F:$F,env_ac_mfa!$A:$A,$AA$53,env_ac_mfa!$B:$B,Data_mfa!$B$51,env_ac_mfa!$C:$C,Data_mfa!$A65,env_ac_mfa!$D:$D,Data_mfa!$B$50,env_ac_mfa!$E:$E,Data_mfa!$C65)</f>
        <v>0.519</v>
      </c>
    </row>
    <row r="66" spans="1:27" ht="15">
      <c r="A66" s="92" t="s">
        <v>72</v>
      </c>
      <c r="B66" s="92" t="s">
        <v>71</v>
      </c>
      <c r="C66" s="92" t="s">
        <v>62</v>
      </c>
      <c r="D66" s="92" t="s">
        <v>2</v>
      </c>
      <c r="E66" s="187">
        <f>SUMIFS(env_ac_mfa!$F:$F,env_ac_mfa!$A:$A,E53,env_ac_mfa!$B:$B,Data_mfa!$B$51,env_ac_mfa!$C:$C,Data_mfa!$A$66,env_ac_mfa!$D:$D,Data_mfa!$B$50,env_ac_mfa!$E:$E,Data_mfa!$C$66)</f>
        <v>0.198</v>
      </c>
      <c r="F66" s="187">
        <f>SUMIFS(env_ac_mfa!$F:$F,env_ac_mfa!$A:$A,F53,env_ac_mfa!$B:$B,Data_mfa!$B$51,env_ac_mfa!$C:$C,Data_mfa!$A$66,env_ac_mfa!$D:$D,Data_mfa!$B$50,env_ac_mfa!$E:$E,Data_mfa!$C$66)</f>
        <v>0.195</v>
      </c>
      <c r="G66" s="187">
        <f>SUMIFS(env_ac_mfa!$F:$F,env_ac_mfa!$A:$A,G53,env_ac_mfa!$B:$B,Data_mfa!$B$51,env_ac_mfa!$C:$C,Data_mfa!$A$66,env_ac_mfa!$D:$D,Data_mfa!$B$50,env_ac_mfa!$E:$E,Data_mfa!$C$66)</f>
        <v>0.218</v>
      </c>
      <c r="H66" s="187">
        <f>SUMIFS(env_ac_mfa!$F:$F,env_ac_mfa!$A:$A,H53,env_ac_mfa!$B:$B,Data_mfa!$B$51,env_ac_mfa!$C:$C,Data_mfa!$A$66,env_ac_mfa!$D:$D,Data_mfa!$B$50,env_ac_mfa!$E:$E,Data_mfa!$C$66)</f>
        <v>0.224</v>
      </c>
      <c r="I66" s="187">
        <f>SUMIFS(env_ac_mfa!$F:$F,env_ac_mfa!$A:$A,I53,env_ac_mfa!$B:$B,Data_mfa!$B$51,env_ac_mfa!$C:$C,Data_mfa!$A$66,env_ac_mfa!$D:$D,Data_mfa!$B$50,env_ac_mfa!$E:$E,Data_mfa!$C$66)</f>
        <v>0.244</v>
      </c>
      <c r="J66" s="187">
        <f>SUMIFS(env_ac_mfa!$F:$F,env_ac_mfa!$A:$A,J53,env_ac_mfa!$B:$B,Data_mfa!$B$51,env_ac_mfa!$C:$C,Data_mfa!$A$66,env_ac_mfa!$D:$D,Data_mfa!$B$50,env_ac_mfa!$E:$E,Data_mfa!$C$66)</f>
        <v>0.249</v>
      </c>
      <c r="K66" s="187">
        <f>SUMIFS(env_ac_mfa!$F:$F,env_ac_mfa!$A:$A,K53,env_ac_mfa!$B:$B,Data_mfa!$B$51,env_ac_mfa!$C:$C,Data_mfa!$A$66,env_ac_mfa!$D:$D,Data_mfa!$B$50,env_ac_mfa!$E:$E,Data_mfa!$C$66)</f>
        <v>0.255</v>
      </c>
      <c r="L66" s="187">
        <f>SUMIFS(env_ac_mfa!$F:$F,env_ac_mfa!$A:$A,L53,env_ac_mfa!$B:$B,Data_mfa!$B$51,env_ac_mfa!$C:$C,Data_mfa!$A$66,env_ac_mfa!$D:$D,Data_mfa!$B$50,env_ac_mfa!$E:$E,Data_mfa!$C$66)</f>
        <v>0.263</v>
      </c>
      <c r="M66" s="187">
        <f>SUMIFS(env_ac_mfa!$F:$F,env_ac_mfa!$A:$A,M53,env_ac_mfa!$B:$B,Data_mfa!$B$51,env_ac_mfa!$C:$C,Data_mfa!$A$66,env_ac_mfa!$D:$D,Data_mfa!$B$50,env_ac_mfa!$E:$E,Data_mfa!$C$66)</f>
        <v>0.27</v>
      </c>
      <c r="N66" s="187">
        <f>SUMIFS(env_ac_mfa!$F:$F,env_ac_mfa!$A:$A,N53,env_ac_mfa!$B:$B,Data_mfa!$B$51,env_ac_mfa!$C:$C,Data_mfa!$A$66,env_ac_mfa!$D:$D,Data_mfa!$B$50,env_ac_mfa!$E:$E,Data_mfa!$C$66)</f>
        <v>0.238</v>
      </c>
      <c r="O66" s="187">
        <f>SUMIFS(env_ac_mfa!$F:$F,env_ac_mfa!$A:$A,O53,env_ac_mfa!$B:$B,Data_mfa!$B$51,env_ac_mfa!$C:$C,Data_mfa!$A$66,env_ac_mfa!$D:$D,Data_mfa!$B$50,env_ac_mfa!$E:$E,Data_mfa!$C$66)</f>
        <v>0.272</v>
      </c>
      <c r="P66" s="187">
        <f>SUMIFS(env_ac_mfa!$F:$F,env_ac_mfa!$A:$A,P53,env_ac_mfa!$B:$B,Data_mfa!$B$51,env_ac_mfa!$C:$C,Data_mfa!$A$66,env_ac_mfa!$D:$D,Data_mfa!$B$50,env_ac_mfa!$E:$E,Data_mfa!$C$66)</f>
        <v>0.303</v>
      </c>
      <c r="Q66" s="187">
        <f>SUMIFS(env_ac_mfa!$F:$F,env_ac_mfa!$A:$A,Q53,env_ac_mfa!$B:$B,Data_mfa!$B$51,env_ac_mfa!$C:$C,Data_mfa!$A$66,env_ac_mfa!$D:$D,Data_mfa!$B$50,env_ac_mfa!$E:$E,Data_mfa!$C$66)</f>
        <v>0.316</v>
      </c>
      <c r="R66" s="187">
        <f>SUMIFS(env_ac_mfa!$F:$F,env_ac_mfa!$A:$A,R53,env_ac_mfa!$B:$B,Data_mfa!$B$51,env_ac_mfa!$C:$C,Data_mfa!$A$66,env_ac_mfa!$D:$D,Data_mfa!$B$50,env_ac_mfa!$E:$E,Data_mfa!$C$66)</f>
        <v>0.305</v>
      </c>
      <c r="S66" s="187">
        <f>SUMIFS(env_ac_mfa!$F:$F,env_ac_mfa!$A:$A,S53,env_ac_mfa!$B:$B,Data_mfa!$B$51,env_ac_mfa!$C:$C,Data_mfa!$A$66,env_ac_mfa!$D:$D,Data_mfa!$B$50,env_ac_mfa!$E:$E,Data_mfa!$C$66)</f>
        <v>0.302</v>
      </c>
      <c r="T66" s="187">
        <f>SUMIFS(env_ac_mfa!$F:$F,env_ac_mfa!$A:$A,T53,env_ac_mfa!$B:$B,Data_mfa!$B$51,env_ac_mfa!$C:$C,Data_mfa!$A$66,env_ac_mfa!$D:$D,Data_mfa!$B$50,env_ac_mfa!$E:$E,Data_mfa!$C$66)</f>
        <v>0.275</v>
      </c>
      <c r="U66" s="187">
        <f>SUMIFS(env_ac_mfa!$F:$F,env_ac_mfa!$A:$A,U53,env_ac_mfa!$B:$B,Data_mfa!$B$51,env_ac_mfa!$C:$C,Data_mfa!$A$66,env_ac_mfa!$D:$D,Data_mfa!$B$50,env_ac_mfa!$E:$E,Data_mfa!$C$66)</f>
        <v>0.278</v>
      </c>
      <c r="V66" s="187">
        <f>SUMIFS(env_ac_mfa!$F:$F,env_ac_mfa!$A:$A,V53,env_ac_mfa!$B:$B,Data_mfa!$B$51,env_ac_mfa!$C:$C,Data_mfa!$A$66,env_ac_mfa!$D:$D,Data_mfa!$B$50,env_ac_mfa!$E:$E,Data_mfa!$C$66)</f>
        <v>0.293</v>
      </c>
      <c r="W66" s="187">
        <f>SUMIFS(env_ac_mfa!$F:$F,env_ac_mfa!$A:$A,W53,env_ac_mfa!$B:$B,Data_mfa!$B$51,env_ac_mfa!$C:$C,Data_mfa!$A$66,env_ac_mfa!$D:$D,Data_mfa!$B$50,env_ac_mfa!$E:$E,Data_mfa!$C$66)</f>
        <v>0.286</v>
      </c>
      <c r="X66" s="187">
        <f>SUMIFS(env_ac_mfa!$F:$F,env_ac_mfa!$A:$A,X53,env_ac_mfa!$B:$B,Data_mfa!$B$51,env_ac_mfa!$C:$C,Data_mfa!$A$66,env_ac_mfa!$D:$D,Data_mfa!$B$50,env_ac_mfa!$E:$E,Data_mfa!$C$66)</f>
        <v>0.291</v>
      </c>
      <c r="Y66" s="187">
        <f>SUMIFS(env_ac_mfa!$F:$F,env_ac_mfa!$A:$A,Y53,env_ac_mfa!$B:$B,Data_mfa!$B$51,env_ac_mfa!$C:$C,Data_mfa!$A$66,env_ac_mfa!$D:$D,Data_mfa!$B$50,env_ac_mfa!$E:$E,Data_mfa!$C$66)</f>
        <v>0.27</v>
      </c>
      <c r="Z66" s="187">
        <f>SUMIFS(env_ac_mfa!$F:$F,env_ac_mfa!$A:$A,Z53,env_ac_mfa!$B:$B,Data_mfa!$B$51,env_ac_mfa!$C:$C,Data_mfa!$A$66,env_ac_mfa!$D:$D,Data_mfa!$B$50,env_ac_mfa!$E:$E,Data_mfa!$C$66)</f>
        <v>0.297</v>
      </c>
      <c r="AA66" s="187">
        <f>SUMIFS(env_ac_mfa!$F:$F,env_ac_mfa!$A:$A,$AA$53,env_ac_mfa!$B:$B,Data_mfa!$B$51,env_ac_mfa!$C:$C,Data_mfa!$A66,env_ac_mfa!$D:$D,Data_mfa!$B$50,env_ac_mfa!$E:$E,Data_mfa!$C66)</f>
        <v>0.257</v>
      </c>
    </row>
    <row r="67" spans="1:27" ht="15">
      <c r="A67" s="92" t="s">
        <v>72</v>
      </c>
      <c r="B67" s="92" t="s">
        <v>71</v>
      </c>
      <c r="C67" s="92" t="s">
        <v>61</v>
      </c>
      <c r="D67" s="92" t="s">
        <v>60</v>
      </c>
      <c r="E67" s="187">
        <f>SUMIFS(env_ac_mfa!$F:$F,env_ac_mfa!$A:$A,E53,env_ac_mfa!$B:$B,Data_mfa!$B$51,env_ac_mfa!$C:$C,Data_mfa!$A$67,env_ac_mfa!$D:$D,Data_mfa!$B$50,env_ac_mfa!$E:$E,Data_mfa!$C$67)</f>
        <v>0.711</v>
      </c>
      <c r="F67" s="187">
        <f>SUMIFS(env_ac_mfa!$F:$F,env_ac_mfa!$A:$A,F53,env_ac_mfa!$B:$B,Data_mfa!$B$51,env_ac_mfa!$C:$C,Data_mfa!$A$67,env_ac_mfa!$D:$D,Data_mfa!$B$50,env_ac_mfa!$E:$E,Data_mfa!$C$67)</f>
        <v>0.669</v>
      </c>
      <c r="G67" s="187">
        <f>SUMIFS(env_ac_mfa!$F:$F,env_ac_mfa!$A:$A,G53,env_ac_mfa!$B:$B,Data_mfa!$B$51,env_ac_mfa!$C:$C,Data_mfa!$A$67,env_ac_mfa!$D:$D,Data_mfa!$B$50,env_ac_mfa!$E:$E,Data_mfa!$C$67)</f>
        <v>0.637</v>
      </c>
      <c r="H67" s="187">
        <f>SUMIFS(env_ac_mfa!$F:$F,env_ac_mfa!$A:$A,H53,env_ac_mfa!$B:$B,Data_mfa!$B$51,env_ac_mfa!$C:$C,Data_mfa!$A$67,env_ac_mfa!$D:$D,Data_mfa!$B$50,env_ac_mfa!$E:$E,Data_mfa!$C$67)</f>
        <v>0.664</v>
      </c>
      <c r="I67" s="187">
        <f>SUMIFS(env_ac_mfa!$F:$F,env_ac_mfa!$A:$A,I53,env_ac_mfa!$B:$B,Data_mfa!$B$51,env_ac_mfa!$C:$C,Data_mfa!$A$67,env_ac_mfa!$D:$D,Data_mfa!$B$50,env_ac_mfa!$E:$E,Data_mfa!$C$67)</f>
        <v>0.7</v>
      </c>
      <c r="J67" s="187">
        <f>SUMIFS(env_ac_mfa!$F:$F,env_ac_mfa!$A:$A,J53,env_ac_mfa!$B:$B,Data_mfa!$B$51,env_ac_mfa!$C:$C,Data_mfa!$A$67,env_ac_mfa!$D:$D,Data_mfa!$B$50,env_ac_mfa!$E:$E,Data_mfa!$C$67)</f>
        <v>0.713</v>
      </c>
      <c r="K67" s="187">
        <f>SUMIFS(env_ac_mfa!$F:$F,env_ac_mfa!$A:$A,K53,env_ac_mfa!$B:$B,Data_mfa!$B$51,env_ac_mfa!$C:$C,Data_mfa!$A$67,env_ac_mfa!$D:$D,Data_mfa!$B$50,env_ac_mfa!$E:$E,Data_mfa!$C$67)</f>
        <v>0.726</v>
      </c>
      <c r="L67" s="187">
        <f>SUMIFS(env_ac_mfa!$F:$F,env_ac_mfa!$A:$A,L53,env_ac_mfa!$B:$B,Data_mfa!$B$51,env_ac_mfa!$C:$C,Data_mfa!$A$67,env_ac_mfa!$D:$D,Data_mfa!$B$50,env_ac_mfa!$E:$E,Data_mfa!$C$67)</f>
        <v>0.724</v>
      </c>
      <c r="M67" s="187">
        <f>SUMIFS(env_ac_mfa!$F:$F,env_ac_mfa!$A:$A,M53,env_ac_mfa!$B:$B,Data_mfa!$B$51,env_ac_mfa!$C:$C,Data_mfa!$A$67,env_ac_mfa!$D:$D,Data_mfa!$B$50,env_ac_mfa!$E:$E,Data_mfa!$C$67)</f>
        <v>0.692</v>
      </c>
      <c r="N67" s="187">
        <f>SUMIFS(env_ac_mfa!$F:$F,env_ac_mfa!$A:$A,N53,env_ac_mfa!$B:$B,Data_mfa!$B$51,env_ac_mfa!$C:$C,Data_mfa!$A$67,env_ac_mfa!$D:$D,Data_mfa!$B$50,env_ac_mfa!$E:$E,Data_mfa!$C$67)</f>
        <v>0.455</v>
      </c>
      <c r="O67" s="187">
        <f>SUMIFS(env_ac_mfa!$F:$F,env_ac_mfa!$A:$A,O53,env_ac_mfa!$B:$B,Data_mfa!$B$51,env_ac_mfa!$C:$C,Data_mfa!$A$67,env_ac_mfa!$D:$D,Data_mfa!$B$50,env_ac_mfa!$E:$E,Data_mfa!$C$67)</f>
        <v>0.618</v>
      </c>
      <c r="P67" s="187">
        <f>SUMIFS(env_ac_mfa!$F:$F,env_ac_mfa!$A:$A,P53,env_ac_mfa!$B:$B,Data_mfa!$B$51,env_ac_mfa!$C:$C,Data_mfa!$A$67,env_ac_mfa!$D:$D,Data_mfa!$B$50,env_ac_mfa!$E:$E,Data_mfa!$C$67)</f>
        <v>0.631</v>
      </c>
      <c r="Q67" s="187">
        <f>SUMIFS(env_ac_mfa!$F:$F,env_ac_mfa!$A:$A,Q53,env_ac_mfa!$B:$B,Data_mfa!$B$51,env_ac_mfa!$C:$C,Data_mfa!$A$67,env_ac_mfa!$D:$D,Data_mfa!$B$50,env_ac_mfa!$E:$E,Data_mfa!$C$67)</f>
        <v>0.59</v>
      </c>
      <c r="R67" s="187">
        <f>SUMIFS(env_ac_mfa!$F:$F,env_ac_mfa!$A:$A,R53,env_ac_mfa!$B:$B,Data_mfa!$B$51,env_ac_mfa!$C:$C,Data_mfa!$A$67,env_ac_mfa!$D:$D,Data_mfa!$B$50,env_ac_mfa!$E:$E,Data_mfa!$C$67)</f>
        <v>0.692</v>
      </c>
      <c r="S67" s="187">
        <f>SUMIFS(env_ac_mfa!$F:$F,env_ac_mfa!$A:$A,S53,env_ac_mfa!$B:$B,Data_mfa!$B$51,env_ac_mfa!$C:$C,Data_mfa!$A$67,env_ac_mfa!$D:$D,Data_mfa!$B$50,env_ac_mfa!$E:$E,Data_mfa!$C$67)</f>
        <v>0.653</v>
      </c>
      <c r="T67" s="187">
        <f>SUMIFS(env_ac_mfa!$F:$F,env_ac_mfa!$A:$A,T53,env_ac_mfa!$B:$B,Data_mfa!$B$51,env_ac_mfa!$C:$C,Data_mfa!$A$67,env_ac_mfa!$D:$D,Data_mfa!$B$50,env_ac_mfa!$E:$E,Data_mfa!$C$67)</f>
        <v>0.706</v>
      </c>
      <c r="U67" s="187">
        <f>SUMIFS(env_ac_mfa!$F:$F,env_ac_mfa!$A:$A,U53,env_ac_mfa!$B:$B,Data_mfa!$B$51,env_ac_mfa!$C:$C,Data_mfa!$A$67,env_ac_mfa!$D:$D,Data_mfa!$B$50,env_ac_mfa!$E:$E,Data_mfa!$C$67)</f>
        <v>0.726</v>
      </c>
      <c r="V67" s="187">
        <f>SUMIFS(env_ac_mfa!$F:$F,env_ac_mfa!$A:$A,V53,env_ac_mfa!$B:$B,Data_mfa!$B$51,env_ac_mfa!$C:$C,Data_mfa!$A$67,env_ac_mfa!$D:$D,Data_mfa!$B$50,env_ac_mfa!$E:$E,Data_mfa!$C$67)</f>
        <v>0.729</v>
      </c>
      <c r="W67" s="187">
        <f>SUMIFS(env_ac_mfa!$F:$F,env_ac_mfa!$A:$A,W53,env_ac_mfa!$B:$B,Data_mfa!$B$51,env_ac_mfa!$C:$C,Data_mfa!$A$67,env_ac_mfa!$D:$D,Data_mfa!$B$50,env_ac_mfa!$E:$E,Data_mfa!$C$67)</f>
        <v>0.785</v>
      </c>
      <c r="X67" s="187">
        <f>SUMIFS(env_ac_mfa!$F:$F,env_ac_mfa!$A:$A,X53,env_ac_mfa!$B:$B,Data_mfa!$B$51,env_ac_mfa!$C:$C,Data_mfa!$A$67,env_ac_mfa!$D:$D,Data_mfa!$B$50,env_ac_mfa!$E:$E,Data_mfa!$C$67)</f>
        <v>0.75</v>
      </c>
      <c r="Y67" s="187">
        <f>SUMIFS(env_ac_mfa!$F:$F,env_ac_mfa!$A:$A,Y53,env_ac_mfa!$B:$B,Data_mfa!$B$51,env_ac_mfa!$C:$C,Data_mfa!$A$67,env_ac_mfa!$D:$D,Data_mfa!$B$50,env_ac_mfa!$E:$E,Data_mfa!$C$67)</f>
        <v>0.717</v>
      </c>
      <c r="Z67" s="187">
        <f>SUMIFS(env_ac_mfa!$F:$F,env_ac_mfa!$A:$A,Z53,env_ac_mfa!$B:$B,Data_mfa!$B$51,env_ac_mfa!$C:$C,Data_mfa!$A$67,env_ac_mfa!$D:$D,Data_mfa!$B$50,env_ac_mfa!$E:$E,Data_mfa!$C$67)</f>
        <v>0.769</v>
      </c>
      <c r="AA67" s="187">
        <f>SUMIFS(env_ac_mfa!$F:$F,env_ac_mfa!$A:$A,$AA$53,env_ac_mfa!$B:$B,Data_mfa!$B$51,env_ac_mfa!$C:$C,Data_mfa!$A67,env_ac_mfa!$D:$D,Data_mfa!$B$50,env_ac_mfa!$E:$E,Data_mfa!$C67)</f>
        <v>0.75</v>
      </c>
    </row>
    <row r="68" spans="1:27" ht="15">
      <c r="A68" s="92" t="s">
        <v>72</v>
      </c>
      <c r="B68" s="92" t="s">
        <v>71</v>
      </c>
      <c r="C68" s="92" t="s">
        <v>57</v>
      </c>
      <c r="D68" s="92" t="s">
        <v>56</v>
      </c>
      <c r="E68" s="187">
        <f>SUMIFS(env_ac_mfa!$F:$F,env_ac_mfa!$A:$A,E53,env_ac_mfa!$B:$B,Data_mfa!$B$51,env_ac_mfa!$C:$C,Data_mfa!$A$68,env_ac_mfa!$D:$D,Data_mfa!$B$50,env_ac_mfa!$E:$E,Data_mfa!$C$68)</f>
        <v>0.359</v>
      </c>
      <c r="F68" s="187">
        <f>SUMIFS(env_ac_mfa!$F:$F,env_ac_mfa!$A:$A,F53,env_ac_mfa!$B:$B,Data_mfa!$B$51,env_ac_mfa!$C:$C,Data_mfa!$A$68,env_ac_mfa!$D:$D,Data_mfa!$B$50,env_ac_mfa!$E:$E,Data_mfa!$C$68)</f>
        <v>0.331</v>
      </c>
      <c r="G68" s="187">
        <f>SUMIFS(env_ac_mfa!$F:$F,env_ac_mfa!$A:$A,G53,env_ac_mfa!$B:$B,Data_mfa!$B$51,env_ac_mfa!$C:$C,Data_mfa!$A$68,env_ac_mfa!$D:$D,Data_mfa!$B$50,env_ac_mfa!$E:$E,Data_mfa!$C$68)</f>
        <v>0.311</v>
      </c>
      <c r="H68" s="187">
        <f>SUMIFS(env_ac_mfa!$F:$F,env_ac_mfa!$A:$A,H53,env_ac_mfa!$B:$B,Data_mfa!$B$51,env_ac_mfa!$C:$C,Data_mfa!$A$68,env_ac_mfa!$D:$D,Data_mfa!$B$50,env_ac_mfa!$E:$E,Data_mfa!$C$68)</f>
        <v>0.343</v>
      </c>
      <c r="I68" s="187">
        <f>SUMIFS(env_ac_mfa!$F:$F,env_ac_mfa!$A:$A,I53,env_ac_mfa!$B:$B,Data_mfa!$B$51,env_ac_mfa!$C:$C,Data_mfa!$A$68,env_ac_mfa!$D:$D,Data_mfa!$B$50,env_ac_mfa!$E:$E,Data_mfa!$C$68)</f>
        <v>0.376</v>
      </c>
      <c r="J68" s="187">
        <f>SUMIFS(env_ac_mfa!$F:$F,env_ac_mfa!$A:$A,J53,env_ac_mfa!$B:$B,Data_mfa!$B$51,env_ac_mfa!$C:$C,Data_mfa!$A$68,env_ac_mfa!$D:$D,Data_mfa!$B$50,env_ac_mfa!$E:$E,Data_mfa!$C$68)</f>
        <v>0.392</v>
      </c>
      <c r="K68" s="187">
        <f>SUMIFS(env_ac_mfa!$F:$F,env_ac_mfa!$A:$A,K53,env_ac_mfa!$B:$B,Data_mfa!$B$51,env_ac_mfa!$C:$C,Data_mfa!$A$68,env_ac_mfa!$D:$D,Data_mfa!$B$50,env_ac_mfa!$E:$E,Data_mfa!$C$68)</f>
        <v>0.398</v>
      </c>
      <c r="L68" s="187">
        <f>SUMIFS(env_ac_mfa!$F:$F,env_ac_mfa!$A:$A,L53,env_ac_mfa!$B:$B,Data_mfa!$B$51,env_ac_mfa!$C:$C,Data_mfa!$A$68,env_ac_mfa!$D:$D,Data_mfa!$B$50,env_ac_mfa!$E:$E,Data_mfa!$C$68)</f>
        <v>0.403</v>
      </c>
      <c r="M68" s="187">
        <f>SUMIFS(env_ac_mfa!$F:$F,env_ac_mfa!$A:$A,M53,env_ac_mfa!$B:$B,Data_mfa!$B$51,env_ac_mfa!$C:$C,Data_mfa!$A$68,env_ac_mfa!$D:$D,Data_mfa!$B$50,env_ac_mfa!$E:$E,Data_mfa!$C$68)</f>
        <v>0.371</v>
      </c>
      <c r="N68" s="187">
        <f>SUMIFS(env_ac_mfa!$F:$F,env_ac_mfa!$A:$A,N53,env_ac_mfa!$B:$B,Data_mfa!$B$51,env_ac_mfa!$C:$C,Data_mfa!$A$68,env_ac_mfa!$D:$D,Data_mfa!$B$50,env_ac_mfa!$E:$E,Data_mfa!$C$68)</f>
        <v>0.143</v>
      </c>
      <c r="O68" s="187">
        <f>SUMIFS(env_ac_mfa!$F:$F,env_ac_mfa!$A:$A,O53,env_ac_mfa!$B:$B,Data_mfa!$B$51,env_ac_mfa!$C:$C,Data_mfa!$A$68,env_ac_mfa!$D:$D,Data_mfa!$B$50,env_ac_mfa!$E:$E,Data_mfa!$C$68)</f>
        <v>0.245</v>
      </c>
      <c r="P68" s="187">
        <f>SUMIFS(env_ac_mfa!$F:$F,env_ac_mfa!$A:$A,P53,env_ac_mfa!$B:$B,Data_mfa!$B$51,env_ac_mfa!$C:$C,Data_mfa!$A$68,env_ac_mfa!$D:$D,Data_mfa!$B$50,env_ac_mfa!$E:$E,Data_mfa!$C$68)</f>
        <v>0.242</v>
      </c>
      <c r="Q68" s="187">
        <f>SUMIFS(env_ac_mfa!$F:$F,env_ac_mfa!$A:$A,Q53,env_ac_mfa!$B:$B,Data_mfa!$B$51,env_ac_mfa!$C:$C,Data_mfa!$A$68,env_ac_mfa!$D:$D,Data_mfa!$B$50,env_ac_mfa!$E:$E,Data_mfa!$C$68)</f>
        <v>0.17</v>
      </c>
      <c r="R68" s="187">
        <f>SUMIFS(env_ac_mfa!$F:$F,env_ac_mfa!$A:$A,R53,env_ac_mfa!$B:$B,Data_mfa!$B$51,env_ac_mfa!$C:$C,Data_mfa!$A$68,env_ac_mfa!$D:$D,Data_mfa!$B$50,env_ac_mfa!$E:$E,Data_mfa!$C$68)</f>
        <v>0.207</v>
      </c>
      <c r="S68" s="187">
        <f>SUMIFS(env_ac_mfa!$F:$F,env_ac_mfa!$A:$A,S53,env_ac_mfa!$B:$B,Data_mfa!$B$51,env_ac_mfa!$C:$C,Data_mfa!$A$68,env_ac_mfa!$D:$D,Data_mfa!$B$50,env_ac_mfa!$E:$E,Data_mfa!$C$68)</f>
        <v>0.225</v>
      </c>
      <c r="T68" s="187">
        <f>SUMIFS(env_ac_mfa!$F:$F,env_ac_mfa!$A:$A,T53,env_ac_mfa!$B:$B,Data_mfa!$B$51,env_ac_mfa!$C:$C,Data_mfa!$A$68,env_ac_mfa!$D:$D,Data_mfa!$B$50,env_ac_mfa!$E:$E,Data_mfa!$C$68)</f>
        <v>0.278</v>
      </c>
      <c r="U68" s="187">
        <f>SUMIFS(env_ac_mfa!$F:$F,env_ac_mfa!$A:$A,U53,env_ac_mfa!$B:$B,Data_mfa!$B$51,env_ac_mfa!$C:$C,Data_mfa!$A$68,env_ac_mfa!$D:$D,Data_mfa!$B$50,env_ac_mfa!$E:$E,Data_mfa!$C$68)</f>
        <v>0.261</v>
      </c>
      <c r="V68" s="187">
        <f>SUMIFS(env_ac_mfa!$F:$F,env_ac_mfa!$A:$A,V53,env_ac_mfa!$B:$B,Data_mfa!$B$51,env_ac_mfa!$C:$C,Data_mfa!$A$68,env_ac_mfa!$D:$D,Data_mfa!$B$50,env_ac_mfa!$E:$E,Data_mfa!$C$68)</f>
        <v>0.258</v>
      </c>
      <c r="W68" s="187">
        <f>SUMIFS(env_ac_mfa!$F:$F,env_ac_mfa!$A:$A,W53,env_ac_mfa!$B:$B,Data_mfa!$B$51,env_ac_mfa!$C:$C,Data_mfa!$A$68,env_ac_mfa!$D:$D,Data_mfa!$B$50,env_ac_mfa!$E:$E,Data_mfa!$C$68)</f>
        <v>0.295</v>
      </c>
      <c r="X68" s="187">
        <f>SUMIFS(env_ac_mfa!$F:$F,env_ac_mfa!$A:$A,X53,env_ac_mfa!$B:$B,Data_mfa!$B$51,env_ac_mfa!$C:$C,Data_mfa!$A$68,env_ac_mfa!$D:$D,Data_mfa!$B$50,env_ac_mfa!$E:$E,Data_mfa!$C$68)</f>
        <v>0.255</v>
      </c>
      <c r="Y68" s="187">
        <f>SUMIFS(env_ac_mfa!$F:$F,env_ac_mfa!$A:$A,Y53,env_ac_mfa!$B:$B,Data_mfa!$B$51,env_ac_mfa!$C:$C,Data_mfa!$A$68,env_ac_mfa!$D:$D,Data_mfa!$B$50,env_ac_mfa!$E:$E,Data_mfa!$C$68)</f>
        <v>0.204</v>
      </c>
      <c r="Z68" s="187">
        <f>SUMIFS(env_ac_mfa!$F:$F,env_ac_mfa!$A:$A,Z53,env_ac_mfa!$B:$B,Data_mfa!$B$51,env_ac_mfa!$C:$C,Data_mfa!$A$68,env_ac_mfa!$D:$D,Data_mfa!$B$50,env_ac_mfa!$E:$E,Data_mfa!$C$68)</f>
        <v>0.263</v>
      </c>
      <c r="AA68" s="187">
        <f>SUMIFS(env_ac_mfa!$F:$F,env_ac_mfa!$A:$A,$AA$53,env_ac_mfa!$B:$B,Data_mfa!$B$51,env_ac_mfa!$C:$C,Data_mfa!$A68,env_ac_mfa!$D:$D,Data_mfa!$B$50,env_ac_mfa!$E:$E,Data_mfa!$C68)</f>
        <v>0.262</v>
      </c>
    </row>
    <row r="69" spans="1:27" ht="15">
      <c r="A69" s="92" t="s">
        <v>70</v>
      </c>
      <c r="B69" s="92" t="s">
        <v>24</v>
      </c>
      <c r="C69" s="92" t="s">
        <v>65</v>
      </c>
      <c r="D69" s="92" t="s">
        <v>64</v>
      </c>
      <c r="E69" s="187">
        <f>SUMIFS(env_ac_mfa!$F:$F,env_ac_mfa!$A:$A,E53,env_ac_mfa!$B:$B,Data_mfa!$B$51,env_ac_mfa!$C:$C,Data_mfa!$A$69,env_ac_mfa!$D:$D,Data_mfa!$B$50,env_ac_mfa!$E:$E,Data_mfa!$C$69)</f>
        <v>7.336</v>
      </c>
      <c r="F69" s="187">
        <f>SUMIFS(env_ac_mfa!$F:$F,env_ac_mfa!$A:$A,F53,env_ac_mfa!$B:$B,Data_mfa!$B$51,env_ac_mfa!$C:$C,Data_mfa!$A$69,env_ac_mfa!$D:$D,Data_mfa!$B$50,env_ac_mfa!$E:$E,Data_mfa!$C$69)</f>
        <v>7.471</v>
      </c>
      <c r="G69" s="187">
        <f>SUMIFS(env_ac_mfa!$F:$F,env_ac_mfa!$A:$A,G53,env_ac_mfa!$B:$B,Data_mfa!$B$51,env_ac_mfa!$C:$C,Data_mfa!$A$69,env_ac_mfa!$D:$D,Data_mfa!$B$50,env_ac_mfa!$E:$E,Data_mfa!$C$69)</f>
        <v>7.506</v>
      </c>
      <c r="H69" s="187">
        <f>SUMIFS(env_ac_mfa!$F:$F,env_ac_mfa!$A:$A,H53,env_ac_mfa!$B:$B,Data_mfa!$B$51,env_ac_mfa!$C:$C,Data_mfa!$A$69,env_ac_mfa!$D:$D,Data_mfa!$B$50,env_ac_mfa!$E:$E,Data_mfa!$C$69)</f>
        <v>7.721</v>
      </c>
      <c r="I69" s="187">
        <f>SUMIFS(env_ac_mfa!$F:$F,env_ac_mfa!$A:$A,I53,env_ac_mfa!$B:$B,Data_mfa!$B$51,env_ac_mfa!$C:$C,Data_mfa!$A$69,env_ac_mfa!$D:$D,Data_mfa!$B$50,env_ac_mfa!$E:$E,Data_mfa!$C$69)</f>
        <v>7.895</v>
      </c>
      <c r="J69" s="187">
        <f>SUMIFS(env_ac_mfa!$F:$F,env_ac_mfa!$A:$A,J53,env_ac_mfa!$B:$B,Data_mfa!$B$51,env_ac_mfa!$C:$C,Data_mfa!$A$69,env_ac_mfa!$D:$D,Data_mfa!$B$50,env_ac_mfa!$E:$E,Data_mfa!$C$69)</f>
        <v>8.197</v>
      </c>
      <c r="K69" s="187">
        <f>SUMIFS(env_ac_mfa!$F:$F,env_ac_mfa!$A:$A,K53,env_ac_mfa!$B:$B,Data_mfa!$B$51,env_ac_mfa!$C:$C,Data_mfa!$A$69,env_ac_mfa!$D:$D,Data_mfa!$B$50,env_ac_mfa!$E:$E,Data_mfa!$C$69)</f>
        <v>8.711</v>
      </c>
      <c r="L69" s="187">
        <f>SUMIFS(env_ac_mfa!$F:$F,env_ac_mfa!$A:$A,L53,env_ac_mfa!$B:$B,Data_mfa!$B$51,env_ac_mfa!$C:$C,Data_mfa!$A$69,env_ac_mfa!$D:$D,Data_mfa!$B$50,env_ac_mfa!$E:$E,Data_mfa!$C$69)</f>
        <v>9.21</v>
      </c>
      <c r="M69" s="187">
        <f>SUMIFS(env_ac_mfa!$F:$F,env_ac_mfa!$A:$A,M53,env_ac_mfa!$B:$B,Data_mfa!$B$51,env_ac_mfa!$C:$C,Data_mfa!$A$69,env_ac_mfa!$D:$D,Data_mfa!$B$50,env_ac_mfa!$E:$E,Data_mfa!$C$69)</f>
        <v>8.878</v>
      </c>
      <c r="N69" s="187">
        <f>SUMIFS(env_ac_mfa!$F:$F,env_ac_mfa!$A:$A,N53,env_ac_mfa!$B:$B,Data_mfa!$B$51,env_ac_mfa!$C:$C,Data_mfa!$A$69,env_ac_mfa!$D:$D,Data_mfa!$B$50,env_ac_mfa!$E:$E,Data_mfa!$C$69)</f>
        <v>7.495</v>
      </c>
      <c r="O69" s="187">
        <f>SUMIFS(env_ac_mfa!$F:$F,env_ac_mfa!$A:$A,O53,env_ac_mfa!$B:$B,Data_mfa!$B$51,env_ac_mfa!$C:$C,Data_mfa!$A$69,env_ac_mfa!$D:$D,Data_mfa!$B$50,env_ac_mfa!$E:$E,Data_mfa!$C$69)</f>
        <v>7.065</v>
      </c>
      <c r="P69" s="187">
        <f>SUMIFS(env_ac_mfa!$F:$F,env_ac_mfa!$A:$A,P53,env_ac_mfa!$B:$B,Data_mfa!$B$51,env_ac_mfa!$C:$C,Data_mfa!$A$69,env_ac_mfa!$D:$D,Data_mfa!$B$50,env_ac_mfa!$E:$E,Data_mfa!$C$69)</f>
        <v>7.6</v>
      </c>
      <c r="Q69" s="187">
        <f>SUMIFS(env_ac_mfa!$F:$F,env_ac_mfa!$A:$A,Q53,env_ac_mfa!$B:$B,Data_mfa!$B$51,env_ac_mfa!$C:$C,Data_mfa!$A$69,env_ac_mfa!$D:$D,Data_mfa!$B$50,env_ac_mfa!$E:$E,Data_mfa!$C$69)</f>
        <v>6.755</v>
      </c>
      <c r="R69" s="187">
        <f>SUMIFS(env_ac_mfa!$F:$F,env_ac_mfa!$A:$A,R53,env_ac_mfa!$B:$B,Data_mfa!$B$51,env_ac_mfa!$C:$C,Data_mfa!$A$69,env_ac_mfa!$D:$D,Data_mfa!$B$50,env_ac_mfa!$E:$E,Data_mfa!$C$69)</f>
        <v>6.387</v>
      </c>
      <c r="S69" s="187">
        <f>SUMIFS(env_ac_mfa!$F:$F,env_ac_mfa!$A:$A,S53,env_ac_mfa!$B:$B,Data_mfa!$B$51,env_ac_mfa!$C:$C,Data_mfa!$A$69,env_ac_mfa!$D:$D,Data_mfa!$B$50,env_ac_mfa!$E:$E,Data_mfa!$C$69)</f>
        <v>6.405</v>
      </c>
      <c r="T69" s="187">
        <f>SUMIFS(env_ac_mfa!$F:$F,env_ac_mfa!$A:$A,T53,env_ac_mfa!$B:$B,Data_mfa!$B$51,env_ac_mfa!$C:$C,Data_mfa!$A$69,env_ac_mfa!$D:$D,Data_mfa!$B$50,env_ac_mfa!$E:$E,Data_mfa!$C$69)</f>
        <v>6.595</v>
      </c>
      <c r="U69" s="187">
        <f>SUMIFS(env_ac_mfa!$F:$F,env_ac_mfa!$A:$A,U53,env_ac_mfa!$B:$B,Data_mfa!$B$51,env_ac_mfa!$C:$C,Data_mfa!$A$69,env_ac_mfa!$D:$D,Data_mfa!$B$50,env_ac_mfa!$E:$E,Data_mfa!$C$69)</f>
        <v>6.574</v>
      </c>
      <c r="V69" s="187">
        <f>SUMIFS(env_ac_mfa!$F:$F,env_ac_mfa!$A:$A,V53,env_ac_mfa!$B:$B,Data_mfa!$B$51,env_ac_mfa!$C:$C,Data_mfa!$A$69,env_ac_mfa!$D:$D,Data_mfa!$B$50,env_ac_mfa!$E:$E,Data_mfa!$C$69)</f>
        <v>6.748</v>
      </c>
      <c r="W69" s="187">
        <f>SUMIFS(env_ac_mfa!$F:$F,env_ac_mfa!$A:$A,W53,env_ac_mfa!$B:$B,Data_mfa!$B$51,env_ac_mfa!$C:$C,Data_mfa!$A$69,env_ac_mfa!$D:$D,Data_mfa!$B$50,env_ac_mfa!$E:$E,Data_mfa!$C$69)</f>
        <v>7.084</v>
      </c>
      <c r="X69" s="187">
        <f>SUMIFS(env_ac_mfa!$F:$F,env_ac_mfa!$A:$A,X53,env_ac_mfa!$B:$B,Data_mfa!$B$51,env_ac_mfa!$C:$C,Data_mfa!$A$69,env_ac_mfa!$D:$D,Data_mfa!$B$50,env_ac_mfa!$E:$E,Data_mfa!$C$69)</f>
        <v>7.322</v>
      </c>
      <c r="Y69" s="187">
        <f>SUMIFS(env_ac_mfa!$F:$F,env_ac_mfa!$A:$A,Y53,env_ac_mfa!$B:$B,Data_mfa!$B$51,env_ac_mfa!$C:$C,Data_mfa!$A$69,env_ac_mfa!$D:$D,Data_mfa!$B$50,env_ac_mfa!$E:$E,Data_mfa!$C$69)</f>
        <v>7.218</v>
      </c>
      <c r="Z69" s="187">
        <f>SUMIFS(env_ac_mfa!$F:$F,env_ac_mfa!$A:$A,Z53,env_ac_mfa!$B:$B,Data_mfa!$B$51,env_ac_mfa!$C:$C,Data_mfa!$A$69,env_ac_mfa!$D:$D,Data_mfa!$B$50,env_ac_mfa!$E:$E,Data_mfa!$C$69)</f>
        <v>7.539</v>
      </c>
      <c r="AA69" s="187">
        <f>SUMIFS(env_ac_mfa!$F:$F,env_ac_mfa!$A:$A,$AA$53,env_ac_mfa!$B:$B,Data_mfa!$B$51,env_ac_mfa!$C:$C,Data_mfa!$A69,env_ac_mfa!$D:$D,Data_mfa!$B$50,env_ac_mfa!$E:$E,Data_mfa!$C69)</f>
        <v>7.712</v>
      </c>
    </row>
    <row r="70" spans="1:27" ht="15">
      <c r="A70" s="92" t="s">
        <v>70</v>
      </c>
      <c r="B70" s="92" t="s">
        <v>24</v>
      </c>
      <c r="C70" s="92" t="s">
        <v>63</v>
      </c>
      <c r="D70" s="92" t="s">
        <v>1</v>
      </c>
      <c r="E70" s="187">
        <f>SUMIFS(env_ac_mfa!$F:$F,env_ac_mfa!$A:$A,E53,env_ac_mfa!$B:$B,Data_mfa!$B$51,env_ac_mfa!$C:$C,Data_mfa!$A$70,env_ac_mfa!$D:$D,Data_mfa!$B$50,env_ac_mfa!$E:$E,Data_mfa!$C$70)</f>
        <v>0.203</v>
      </c>
      <c r="F70" s="187">
        <f>SUMIFS(env_ac_mfa!$F:$F,env_ac_mfa!$A:$A,F53,env_ac_mfa!$B:$B,Data_mfa!$B$51,env_ac_mfa!$C:$C,Data_mfa!$A$70,env_ac_mfa!$D:$D,Data_mfa!$B$50,env_ac_mfa!$E:$E,Data_mfa!$C$70)</f>
        <v>0.209</v>
      </c>
      <c r="G70" s="187">
        <f>SUMIFS(env_ac_mfa!$F:$F,env_ac_mfa!$A:$A,G53,env_ac_mfa!$B:$B,Data_mfa!$B$51,env_ac_mfa!$C:$C,Data_mfa!$A$70,env_ac_mfa!$D:$D,Data_mfa!$B$50,env_ac_mfa!$E:$E,Data_mfa!$C$70)</f>
        <v>0.216</v>
      </c>
      <c r="H70" s="187">
        <f>SUMIFS(env_ac_mfa!$F:$F,env_ac_mfa!$A:$A,H53,env_ac_mfa!$B:$B,Data_mfa!$B$51,env_ac_mfa!$C:$C,Data_mfa!$A$70,env_ac_mfa!$D:$D,Data_mfa!$B$50,env_ac_mfa!$E:$E,Data_mfa!$C$70)</f>
        <v>0.231</v>
      </c>
      <c r="I70" s="187">
        <f>SUMIFS(env_ac_mfa!$F:$F,env_ac_mfa!$A:$A,I53,env_ac_mfa!$B:$B,Data_mfa!$B$51,env_ac_mfa!$C:$C,Data_mfa!$A$70,env_ac_mfa!$D:$D,Data_mfa!$B$50,env_ac_mfa!$E:$E,Data_mfa!$C$70)</f>
        <v>0.241</v>
      </c>
      <c r="J70" s="187">
        <f>SUMIFS(env_ac_mfa!$F:$F,env_ac_mfa!$A:$A,J53,env_ac_mfa!$B:$B,Data_mfa!$B$51,env_ac_mfa!$C:$C,Data_mfa!$A$70,env_ac_mfa!$D:$D,Data_mfa!$B$50,env_ac_mfa!$E:$E,Data_mfa!$C$70)</f>
        <v>0.247</v>
      </c>
      <c r="K70" s="187">
        <f>SUMIFS(env_ac_mfa!$F:$F,env_ac_mfa!$A:$A,K53,env_ac_mfa!$B:$B,Data_mfa!$B$51,env_ac_mfa!$C:$C,Data_mfa!$A$70,env_ac_mfa!$D:$D,Data_mfa!$B$50,env_ac_mfa!$E:$E,Data_mfa!$C$70)</f>
        <v>0.252</v>
      </c>
      <c r="L70" s="187">
        <f>SUMIFS(env_ac_mfa!$F:$F,env_ac_mfa!$A:$A,L53,env_ac_mfa!$B:$B,Data_mfa!$B$51,env_ac_mfa!$C:$C,Data_mfa!$A$70,env_ac_mfa!$D:$D,Data_mfa!$B$50,env_ac_mfa!$E:$E,Data_mfa!$C$70)</f>
        <v>0.276</v>
      </c>
      <c r="M70" s="187">
        <f>SUMIFS(env_ac_mfa!$F:$F,env_ac_mfa!$A:$A,M53,env_ac_mfa!$B:$B,Data_mfa!$B$51,env_ac_mfa!$C:$C,Data_mfa!$A$70,env_ac_mfa!$D:$D,Data_mfa!$B$50,env_ac_mfa!$E:$E,Data_mfa!$C$70)</f>
        <v>0.246</v>
      </c>
      <c r="N70" s="187">
        <f>SUMIFS(env_ac_mfa!$F:$F,env_ac_mfa!$A:$A,N53,env_ac_mfa!$B:$B,Data_mfa!$B$51,env_ac_mfa!$C:$C,Data_mfa!$A$70,env_ac_mfa!$D:$D,Data_mfa!$B$50,env_ac_mfa!$E:$E,Data_mfa!$C$70)</f>
        <v>0.186</v>
      </c>
      <c r="O70" s="187">
        <f>SUMIFS(env_ac_mfa!$F:$F,env_ac_mfa!$A:$A,O53,env_ac_mfa!$B:$B,Data_mfa!$B$51,env_ac_mfa!$C:$C,Data_mfa!$A$70,env_ac_mfa!$D:$D,Data_mfa!$B$50,env_ac_mfa!$E:$E,Data_mfa!$C$70)</f>
        <v>0.216</v>
      </c>
      <c r="P70" s="187">
        <f>SUMIFS(env_ac_mfa!$F:$F,env_ac_mfa!$A:$A,P53,env_ac_mfa!$B:$B,Data_mfa!$B$51,env_ac_mfa!$C:$C,Data_mfa!$A$70,env_ac_mfa!$D:$D,Data_mfa!$B$50,env_ac_mfa!$E:$E,Data_mfa!$C$70)</f>
        <v>0.227</v>
      </c>
      <c r="Q70" s="187">
        <f>SUMIFS(env_ac_mfa!$F:$F,env_ac_mfa!$A:$A,Q53,env_ac_mfa!$B:$B,Data_mfa!$B$51,env_ac_mfa!$C:$C,Data_mfa!$A$70,env_ac_mfa!$D:$D,Data_mfa!$B$50,env_ac_mfa!$E:$E,Data_mfa!$C$70)</f>
        <v>0.191</v>
      </c>
      <c r="R70" s="187">
        <f>SUMIFS(env_ac_mfa!$F:$F,env_ac_mfa!$A:$A,R53,env_ac_mfa!$B:$B,Data_mfa!$B$51,env_ac_mfa!$C:$C,Data_mfa!$A$70,env_ac_mfa!$D:$D,Data_mfa!$B$50,env_ac_mfa!$E:$E,Data_mfa!$C$70)</f>
        <v>0.185</v>
      </c>
      <c r="S70" s="187">
        <f>SUMIFS(env_ac_mfa!$F:$F,env_ac_mfa!$A:$A,S53,env_ac_mfa!$B:$B,Data_mfa!$B$51,env_ac_mfa!$C:$C,Data_mfa!$A$70,env_ac_mfa!$D:$D,Data_mfa!$B$50,env_ac_mfa!$E:$E,Data_mfa!$C$70)</f>
        <v>0.19</v>
      </c>
      <c r="T70" s="187">
        <f>SUMIFS(env_ac_mfa!$F:$F,env_ac_mfa!$A:$A,T53,env_ac_mfa!$B:$B,Data_mfa!$B$51,env_ac_mfa!$C:$C,Data_mfa!$A$70,env_ac_mfa!$D:$D,Data_mfa!$B$50,env_ac_mfa!$E:$E,Data_mfa!$C$70)</f>
        <v>0.186</v>
      </c>
      <c r="U70" s="187">
        <f>SUMIFS(env_ac_mfa!$F:$F,env_ac_mfa!$A:$A,U53,env_ac_mfa!$B:$B,Data_mfa!$B$51,env_ac_mfa!$C:$C,Data_mfa!$A$70,env_ac_mfa!$D:$D,Data_mfa!$B$50,env_ac_mfa!$E:$E,Data_mfa!$C$70)</f>
        <v>0.195</v>
      </c>
      <c r="V70" s="187">
        <f>SUMIFS(env_ac_mfa!$F:$F,env_ac_mfa!$A:$A,V53,env_ac_mfa!$B:$B,Data_mfa!$B$51,env_ac_mfa!$C:$C,Data_mfa!$A$70,env_ac_mfa!$D:$D,Data_mfa!$B$50,env_ac_mfa!$E:$E,Data_mfa!$C$70)</f>
        <v>0.217</v>
      </c>
      <c r="W70" s="187">
        <f>SUMIFS(env_ac_mfa!$F:$F,env_ac_mfa!$A:$A,W53,env_ac_mfa!$B:$B,Data_mfa!$B$51,env_ac_mfa!$C:$C,Data_mfa!$A$70,env_ac_mfa!$D:$D,Data_mfa!$B$50,env_ac_mfa!$E:$E,Data_mfa!$C$70)</f>
        <v>0.227</v>
      </c>
      <c r="X70" s="187">
        <f>SUMIFS(env_ac_mfa!$F:$F,env_ac_mfa!$A:$A,X53,env_ac_mfa!$B:$B,Data_mfa!$B$51,env_ac_mfa!$C:$C,Data_mfa!$A$70,env_ac_mfa!$D:$D,Data_mfa!$B$50,env_ac_mfa!$E:$E,Data_mfa!$C$70)</f>
        <v>0.237</v>
      </c>
      <c r="Y70" s="187">
        <f>SUMIFS(env_ac_mfa!$F:$F,env_ac_mfa!$A:$A,Y53,env_ac_mfa!$B:$B,Data_mfa!$B$51,env_ac_mfa!$C:$C,Data_mfa!$A$70,env_ac_mfa!$D:$D,Data_mfa!$B$50,env_ac_mfa!$E:$E,Data_mfa!$C$70)</f>
        <v>0.229</v>
      </c>
      <c r="Z70" s="187">
        <f>SUMIFS(env_ac_mfa!$F:$F,env_ac_mfa!$A:$A,Z53,env_ac_mfa!$B:$B,Data_mfa!$B$51,env_ac_mfa!$C:$C,Data_mfa!$A$70,env_ac_mfa!$D:$D,Data_mfa!$B$50,env_ac_mfa!$E:$E,Data_mfa!$C$70)</f>
        <v>0.251</v>
      </c>
      <c r="AA70" s="187">
        <f>SUMIFS(env_ac_mfa!$F:$F,env_ac_mfa!$A:$A,$AA$53,env_ac_mfa!$B:$B,Data_mfa!$B$51,env_ac_mfa!$C:$C,Data_mfa!$A70,env_ac_mfa!$D:$D,Data_mfa!$B$50,env_ac_mfa!$E:$E,Data_mfa!$C70)</f>
        <v>0.242</v>
      </c>
    </row>
    <row r="71" spans="1:27" ht="15">
      <c r="A71" s="92" t="s">
        <v>70</v>
      </c>
      <c r="B71" s="92" t="s">
        <v>24</v>
      </c>
      <c r="C71" s="92" t="s">
        <v>62</v>
      </c>
      <c r="D71" s="92" t="s">
        <v>2</v>
      </c>
      <c r="E71" s="187">
        <f>SUMIFS(env_ac_mfa!$F:$F,env_ac_mfa!$A:$A,E53,env_ac_mfa!$B:$B,Data_mfa!$B$51,env_ac_mfa!$C:$C,Data_mfa!$A$71,env_ac_mfa!$D:$D,Data_mfa!$B$50,env_ac_mfa!$E:$E,Data_mfa!$C$71)</f>
        <v>0.155</v>
      </c>
      <c r="F71" s="187">
        <f>SUMIFS(env_ac_mfa!$F:$F,env_ac_mfa!$A:$A,F53,env_ac_mfa!$B:$B,Data_mfa!$B$51,env_ac_mfa!$C:$C,Data_mfa!$A$71,env_ac_mfa!$D:$D,Data_mfa!$B$50,env_ac_mfa!$E:$E,Data_mfa!$C$71)</f>
        <v>0.156</v>
      </c>
      <c r="G71" s="187">
        <f>SUMIFS(env_ac_mfa!$F:$F,env_ac_mfa!$A:$A,G53,env_ac_mfa!$B:$B,Data_mfa!$B$51,env_ac_mfa!$C:$C,Data_mfa!$A$71,env_ac_mfa!$D:$D,Data_mfa!$B$50,env_ac_mfa!$E:$E,Data_mfa!$C$71)</f>
        <v>0.161</v>
      </c>
      <c r="H71" s="187">
        <f>SUMIFS(env_ac_mfa!$F:$F,env_ac_mfa!$A:$A,H53,env_ac_mfa!$B:$B,Data_mfa!$B$51,env_ac_mfa!$C:$C,Data_mfa!$A$71,env_ac_mfa!$D:$D,Data_mfa!$B$50,env_ac_mfa!$E:$E,Data_mfa!$C$71)</f>
        <v>0.164</v>
      </c>
      <c r="I71" s="187">
        <f>SUMIFS(env_ac_mfa!$F:$F,env_ac_mfa!$A:$A,I53,env_ac_mfa!$B:$B,Data_mfa!$B$51,env_ac_mfa!$C:$C,Data_mfa!$A$71,env_ac_mfa!$D:$D,Data_mfa!$B$50,env_ac_mfa!$E:$E,Data_mfa!$C$71)</f>
        <v>0.168</v>
      </c>
      <c r="J71" s="187">
        <f>SUMIFS(env_ac_mfa!$F:$F,env_ac_mfa!$A:$A,J53,env_ac_mfa!$B:$B,Data_mfa!$B$51,env_ac_mfa!$C:$C,Data_mfa!$A$71,env_ac_mfa!$D:$D,Data_mfa!$B$50,env_ac_mfa!$E:$E,Data_mfa!$C$71)</f>
        <v>0.179</v>
      </c>
      <c r="K71" s="187">
        <f>SUMIFS(env_ac_mfa!$F:$F,env_ac_mfa!$A:$A,K53,env_ac_mfa!$B:$B,Data_mfa!$B$51,env_ac_mfa!$C:$C,Data_mfa!$A$71,env_ac_mfa!$D:$D,Data_mfa!$B$50,env_ac_mfa!$E:$E,Data_mfa!$C$71)</f>
        <v>0.171</v>
      </c>
      <c r="L71" s="187">
        <f>SUMIFS(env_ac_mfa!$F:$F,env_ac_mfa!$A:$A,L53,env_ac_mfa!$B:$B,Data_mfa!$B$51,env_ac_mfa!$C:$C,Data_mfa!$A$71,env_ac_mfa!$D:$D,Data_mfa!$B$50,env_ac_mfa!$E:$E,Data_mfa!$C$71)</f>
        <v>0.171</v>
      </c>
      <c r="M71" s="187">
        <f>SUMIFS(env_ac_mfa!$F:$F,env_ac_mfa!$A:$A,M53,env_ac_mfa!$B:$B,Data_mfa!$B$51,env_ac_mfa!$C:$C,Data_mfa!$A$71,env_ac_mfa!$D:$D,Data_mfa!$B$50,env_ac_mfa!$E:$E,Data_mfa!$C$71)</f>
        <v>0.17</v>
      </c>
      <c r="N71" s="187">
        <f>SUMIFS(env_ac_mfa!$F:$F,env_ac_mfa!$A:$A,N53,env_ac_mfa!$B:$B,Data_mfa!$B$51,env_ac_mfa!$C:$C,Data_mfa!$A$71,env_ac_mfa!$D:$D,Data_mfa!$B$50,env_ac_mfa!$E:$E,Data_mfa!$C$71)</f>
        <v>0.153</v>
      </c>
      <c r="O71" s="187">
        <f>SUMIFS(env_ac_mfa!$F:$F,env_ac_mfa!$A:$A,O53,env_ac_mfa!$B:$B,Data_mfa!$B$51,env_ac_mfa!$C:$C,Data_mfa!$A$71,env_ac_mfa!$D:$D,Data_mfa!$B$50,env_ac_mfa!$E:$E,Data_mfa!$C$71)</f>
        <v>0.179</v>
      </c>
      <c r="P71" s="187">
        <f>SUMIFS(env_ac_mfa!$F:$F,env_ac_mfa!$A:$A,P53,env_ac_mfa!$B:$B,Data_mfa!$B$51,env_ac_mfa!$C:$C,Data_mfa!$A$71,env_ac_mfa!$D:$D,Data_mfa!$B$50,env_ac_mfa!$E:$E,Data_mfa!$C$71)</f>
        <v>0.183</v>
      </c>
      <c r="Q71" s="187">
        <f>SUMIFS(env_ac_mfa!$F:$F,env_ac_mfa!$A:$A,Q53,env_ac_mfa!$B:$B,Data_mfa!$B$51,env_ac_mfa!$C:$C,Data_mfa!$A$71,env_ac_mfa!$D:$D,Data_mfa!$B$50,env_ac_mfa!$E:$E,Data_mfa!$C$71)</f>
        <v>0.203</v>
      </c>
      <c r="R71" s="187">
        <f>SUMIFS(env_ac_mfa!$F:$F,env_ac_mfa!$A:$A,R53,env_ac_mfa!$B:$B,Data_mfa!$B$51,env_ac_mfa!$C:$C,Data_mfa!$A$71,env_ac_mfa!$D:$D,Data_mfa!$B$50,env_ac_mfa!$E:$E,Data_mfa!$C$71)</f>
        <v>0.218</v>
      </c>
      <c r="S71" s="187">
        <f>SUMIFS(env_ac_mfa!$F:$F,env_ac_mfa!$A:$A,S53,env_ac_mfa!$B:$B,Data_mfa!$B$51,env_ac_mfa!$C:$C,Data_mfa!$A$71,env_ac_mfa!$D:$D,Data_mfa!$B$50,env_ac_mfa!$E:$E,Data_mfa!$C$71)</f>
        <v>0.23</v>
      </c>
      <c r="T71" s="187">
        <f>SUMIFS(env_ac_mfa!$F:$F,env_ac_mfa!$A:$A,T53,env_ac_mfa!$B:$B,Data_mfa!$B$51,env_ac_mfa!$C:$C,Data_mfa!$A$71,env_ac_mfa!$D:$D,Data_mfa!$B$50,env_ac_mfa!$E:$E,Data_mfa!$C$71)</f>
        <v>0.232</v>
      </c>
      <c r="U71" s="187">
        <f>SUMIFS(env_ac_mfa!$F:$F,env_ac_mfa!$A:$A,U53,env_ac_mfa!$B:$B,Data_mfa!$B$51,env_ac_mfa!$C:$C,Data_mfa!$A$71,env_ac_mfa!$D:$D,Data_mfa!$B$50,env_ac_mfa!$E:$E,Data_mfa!$C$71)</f>
        <v>0.232</v>
      </c>
      <c r="V71" s="187">
        <f>SUMIFS(env_ac_mfa!$F:$F,env_ac_mfa!$A:$A,V53,env_ac_mfa!$B:$B,Data_mfa!$B$51,env_ac_mfa!$C:$C,Data_mfa!$A$71,env_ac_mfa!$D:$D,Data_mfa!$B$50,env_ac_mfa!$E:$E,Data_mfa!$C$71)</f>
        <v>0.233</v>
      </c>
      <c r="W71" s="187">
        <f>SUMIFS(env_ac_mfa!$F:$F,env_ac_mfa!$A:$A,W53,env_ac_mfa!$B:$B,Data_mfa!$B$51,env_ac_mfa!$C:$C,Data_mfa!$A$71,env_ac_mfa!$D:$D,Data_mfa!$B$50,env_ac_mfa!$E:$E,Data_mfa!$C$71)</f>
        <v>0.228</v>
      </c>
      <c r="X71" s="187">
        <f>SUMIFS(env_ac_mfa!$F:$F,env_ac_mfa!$A:$A,X53,env_ac_mfa!$B:$B,Data_mfa!$B$51,env_ac_mfa!$C:$C,Data_mfa!$A$71,env_ac_mfa!$D:$D,Data_mfa!$B$50,env_ac_mfa!$E:$E,Data_mfa!$C$71)</f>
        <v>0.212</v>
      </c>
      <c r="Y71" s="187">
        <f>SUMIFS(env_ac_mfa!$F:$F,env_ac_mfa!$A:$A,Y53,env_ac_mfa!$B:$B,Data_mfa!$B$51,env_ac_mfa!$C:$C,Data_mfa!$A$71,env_ac_mfa!$D:$D,Data_mfa!$B$50,env_ac_mfa!$E:$E,Data_mfa!$C$71)</f>
        <v>0.2</v>
      </c>
      <c r="Z71" s="187">
        <f>SUMIFS(env_ac_mfa!$F:$F,env_ac_mfa!$A:$A,Z53,env_ac_mfa!$B:$B,Data_mfa!$B$51,env_ac_mfa!$C:$C,Data_mfa!$A$71,env_ac_mfa!$D:$D,Data_mfa!$B$50,env_ac_mfa!$E:$E,Data_mfa!$C$71)</f>
        <v>0.212</v>
      </c>
      <c r="AA71" s="187">
        <f>SUMIFS(env_ac_mfa!$F:$F,env_ac_mfa!$A:$A,$AA$53,env_ac_mfa!$B:$B,Data_mfa!$B$51,env_ac_mfa!$C:$C,Data_mfa!$A71,env_ac_mfa!$D:$D,Data_mfa!$B$50,env_ac_mfa!$E:$E,Data_mfa!$C71)</f>
        <v>0.191</v>
      </c>
    </row>
    <row r="72" spans="1:27" ht="15">
      <c r="A72" s="92" t="s">
        <v>70</v>
      </c>
      <c r="B72" s="92" t="s">
        <v>24</v>
      </c>
      <c r="C72" s="92" t="s">
        <v>61</v>
      </c>
      <c r="D72" s="92" t="s">
        <v>60</v>
      </c>
      <c r="E72" s="187">
        <f>SUMIFS(env_ac_mfa!$F:$F,env_ac_mfa!$A:$A,E53,env_ac_mfa!$B:$B,Data_mfa!$B$51,env_ac_mfa!$C:$C,Data_mfa!$A$72,env_ac_mfa!$D:$D,Data_mfa!$B$50,env_ac_mfa!$E:$E,Data_mfa!$C$72)</f>
        <v>7.384</v>
      </c>
      <c r="F72" s="187">
        <f>SUMIFS(env_ac_mfa!$F:$F,env_ac_mfa!$A:$A,F53,env_ac_mfa!$B:$B,Data_mfa!$B$51,env_ac_mfa!$C:$C,Data_mfa!$A$72,env_ac_mfa!$D:$D,Data_mfa!$B$50,env_ac_mfa!$E:$E,Data_mfa!$C$72)</f>
        <v>7.524</v>
      </c>
      <c r="G72" s="187">
        <f>SUMIFS(env_ac_mfa!$F:$F,env_ac_mfa!$A:$A,G53,env_ac_mfa!$B:$B,Data_mfa!$B$51,env_ac_mfa!$C:$C,Data_mfa!$A$72,env_ac_mfa!$D:$D,Data_mfa!$B$50,env_ac_mfa!$E:$E,Data_mfa!$C$72)</f>
        <v>7.561</v>
      </c>
      <c r="H72" s="187">
        <f>SUMIFS(env_ac_mfa!$F:$F,env_ac_mfa!$A:$A,H53,env_ac_mfa!$B:$B,Data_mfa!$B$51,env_ac_mfa!$C:$C,Data_mfa!$A$72,env_ac_mfa!$D:$D,Data_mfa!$B$50,env_ac_mfa!$E:$E,Data_mfa!$C$72)</f>
        <v>7.787</v>
      </c>
      <c r="I72" s="187">
        <f>SUMIFS(env_ac_mfa!$F:$F,env_ac_mfa!$A:$A,I53,env_ac_mfa!$B:$B,Data_mfa!$B$51,env_ac_mfa!$C:$C,Data_mfa!$A$72,env_ac_mfa!$D:$D,Data_mfa!$B$50,env_ac_mfa!$E:$E,Data_mfa!$C$72)</f>
        <v>7.968</v>
      </c>
      <c r="J72" s="187">
        <f>SUMIFS(env_ac_mfa!$F:$F,env_ac_mfa!$A:$A,J53,env_ac_mfa!$B:$B,Data_mfa!$B$51,env_ac_mfa!$C:$C,Data_mfa!$A$72,env_ac_mfa!$D:$D,Data_mfa!$B$50,env_ac_mfa!$E:$E,Data_mfa!$C$72)</f>
        <v>8.265</v>
      </c>
      <c r="K72" s="187">
        <f>SUMIFS(env_ac_mfa!$F:$F,env_ac_mfa!$A:$A,K53,env_ac_mfa!$B:$B,Data_mfa!$B$51,env_ac_mfa!$C:$C,Data_mfa!$A$72,env_ac_mfa!$D:$D,Data_mfa!$B$50,env_ac_mfa!$E:$E,Data_mfa!$C$72)</f>
        <v>8.792</v>
      </c>
      <c r="L72" s="187">
        <f>SUMIFS(env_ac_mfa!$F:$F,env_ac_mfa!$A:$A,L53,env_ac_mfa!$B:$B,Data_mfa!$B$51,env_ac_mfa!$C:$C,Data_mfa!$A$72,env_ac_mfa!$D:$D,Data_mfa!$B$50,env_ac_mfa!$E:$E,Data_mfa!$C$72)</f>
        <v>9.315</v>
      </c>
      <c r="M72" s="187">
        <f>SUMIFS(env_ac_mfa!$F:$F,env_ac_mfa!$A:$A,M53,env_ac_mfa!$B:$B,Data_mfa!$B$51,env_ac_mfa!$C:$C,Data_mfa!$A$72,env_ac_mfa!$D:$D,Data_mfa!$B$50,env_ac_mfa!$E:$E,Data_mfa!$C$72)</f>
        <v>8.954</v>
      </c>
      <c r="N72" s="187">
        <f>SUMIFS(env_ac_mfa!$F:$F,env_ac_mfa!$A:$A,N53,env_ac_mfa!$B:$B,Data_mfa!$B$51,env_ac_mfa!$C:$C,Data_mfa!$A$72,env_ac_mfa!$D:$D,Data_mfa!$B$50,env_ac_mfa!$E:$E,Data_mfa!$C$72)</f>
        <v>7.528</v>
      </c>
      <c r="O72" s="187">
        <f>SUMIFS(env_ac_mfa!$F:$F,env_ac_mfa!$A:$A,O53,env_ac_mfa!$B:$B,Data_mfa!$B$51,env_ac_mfa!$C:$C,Data_mfa!$A$72,env_ac_mfa!$D:$D,Data_mfa!$B$50,env_ac_mfa!$E:$E,Data_mfa!$C$72)</f>
        <v>7.102</v>
      </c>
      <c r="P72" s="187">
        <f>SUMIFS(env_ac_mfa!$F:$F,env_ac_mfa!$A:$A,P53,env_ac_mfa!$B:$B,Data_mfa!$B$51,env_ac_mfa!$C:$C,Data_mfa!$A$72,env_ac_mfa!$D:$D,Data_mfa!$B$50,env_ac_mfa!$E:$E,Data_mfa!$C$72)</f>
        <v>7.644</v>
      </c>
      <c r="Q72" s="187">
        <f>SUMIFS(env_ac_mfa!$F:$F,env_ac_mfa!$A:$A,Q53,env_ac_mfa!$B:$B,Data_mfa!$B$51,env_ac_mfa!$C:$C,Data_mfa!$A$72,env_ac_mfa!$D:$D,Data_mfa!$B$50,env_ac_mfa!$E:$E,Data_mfa!$C$72)</f>
        <v>6.743</v>
      </c>
      <c r="R72" s="187">
        <f>SUMIFS(env_ac_mfa!$F:$F,env_ac_mfa!$A:$A,R53,env_ac_mfa!$B:$B,Data_mfa!$B$51,env_ac_mfa!$C:$C,Data_mfa!$A$72,env_ac_mfa!$D:$D,Data_mfa!$B$50,env_ac_mfa!$E:$E,Data_mfa!$C$72)</f>
        <v>6.354</v>
      </c>
      <c r="S72" s="187">
        <f>SUMIFS(env_ac_mfa!$F:$F,env_ac_mfa!$A:$A,S53,env_ac_mfa!$B:$B,Data_mfa!$B$51,env_ac_mfa!$C:$C,Data_mfa!$A$72,env_ac_mfa!$D:$D,Data_mfa!$B$50,env_ac_mfa!$E:$E,Data_mfa!$C$72)</f>
        <v>6.365</v>
      </c>
      <c r="T72" s="187">
        <f>SUMIFS(env_ac_mfa!$F:$F,env_ac_mfa!$A:$A,T53,env_ac_mfa!$B:$B,Data_mfa!$B$51,env_ac_mfa!$C:$C,Data_mfa!$A$72,env_ac_mfa!$D:$D,Data_mfa!$B$50,env_ac_mfa!$E:$E,Data_mfa!$C$72)</f>
        <v>6.549</v>
      </c>
      <c r="U72" s="187">
        <f>SUMIFS(env_ac_mfa!$F:$F,env_ac_mfa!$A:$A,U53,env_ac_mfa!$B:$B,Data_mfa!$B$51,env_ac_mfa!$C:$C,Data_mfa!$A$72,env_ac_mfa!$D:$D,Data_mfa!$B$50,env_ac_mfa!$E:$E,Data_mfa!$C$72)</f>
        <v>6.537</v>
      </c>
      <c r="V72" s="187">
        <f>SUMIFS(env_ac_mfa!$F:$F,env_ac_mfa!$A:$A,V53,env_ac_mfa!$B:$B,Data_mfa!$B$51,env_ac_mfa!$C:$C,Data_mfa!$A$72,env_ac_mfa!$D:$D,Data_mfa!$B$50,env_ac_mfa!$E:$E,Data_mfa!$C$72)</f>
        <v>6.732</v>
      </c>
      <c r="W72" s="187">
        <f>SUMIFS(env_ac_mfa!$F:$F,env_ac_mfa!$A:$A,W53,env_ac_mfa!$B:$B,Data_mfa!$B$51,env_ac_mfa!$C:$C,Data_mfa!$A$72,env_ac_mfa!$D:$D,Data_mfa!$B$50,env_ac_mfa!$E:$E,Data_mfa!$C$72)</f>
        <v>7.083</v>
      </c>
      <c r="X72" s="187">
        <f>SUMIFS(env_ac_mfa!$F:$F,env_ac_mfa!$A:$A,X53,env_ac_mfa!$B:$B,Data_mfa!$B$51,env_ac_mfa!$C:$C,Data_mfa!$A$72,env_ac_mfa!$D:$D,Data_mfa!$B$50,env_ac_mfa!$E:$E,Data_mfa!$C$72)</f>
        <v>7.348</v>
      </c>
      <c r="Y72" s="187">
        <f>SUMIFS(env_ac_mfa!$F:$F,env_ac_mfa!$A:$A,Y53,env_ac_mfa!$B:$B,Data_mfa!$B$51,env_ac_mfa!$C:$C,Data_mfa!$A$72,env_ac_mfa!$D:$D,Data_mfa!$B$50,env_ac_mfa!$E:$E,Data_mfa!$C$72)</f>
        <v>7.247</v>
      </c>
      <c r="Z72" s="187">
        <f>SUMIFS(env_ac_mfa!$F:$F,env_ac_mfa!$A:$A,Z53,env_ac_mfa!$B:$B,Data_mfa!$B$51,env_ac_mfa!$C:$C,Data_mfa!$A$72,env_ac_mfa!$D:$D,Data_mfa!$B$50,env_ac_mfa!$E:$E,Data_mfa!$C$72)</f>
        <v>7.578</v>
      </c>
      <c r="AA72" s="187">
        <f>SUMIFS(env_ac_mfa!$F:$F,env_ac_mfa!$A:$A,$AA$53,env_ac_mfa!$B:$B,Data_mfa!$B$51,env_ac_mfa!$C:$C,Data_mfa!$A72,env_ac_mfa!$D:$D,Data_mfa!$B$50,env_ac_mfa!$E:$E,Data_mfa!$C72)</f>
        <v>7.762</v>
      </c>
    </row>
    <row r="73" spans="1:27" ht="15">
      <c r="A73" s="92" t="s">
        <v>70</v>
      </c>
      <c r="B73" s="92" t="s">
        <v>24</v>
      </c>
      <c r="C73" s="92" t="s">
        <v>57</v>
      </c>
      <c r="D73" s="92" t="s">
        <v>56</v>
      </c>
      <c r="E73" s="187">
        <f>SUMIFS(env_ac_mfa!$F:$F,env_ac_mfa!$A:$A,E53,env_ac_mfa!$B:$B,Data_mfa!$B$51,env_ac_mfa!$C:$C,Data_mfa!$A$73,env_ac_mfa!$D:$D,Data_mfa!$B$50,env_ac_mfa!$E:$E,Data_mfa!$C$73)</f>
        <v>0.048</v>
      </c>
      <c r="F73" s="187">
        <f>SUMIFS(env_ac_mfa!$F:$F,env_ac_mfa!$A:$A,F53,env_ac_mfa!$B:$B,Data_mfa!$B$51,env_ac_mfa!$C:$C,Data_mfa!$A$73,env_ac_mfa!$D:$D,Data_mfa!$B$50,env_ac_mfa!$E:$E,Data_mfa!$C$73)</f>
        <v>0.053</v>
      </c>
      <c r="G73" s="187">
        <f>SUMIFS(env_ac_mfa!$F:$F,env_ac_mfa!$A:$A,G53,env_ac_mfa!$B:$B,Data_mfa!$B$51,env_ac_mfa!$C:$C,Data_mfa!$A$73,env_ac_mfa!$D:$D,Data_mfa!$B$50,env_ac_mfa!$E:$E,Data_mfa!$C$73)</f>
        <v>0.055</v>
      </c>
      <c r="H73" s="187">
        <f>SUMIFS(env_ac_mfa!$F:$F,env_ac_mfa!$A:$A,H53,env_ac_mfa!$B:$B,Data_mfa!$B$51,env_ac_mfa!$C:$C,Data_mfa!$A$73,env_ac_mfa!$D:$D,Data_mfa!$B$50,env_ac_mfa!$E:$E,Data_mfa!$C$73)</f>
        <v>0.066</v>
      </c>
      <c r="I73" s="187">
        <f>SUMIFS(env_ac_mfa!$F:$F,env_ac_mfa!$A:$A,I53,env_ac_mfa!$B:$B,Data_mfa!$B$51,env_ac_mfa!$C:$C,Data_mfa!$A$73,env_ac_mfa!$D:$D,Data_mfa!$B$50,env_ac_mfa!$E:$E,Data_mfa!$C$73)</f>
        <v>0.073</v>
      </c>
      <c r="J73" s="187">
        <f>SUMIFS(env_ac_mfa!$F:$F,env_ac_mfa!$A:$A,J53,env_ac_mfa!$B:$B,Data_mfa!$B$51,env_ac_mfa!$C:$C,Data_mfa!$A$73,env_ac_mfa!$D:$D,Data_mfa!$B$50,env_ac_mfa!$E:$E,Data_mfa!$C$73)</f>
        <v>0.068</v>
      </c>
      <c r="K73" s="187">
        <f>SUMIFS(env_ac_mfa!$F:$F,env_ac_mfa!$A:$A,K53,env_ac_mfa!$B:$B,Data_mfa!$B$51,env_ac_mfa!$C:$C,Data_mfa!$A$73,env_ac_mfa!$D:$D,Data_mfa!$B$50,env_ac_mfa!$E:$E,Data_mfa!$C$73)</f>
        <v>0.081</v>
      </c>
      <c r="L73" s="187">
        <f>SUMIFS(env_ac_mfa!$F:$F,env_ac_mfa!$A:$A,L53,env_ac_mfa!$B:$B,Data_mfa!$B$51,env_ac_mfa!$C:$C,Data_mfa!$A$73,env_ac_mfa!$D:$D,Data_mfa!$B$50,env_ac_mfa!$E:$E,Data_mfa!$C$73)</f>
        <v>0.105</v>
      </c>
      <c r="M73" s="187">
        <f>SUMIFS(env_ac_mfa!$F:$F,env_ac_mfa!$A:$A,M53,env_ac_mfa!$B:$B,Data_mfa!$B$51,env_ac_mfa!$C:$C,Data_mfa!$A$73,env_ac_mfa!$D:$D,Data_mfa!$B$50,env_ac_mfa!$E:$E,Data_mfa!$C$73)</f>
        <v>0.076</v>
      </c>
      <c r="N73" s="187">
        <f>SUMIFS(env_ac_mfa!$F:$F,env_ac_mfa!$A:$A,N53,env_ac_mfa!$B:$B,Data_mfa!$B$51,env_ac_mfa!$C:$C,Data_mfa!$A$73,env_ac_mfa!$D:$D,Data_mfa!$B$50,env_ac_mfa!$E:$E,Data_mfa!$C$73)</f>
        <v>0.033</v>
      </c>
      <c r="O73" s="187">
        <f>SUMIFS(env_ac_mfa!$F:$F,env_ac_mfa!$A:$A,O53,env_ac_mfa!$B:$B,Data_mfa!$B$51,env_ac_mfa!$C:$C,Data_mfa!$A$73,env_ac_mfa!$D:$D,Data_mfa!$B$50,env_ac_mfa!$E:$E,Data_mfa!$C$73)</f>
        <v>0.037</v>
      </c>
      <c r="P73" s="187">
        <f>SUMIFS(env_ac_mfa!$F:$F,env_ac_mfa!$A:$A,P53,env_ac_mfa!$B:$B,Data_mfa!$B$51,env_ac_mfa!$C:$C,Data_mfa!$A$73,env_ac_mfa!$D:$D,Data_mfa!$B$50,env_ac_mfa!$E:$E,Data_mfa!$C$73)</f>
        <v>0.044</v>
      </c>
      <c r="Q73" s="187">
        <f>SUMIFS(env_ac_mfa!$F:$F,env_ac_mfa!$A:$A,Q53,env_ac_mfa!$B:$B,Data_mfa!$B$51,env_ac_mfa!$C:$C,Data_mfa!$A$73,env_ac_mfa!$D:$D,Data_mfa!$B$50,env_ac_mfa!$E:$E,Data_mfa!$C$73)</f>
        <v>-0.012</v>
      </c>
      <c r="R73" s="187">
        <f>SUMIFS(env_ac_mfa!$F:$F,env_ac_mfa!$A:$A,R53,env_ac_mfa!$B:$B,Data_mfa!$B$51,env_ac_mfa!$C:$C,Data_mfa!$A$73,env_ac_mfa!$D:$D,Data_mfa!$B$50,env_ac_mfa!$E:$E,Data_mfa!$C$73)</f>
        <v>-0.034</v>
      </c>
      <c r="S73" s="187">
        <f>SUMIFS(env_ac_mfa!$F:$F,env_ac_mfa!$A:$A,S53,env_ac_mfa!$B:$B,Data_mfa!$B$51,env_ac_mfa!$C:$C,Data_mfa!$A$73,env_ac_mfa!$D:$D,Data_mfa!$B$50,env_ac_mfa!$E:$E,Data_mfa!$C$73)</f>
        <v>-0.04</v>
      </c>
      <c r="T73" s="187">
        <f>SUMIFS(env_ac_mfa!$F:$F,env_ac_mfa!$A:$A,T53,env_ac_mfa!$B:$B,Data_mfa!$B$51,env_ac_mfa!$C:$C,Data_mfa!$A$73,env_ac_mfa!$D:$D,Data_mfa!$B$50,env_ac_mfa!$E:$E,Data_mfa!$C$73)</f>
        <v>-0.046</v>
      </c>
      <c r="U73" s="187">
        <f>SUMIFS(env_ac_mfa!$F:$F,env_ac_mfa!$A:$A,U53,env_ac_mfa!$B:$B,Data_mfa!$B$51,env_ac_mfa!$C:$C,Data_mfa!$A$73,env_ac_mfa!$D:$D,Data_mfa!$B$50,env_ac_mfa!$E:$E,Data_mfa!$C$73)</f>
        <v>-0.037</v>
      </c>
      <c r="V73" s="187">
        <f>SUMIFS(env_ac_mfa!$F:$F,env_ac_mfa!$A:$A,V53,env_ac_mfa!$B:$B,Data_mfa!$B$51,env_ac_mfa!$C:$C,Data_mfa!$A$73,env_ac_mfa!$D:$D,Data_mfa!$B$50,env_ac_mfa!$E:$E,Data_mfa!$C$73)</f>
        <v>-0.016</v>
      </c>
      <c r="W73" s="187">
        <f>SUMIFS(env_ac_mfa!$F:$F,env_ac_mfa!$A:$A,W53,env_ac_mfa!$B:$B,Data_mfa!$B$51,env_ac_mfa!$C:$C,Data_mfa!$A$73,env_ac_mfa!$D:$D,Data_mfa!$B$50,env_ac_mfa!$E:$E,Data_mfa!$C$73)</f>
        <v>-0.001</v>
      </c>
      <c r="X73" s="187">
        <f>SUMIFS(env_ac_mfa!$F:$F,env_ac_mfa!$A:$A,X53,env_ac_mfa!$B:$B,Data_mfa!$B$51,env_ac_mfa!$C:$C,Data_mfa!$A$73,env_ac_mfa!$D:$D,Data_mfa!$B$50,env_ac_mfa!$E:$E,Data_mfa!$C$73)</f>
        <v>0.025</v>
      </c>
      <c r="Y73" s="187">
        <f>SUMIFS(env_ac_mfa!$F:$F,env_ac_mfa!$A:$A,Y53,env_ac_mfa!$B:$B,Data_mfa!$B$51,env_ac_mfa!$C:$C,Data_mfa!$A$73,env_ac_mfa!$D:$D,Data_mfa!$B$50,env_ac_mfa!$E:$E,Data_mfa!$C$73)</f>
        <v>0.029</v>
      </c>
      <c r="Z73" s="187">
        <f>SUMIFS(env_ac_mfa!$F:$F,env_ac_mfa!$A:$A,Z53,env_ac_mfa!$B:$B,Data_mfa!$B$51,env_ac_mfa!$C:$C,Data_mfa!$A$73,env_ac_mfa!$D:$D,Data_mfa!$B$50,env_ac_mfa!$E:$E,Data_mfa!$C$73)</f>
        <v>0.039</v>
      </c>
      <c r="AA73" s="187">
        <f>SUMIFS(env_ac_mfa!$F:$F,env_ac_mfa!$A:$A,$AA$53,env_ac_mfa!$B:$B,Data_mfa!$B$51,env_ac_mfa!$C:$C,Data_mfa!$A73,env_ac_mfa!$D:$D,Data_mfa!$B$50,env_ac_mfa!$E:$E,Data_mfa!$C73)</f>
        <v>0.05</v>
      </c>
    </row>
    <row r="74" spans="1:27" ht="15">
      <c r="A74" s="92" t="s">
        <v>69</v>
      </c>
      <c r="B74" s="92" t="s">
        <v>68</v>
      </c>
      <c r="C74" s="92" t="s">
        <v>65</v>
      </c>
      <c r="D74" s="92" t="s">
        <v>64</v>
      </c>
      <c r="E74" s="187">
        <f>SUMIFS(env_ac_mfa!$F:$F,env_ac_mfa!$A:$A,E53,env_ac_mfa!$B:$B,Data_mfa!$B$51,env_ac_mfa!$C:$C,Data_mfa!$A$74,env_ac_mfa!$D:$D,Data_mfa!$B$50,env_ac_mfa!$E:$E,Data_mfa!$C$74)</f>
        <v>1.821</v>
      </c>
      <c r="F74" s="187">
        <f>SUMIFS(env_ac_mfa!$F:$F,env_ac_mfa!$A:$A,F53,env_ac_mfa!$B:$B,Data_mfa!$B$51,env_ac_mfa!$C:$C,Data_mfa!$A$74,env_ac_mfa!$D:$D,Data_mfa!$B$50,env_ac_mfa!$E:$E,Data_mfa!$C$74)</f>
        <v>1.841</v>
      </c>
      <c r="G74" s="187">
        <f>SUMIFS(env_ac_mfa!$F:$F,env_ac_mfa!$A:$A,G53,env_ac_mfa!$B:$B,Data_mfa!$B$51,env_ac_mfa!$C:$C,Data_mfa!$A$74,env_ac_mfa!$D:$D,Data_mfa!$B$50,env_ac_mfa!$E:$E,Data_mfa!$C$74)</f>
        <v>1.844</v>
      </c>
      <c r="H74" s="187">
        <f>SUMIFS(env_ac_mfa!$F:$F,env_ac_mfa!$A:$A,H53,env_ac_mfa!$B:$B,Data_mfa!$B$51,env_ac_mfa!$C:$C,Data_mfa!$A$74,env_ac_mfa!$D:$D,Data_mfa!$B$50,env_ac_mfa!$E:$E,Data_mfa!$C$74)</f>
        <v>1.836</v>
      </c>
      <c r="I74" s="187">
        <f>SUMIFS(env_ac_mfa!$F:$F,env_ac_mfa!$A:$A,I53,env_ac_mfa!$B:$B,Data_mfa!$B$51,env_ac_mfa!$C:$C,Data_mfa!$A$74,env_ac_mfa!$D:$D,Data_mfa!$B$50,env_ac_mfa!$E:$E,Data_mfa!$C$74)</f>
        <v>1.828</v>
      </c>
      <c r="J74" s="187">
        <f>SUMIFS(env_ac_mfa!$F:$F,env_ac_mfa!$A:$A,J53,env_ac_mfa!$B:$B,Data_mfa!$B$51,env_ac_mfa!$C:$C,Data_mfa!$A$74,env_ac_mfa!$D:$D,Data_mfa!$B$50,env_ac_mfa!$E:$E,Data_mfa!$C$74)</f>
        <v>1.779</v>
      </c>
      <c r="K74" s="187">
        <f>SUMIFS(env_ac_mfa!$F:$F,env_ac_mfa!$A:$A,K53,env_ac_mfa!$B:$B,Data_mfa!$B$51,env_ac_mfa!$C:$C,Data_mfa!$A$74,env_ac_mfa!$D:$D,Data_mfa!$B$50,env_ac_mfa!$E:$E,Data_mfa!$C$74)</f>
        <v>1.751</v>
      </c>
      <c r="L74" s="187">
        <f>SUMIFS(env_ac_mfa!$F:$F,env_ac_mfa!$A:$A,L53,env_ac_mfa!$B:$B,Data_mfa!$B$51,env_ac_mfa!$C:$C,Data_mfa!$A$74,env_ac_mfa!$D:$D,Data_mfa!$B$50,env_ac_mfa!$E:$E,Data_mfa!$C$74)</f>
        <v>1.704</v>
      </c>
      <c r="M74" s="187">
        <f>SUMIFS(env_ac_mfa!$F:$F,env_ac_mfa!$A:$A,M53,env_ac_mfa!$B:$B,Data_mfa!$B$51,env_ac_mfa!$C:$C,Data_mfa!$A$74,env_ac_mfa!$D:$D,Data_mfa!$B$50,env_ac_mfa!$E:$E,Data_mfa!$C$74)</f>
        <v>1.663</v>
      </c>
      <c r="N74" s="187">
        <f>SUMIFS(env_ac_mfa!$F:$F,env_ac_mfa!$A:$A,N53,env_ac_mfa!$B:$B,Data_mfa!$B$51,env_ac_mfa!$C:$C,Data_mfa!$A$74,env_ac_mfa!$D:$D,Data_mfa!$B$50,env_ac_mfa!$E:$E,Data_mfa!$C$74)</f>
        <v>1.581</v>
      </c>
      <c r="O74" s="187">
        <f>SUMIFS(env_ac_mfa!$F:$F,env_ac_mfa!$A:$A,O53,env_ac_mfa!$B:$B,Data_mfa!$B$51,env_ac_mfa!$C:$C,Data_mfa!$A$74,env_ac_mfa!$D:$D,Data_mfa!$B$50,env_ac_mfa!$E:$E,Data_mfa!$C$74)</f>
        <v>1.569</v>
      </c>
      <c r="P74" s="187">
        <f>SUMIFS(env_ac_mfa!$F:$F,env_ac_mfa!$A:$A,P53,env_ac_mfa!$B:$B,Data_mfa!$B$51,env_ac_mfa!$C:$C,Data_mfa!$A$74,env_ac_mfa!$D:$D,Data_mfa!$B$50,env_ac_mfa!$E:$E,Data_mfa!$C$74)</f>
        <v>1.616</v>
      </c>
      <c r="Q74" s="187">
        <f>SUMIFS(env_ac_mfa!$F:$F,env_ac_mfa!$A:$A,Q53,env_ac_mfa!$B:$B,Data_mfa!$B$51,env_ac_mfa!$C:$C,Data_mfa!$A$74,env_ac_mfa!$D:$D,Data_mfa!$B$50,env_ac_mfa!$E:$E,Data_mfa!$C$74)</f>
        <v>1.605</v>
      </c>
      <c r="R74" s="187">
        <f>SUMIFS(env_ac_mfa!$F:$F,env_ac_mfa!$A:$A,R53,env_ac_mfa!$B:$B,Data_mfa!$B$51,env_ac_mfa!$C:$C,Data_mfa!$A$74,env_ac_mfa!$D:$D,Data_mfa!$B$50,env_ac_mfa!$E:$E,Data_mfa!$C$74)</f>
        <v>1.539</v>
      </c>
      <c r="S74" s="187">
        <f>SUMIFS(env_ac_mfa!$F:$F,env_ac_mfa!$A:$A,S53,env_ac_mfa!$B:$B,Data_mfa!$B$51,env_ac_mfa!$C:$C,Data_mfa!$A$74,env_ac_mfa!$D:$D,Data_mfa!$B$50,env_ac_mfa!$E:$E,Data_mfa!$C$74)</f>
        <v>1.458</v>
      </c>
      <c r="T74" s="187">
        <f>SUMIFS(env_ac_mfa!$F:$F,env_ac_mfa!$A:$A,T53,env_ac_mfa!$B:$B,Data_mfa!$B$51,env_ac_mfa!$C:$C,Data_mfa!$A$74,env_ac_mfa!$D:$D,Data_mfa!$B$50,env_ac_mfa!$E:$E,Data_mfa!$C$74)</f>
        <v>1.403</v>
      </c>
      <c r="U74" s="187">
        <f>SUMIFS(env_ac_mfa!$F:$F,env_ac_mfa!$A:$A,U53,env_ac_mfa!$B:$B,Data_mfa!$B$51,env_ac_mfa!$C:$C,Data_mfa!$A$74,env_ac_mfa!$D:$D,Data_mfa!$B$50,env_ac_mfa!$E:$E,Data_mfa!$C$74)</f>
        <v>1.298</v>
      </c>
      <c r="V74" s="187">
        <f>SUMIFS(env_ac_mfa!$F:$F,env_ac_mfa!$A:$A,V53,env_ac_mfa!$B:$B,Data_mfa!$B$51,env_ac_mfa!$C:$C,Data_mfa!$A$74,env_ac_mfa!$D:$D,Data_mfa!$B$50,env_ac_mfa!$E:$E,Data_mfa!$C$74)</f>
        <v>1.303</v>
      </c>
      <c r="W74" s="187">
        <f>SUMIFS(env_ac_mfa!$F:$F,env_ac_mfa!$A:$A,W53,env_ac_mfa!$B:$B,Data_mfa!$B$51,env_ac_mfa!$C:$C,Data_mfa!$A$74,env_ac_mfa!$D:$D,Data_mfa!$B$50,env_ac_mfa!$E:$E,Data_mfa!$C$74)</f>
        <v>1.25</v>
      </c>
      <c r="X74" s="187">
        <f>SUMIFS(env_ac_mfa!$F:$F,env_ac_mfa!$A:$A,X53,env_ac_mfa!$B:$B,Data_mfa!$B$51,env_ac_mfa!$C:$C,Data_mfa!$A$74,env_ac_mfa!$D:$D,Data_mfa!$B$50,env_ac_mfa!$E:$E,Data_mfa!$C$74)</f>
        <v>1.058</v>
      </c>
      <c r="Y74" s="187">
        <f>SUMIFS(env_ac_mfa!$F:$F,env_ac_mfa!$A:$A,Y53,env_ac_mfa!$B:$B,Data_mfa!$B$51,env_ac_mfa!$C:$C,Data_mfa!$A$74,env_ac_mfa!$D:$D,Data_mfa!$B$50,env_ac_mfa!$E:$E,Data_mfa!$C$74)</f>
        <v>0.856</v>
      </c>
      <c r="Z74" s="187">
        <f>SUMIFS(env_ac_mfa!$F:$F,env_ac_mfa!$A:$A,Z53,env_ac_mfa!$B:$B,Data_mfa!$B$51,env_ac_mfa!$C:$C,Data_mfa!$A$74,env_ac_mfa!$D:$D,Data_mfa!$B$50,env_ac_mfa!$E:$E,Data_mfa!$C$74)</f>
        <v>0.917</v>
      </c>
      <c r="AA74" s="187">
        <f>SUMIFS(env_ac_mfa!$F:$F,env_ac_mfa!$A:$A,$AA$53,env_ac_mfa!$B:$B,Data_mfa!$B$51,env_ac_mfa!$C:$C,Data_mfa!$A74,env_ac_mfa!$D:$D,Data_mfa!$B$50,env_ac_mfa!$E:$E,Data_mfa!$C74)</f>
        <v>0.941</v>
      </c>
    </row>
    <row r="75" spans="1:27" ht="15">
      <c r="A75" s="92" t="s">
        <v>69</v>
      </c>
      <c r="B75" s="92" t="s">
        <v>68</v>
      </c>
      <c r="C75" s="92" t="s">
        <v>63</v>
      </c>
      <c r="D75" s="92" t="s">
        <v>1</v>
      </c>
      <c r="E75" s="187">
        <f>SUMIFS(env_ac_mfa!$F:$F,env_ac_mfa!$A:$A,E53,env_ac_mfa!$B:$B,Data_mfa!$B$51,env_ac_mfa!$C:$C,Data_mfa!$A$75,env_ac_mfa!$D:$D,Data_mfa!$B$50,env_ac_mfa!$E:$E,Data_mfa!$C$75)</f>
        <v>2.266</v>
      </c>
      <c r="F75" s="187">
        <f>SUMIFS(env_ac_mfa!$F:$F,env_ac_mfa!$A:$A,F53,env_ac_mfa!$B:$B,Data_mfa!$B$51,env_ac_mfa!$C:$C,Data_mfa!$A$75,env_ac_mfa!$D:$D,Data_mfa!$B$50,env_ac_mfa!$E:$E,Data_mfa!$C$75)</f>
        <v>2.23</v>
      </c>
      <c r="G75" s="187">
        <f>SUMIFS(env_ac_mfa!$F:$F,env_ac_mfa!$A:$A,G53,env_ac_mfa!$B:$B,Data_mfa!$B$51,env_ac_mfa!$C:$C,Data_mfa!$A$75,env_ac_mfa!$D:$D,Data_mfa!$B$50,env_ac_mfa!$E:$E,Data_mfa!$C$75)</f>
        <v>2.34</v>
      </c>
      <c r="H75" s="187">
        <f>SUMIFS(env_ac_mfa!$F:$F,env_ac_mfa!$A:$A,H53,env_ac_mfa!$B:$B,Data_mfa!$B$51,env_ac_mfa!$C:$C,Data_mfa!$A$75,env_ac_mfa!$D:$D,Data_mfa!$B$50,env_ac_mfa!$E:$E,Data_mfa!$C$75)</f>
        <v>2.462</v>
      </c>
      <c r="I75" s="187">
        <f>SUMIFS(env_ac_mfa!$F:$F,env_ac_mfa!$A:$A,I53,env_ac_mfa!$B:$B,Data_mfa!$B$51,env_ac_mfa!$C:$C,Data_mfa!$A$75,env_ac_mfa!$D:$D,Data_mfa!$B$50,env_ac_mfa!$E:$E,Data_mfa!$C$75)</f>
        <v>2.488</v>
      </c>
      <c r="J75" s="187">
        <f>SUMIFS(env_ac_mfa!$F:$F,env_ac_mfa!$A:$A,J53,env_ac_mfa!$B:$B,Data_mfa!$B$51,env_ac_mfa!$C:$C,Data_mfa!$A$75,env_ac_mfa!$D:$D,Data_mfa!$B$50,env_ac_mfa!$E:$E,Data_mfa!$C$75)</f>
        <v>2.518</v>
      </c>
      <c r="K75" s="187">
        <f>SUMIFS(env_ac_mfa!$F:$F,env_ac_mfa!$A:$A,K53,env_ac_mfa!$B:$B,Data_mfa!$B$51,env_ac_mfa!$C:$C,Data_mfa!$A$75,env_ac_mfa!$D:$D,Data_mfa!$B$50,env_ac_mfa!$E:$E,Data_mfa!$C$75)</f>
        <v>2.585</v>
      </c>
      <c r="L75" s="187">
        <f>SUMIFS(env_ac_mfa!$F:$F,env_ac_mfa!$A:$A,L53,env_ac_mfa!$B:$B,Data_mfa!$B$51,env_ac_mfa!$C:$C,Data_mfa!$A$75,env_ac_mfa!$D:$D,Data_mfa!$B$50,env_ac_mfa!$E:$E,Data_mfa!$C$75)</f>
        <v>2.563</v>
      </c>
      <c r="M75" s="187">
        <f>SUMIFS(env_ac_mfa!$F:$F,env_ac_mfa!$A:$A,M53,env_ac_mfa!$B:$B,Data_mfa!$B$51,env_ac_mfa!$C:$C,Data_mfa!$A$75,env_ac_mfa!$D:$D,Data_mfa!$B$50,env_ac_mfa!$E:$E,Data_mfa!$C$75)</f>
        <v>2.57</v>
      </c>
      <c r="N75" s="187">
        <f>SUMIFS(env_ac_mfa!$F:$F,env_ac_mfa!$A:$A,N53,env_ac_mfa!$B:$B,Data_mfa!$B$51,env_ac_mfa!$C:$C,Data_mfa!$A$75,env_ac_mfa!$D:$D,Data_mfa!$B$50,env_ac_mfa!$E:$E,Data_mfa!$C$75)</f>
        <v>2.346</v>
      </c>
      <c r="O75" s="187">
        <f>SUMIFS(env_ac_mfa!$F:$F,env_ac_mfa!$A:$A,O53,env_ac_mfa!$B:$B,Data_mfa!$B$51,env_ac_mfa!$C:$C,Data_mfa!$A$75,env_ac_mfa!$D:$D,Data_mfa!$B$50,env_ac_mfa!$E:$E,Data_mfa!$C$75)</f>
        <v>2.394</v>
      </c>
      <c r="P75" s="187">
        <f>SUMIFS(env_ac_mfa!$F:$F,env_ac_mfa!$A:$A,P53,env_ac_mfa!$B:$B,Data_mfa!$B$51,env_ac_mfa!$C:$C,Data_mfa!$A$75,env_ac_mfa!$D:$D,Data_mfa!$B$50,env_ac_mfa!$E:$E,Data_mfa!$C$75)</f>
        <v>2.4</v>
      </c>
      <c r="Q75" s="187">
        <f>SUMIFS(env_ac_mfa!$F:$F,env_ac_mfa!$A:$A,Q53,env_ac_mfa!$B:$B,Data_mfa!$B$51,env_ac_mfa!$C:$C,Data_mfa!$A$75,env_ac_mfa!$D:$D,Data_mfa!$B$50,env_ac_mfa!$E:$E,Data_mfa!$C$75)</f>
        <v>2.386</v>
      </c>
      <c r="R75" s="187">
        <f>SUMIFS(env_ac_mfa!$F:$F,env_ac_mfa!$A:$A,R53,env_ac_mfa!$B:$B,Data_mfa!$B$51,env_ac_mfa!$C:$C,Data_mfa!$A$75,env_ac_mfa!$D:$D,Data_mfa!$B$50,env_ac_mfa!$E:$E,Data_mfa!$C$75)</f>
        <v>2.307</v>
      </c>
      <c r="S75" s="187">
        <f>SUMIFS(env_ac_mfa!$F:$F,env_ac_mfa!$A:$A,S53,env_ac_mfa!$B:$B,Data_mfa!$B$51,env_ac_mfa!$C:$C,Data_mfa!$A$75,env_ac_mfa!$D:$D,Data_mfa!$B$50,env_ac_mfa!$E:$E,Data_mfa!$C$75)</f>
        <v>2.285</v>
      </c>
      <c r="T75" s="187">
        <f>SUMIFS(env_ac_mfa!$F:$F,env_ac_mfa!$A:$A,T53,env_ac_mfa!$B:$B,Data_mfa!$B$51,env_ac_mfa!$C:$C,Data_mfa!$A$75,env_ac_mfa!$D:$D,Data_mfa!$B$50,env_ac_mfa!$E:$E,Data_mfa!$C$75)</f>
        <v>2.409</v>
      </c>
      <c r="U75" s="187">
        <f>SUMIFS(env_ac_mfa!$F:$F,env_ac_mfa!$A:$A,U53,env_ac_mfa!$B:$B,Data_mfa!$B$51,env_ac_mfa!$C:$C,Data_mfa!$A$75,env_ac_mfa!$D:$D,Data_mfa!$B$50,env_ac_mfa!$E:$E,Data_mfa!$C$75)</f>
        <v>2.425</v>
      </c>
      <c r="V75" s="187">
        <f>SUMIFS(env_ac_mfa!$F:$F,env_ac_mfa!$A:$A,V53,env_ac_mfa!$B:$B,Data_mfa!$B$51,env_ac_mfa!$C:$C,Data_mfa!$A$75,env_ac_mfa!$D:$D,Data_mfa!$B$50,env_ac_mfa!$E:$E,Data_mfa!$C$75)</f>
        <v>2.458</v>
      </c>
      <c r="W75" s="187">
        <f>SUMIFS(env_ac_mfa!$F:$F,env_ac_mfa!$A:$A,W53,env_ac_mfa!$B:$B,Data_mfa!$B$51,env_ac_mfa!$C:$C,Data_mfa!$A$75,env_ac_mfa!$D:$D,Data_mfa!$B$50,env_ac_mfa!$E:$E,Data_mfa!$C$75)</f>
        <v>2.455</v>
      </c>
      <c r="X75" s="187">
        <f>SUMIFS(env_ac_mfa!$F:$F,env_ac_mfa!$A:$A,X53,env_ac_mfa!$B:$B,Data_mfa!$B$51,env_ac_mfa!$C:$C,Data_mfa!$A$75,env_ac_mfa!$D:$D,Data_mfa!$B$50,env_ac_mfa!$E:$E,Data_mfa!$C$75)</f>
        <v>2.379</v>
      </c>
      <c r="Y75" s="187">
        <f>SUMIFS(env_ac_mfa!$F:$F,env_ac_mfa!$A:$A,Y53,env_ac_mfa!$B:$B,Data_mfa!$B$51,env_ac_mfa!$C:$C,Data_mfa!$A$75,env_ac_mfa!$D:$D,Data_mfa!$B$50,env_ac_mfa!$E:$E,Data_mfa!$C$75)</f>
        <v>2.102</v>
      </c>
      <c r="Z75" s="187">
        <f>SUMIFS(env_ac_mfa!$F:$F,env_ac_mfa!$A:$A,Z53,env_ac_mfa!$B:$B,Data_mfa!$B$51,env_ac_mfa!$C:$C,Data_mfa!$A$75,env_ac_mfa!$D:$D,Data_mfa!$B$50,env_ac_mfa!$E:$E,Data_mfa!$C$75)</f>
        <v>2.206</v>
      </c>
      <c r="AA75" s="187">
        <f>SUMIFS(env_ac_mfa!$F:$F,env_ac_mfa!$A:$A,$AA$53,env_ac_mfa!$B:$B,Data_mfa!$B$51,env_ac_mfa!$C:$C,Data_mfa!$A75,env_ac_mfa!$D:$D,Data_mfa!$B$50,env_ac_mfa!$E:$E,Data_mfa!$C75)</f>
        <v>2.163</v>
      </c>
    </row>
    <row r="76" spans="1:27" ht="15">
      <c r="A76" s="92" t="s">
        <v>69</v>
      </c>
      <c r="B76" s="92" t="s">
        <v>68</v>
      </c>
      <c r="C76" s="92" t="s">
        <v>62</v>
      </c>
      <c r="D76" s="92" t="s">
        <v>2</v>
      </c>
      <c r="E76" s="187">
        <f>SUMIFS(env_ac_mfa!$F:$F,env_ac_mfa!$A:$A,E53,env_ac_mfa!$B:$B,Data_mfa!$B$51,env_ac_mfa!$C:$C,Data_mfa!$A$76,env_ac_mfa!$D:$D,Data_mfa!$B$50,env_ac_mfa!$E:$E,Data_mfa!$C$76)</f>
        <v>0.298</v>
      </c>
      <c r="F76" s="187">
        <f>SUMIFS(env_ac_mfa!$F:$F,env_ac_mfa!$A:$A,F53,env_ac_mfa!$B:$B,Data_mfa!$B$51,env_ac_mfa!$C:$C,Data_mfa!$A$76,env_ac_mfa!$D:$D,Data_mfa!$B$50,env_ac_mfa!$E:$E,Data_mfa!$C$76)</f>
        <v>0.301</v>
      </c>
      <c r="G76" s="187">
        <f>SUMIFS(env_ac_mfa!$F:$F,env_ac_mfa!$A:$A,G53,env_ac_mfa!$B:$B,Data_mfa!$B$51,env_ac_mfa!$C:$C,Data_mfa!$A$76,env_ac_mfa!$D:$D,Data_mfa!$B$50,env_ac_mfa!$E:$E,Data_mfa!$C$76)</f>
        <v>0.316</v>
      </c>
      <c r="H76" s="187">
        <f>SUMIFS(env_ac_mfa!$F:$F,env_ac_mfa!$A:$A,H53,env_ac_mfa!$B:$B,Data_mfa!$B$51,env_ac_mfa!$C:$C,Data_mfa!$A$76,env_ac_mfa!$D:$D,Data_mfa!$B$50,env_ac_mfa!$E:$E,Data_mfa!$C$76)</f>
        <v>0.331</v>
      </c>
      <c r="I76" s="187">
        <f>SUMIFS(env_ac_mfa!$F:$F,env_ac_mfa!$A:$A,I53,env_ac_mfa!$B:$B,Data_mfa!$B$51,env_ac_mfa!$C:$C,Data_mfa!$A$76,env_ac_mfa!$D:$D,Data_mfa!$B$50,env_ac_mfa!$E:$E,Data_mfa!$C$76)</f>
        <v>0.36</v>
      </c>
      <c r="J76" s="187">
        <f>SUMIFS(env_ac_mfa!$F:$F,env_ac_mfa!$A:$A,J53,env_ac_mfa!$B:$B,Data_mfa!$B$51,env_ac_mfa!$C:$C,Data_mfa!$A$76,env_ac_mfa!$D:$D,Data_mfa!$B$50,env_ac_mfa!$E:$E,Data_mfa!$C$76)</f>
        <v>0.373</v>
      </c>
      <c r="K76" s="187">
        <f>SUMIFS(env_ac_mfa!$F:$F,env_ac_mfa!$A:$A,K53,env_ac_mfa!$B:$B,Data_mfa!$B$51,env_ac_mfa!$C:$C,Data_mfa!$A$76,env_ac_mfa!$D:$D,Data_mfa!$B$50,env_ac_mfa!$E:$E,Data_mfa!$C$76)</f>
        <v>0.408</v>
      </c>
      <c r="L76" s="187">
        <f>SUMIFS(env_ac_mfa!$F:$F,env_ac_mfa!$A:$A,L53,env_ac_mfa!$B:$B,Data_mfa!$B$51,env_ac_mfa!$C:$C,Data_mfa!$A$76,env_ac_mfa!$D:$D,Data_mfa!$B$50,env_ac_mfa!$E:$E,Data_mfa!$C$76)</f>
        <v>0.448</v>
      </c>
      <c r="M76" s="187">
        <f>SUMIFS(env_ac_mfa!$F:$F,env_ac_mfa!$A:$A,M53,env_ac_mfa!$B:$B,Data_mfa!$B$51,env_ac_mfa!$C:$C,Data_mfa!$A$76,env_ac_mfa!$D:$D,Data_mfa!$B$50,env_ac_mfa!$E:$E,Data_mfa!$C$76)</f>
        <v>0.442</v>
      </c>
      <c r="N76" s="187">
        <f>SUMIFS(env_ac_mfa!$F:$F,env_ac_mfa!$A:$A,N53,env_ac_mfa!$B:$B,Data_mfa!$B$51,env_ac_mfa!$C:$C,Data_mfa!$A$76,env_ac_mfa!$D:$D,Data_mfa!$B$50,env_ac_mfa!$E:$E,Data_mfa!$C$76)</f>
        <v>0.428</v>
      </c>
      <c r="O76" s="187">
        <f>SUMIFS(env_ac_mfa!$F:$F,env_ac_mfa!$A:$A,O53,env_ac_mfa!$B:$B,Data_mfa!$B$51,env_ac_mfa!$C:$C,Data_mfa!$A$76,env_ac_mfa!$D:$D,Data_mfa!$B$50,env_ac_mfa!$E:$E,Data_mfa!$C$76)</f>
        <v>0.447</v>
      </c>
      <c r="P76" s="187">
        <f>SUMIFS(env_ac_mfa!$F:$F,env_ac_mfa!$A:$A,P53,env_ac_mfa!$B:$B,Data_mfa!$B$51,env_ac_mfa!$C:$C,Data_mfa!$A$76,env_ac_mfa!$D:$D,Data_mfa!$B$50,env_ac_mfa!$E:$E,Data_mfa!$C$76)</f>
        <v>0.453</v>
      </c>
      <c r="Q76" s="187">
        <f>SUMIFS(env_ac_mfa!$F:$F,env_ac_mfa!$A:$A,Q53,env_ac_mfa!$B:$B,Data_mfa!$B$51,env_ac_mfa!$C:$C,Data_mfa!$A$76,env_ac_mfa!$D:$D,Data_mfa!$B$50,env_ac_mfa!$E:$E,Data_mfa!$C$76)</f>
        <v>0.51</v>
      </c>
      <c r="R76" s="187">
        <f>SUMIFS(env_ac_mfa!$F:$F,env_ac_mfa!$A:$A,R53,env_ac_mfa!$B:$B,Data_mfa!$B$51,env_ac_mfa!$C:$C,Data_mfa!$A$76,env_ac_mfa!$D:$D,Data_mfa!$B$50,env_ac_mfa!$E:$E,Data_mfa!$C$76)</f>
        <v>0.524</v>
      </c>
      <c r="S76" s="187">
        <f>SUMIFS(env_ac_mfa!$F:$F,env_ac_mfa!$A:$A,S53,env_ac_mfa!$B:$B,Data_mfa!$B$51,env_ac_mfa!$C:$C,Data_mfa!$A$76,env_ac_mfa!$D:$D,Data_mfa!$B$50,env_ac_mfa!$E:$E,Data_mfa!$C$76)</f>
        <v>0.512</v>
      </c>
      <c r="T76" s="187">
        <f>SUMIFS(env_ac_mfa!$F:$F,env_ac_mfa!$A:$A,T53,env_ac_mfa!$B:$B,Data_mfa!$B$51,env_ac_mfa!$C:$C,Data_mfa!$A$76,env_ac_mfa!$D:$D,Data_mfa!$B$50,env_ac_mfa!$E:$E,Data_mfa!$C$76)</f>
        <v>0.53</v>
      </c>
      <c r="U76" s="187">
        <f>SUMIFS(env_ac_mfa!$F:$F,env_ac_mfa!$A:$A,U53,env_ac_mfa!$B:$B,Data_mfa!$B$51,env_ac_mfa!$C:$C,Data_mfa!$A$76,env_ac_mfa!$D:$D,Data_mfa!$B$50,env_ac_mfa!$E:$E,Data_mfa!$C$76)</f>
        <v>0.57</v>
      </c>
      <c r="V76" s="187">
        <f>SUMIFS(env_ac_mfa!$F:$F,env_ac_mfa!$A:$A,V53,env_ac_mfa!$B:$B,Data_mfa!$B$51,env_ac_mfa!$C:$C,Data_mfa!$A$76,env_ac_mfa!$D:$D,Data_mfa!$B$50,env_ac_mfa!$E:$E,Data_mfa!$C$76)</f>
        <v>0.608</v>
      </c>
      <c r="W76" s="187">
        <f>SUMIFS(env_ac_mfa!$F:$F,env_ac_mfa!$A:$A,W53,env_ac_mfa!$B:$B,Data_mfa!$B$51,env_ac_mfa!$C:$C,Data_mfa!$A$76,env_ac_mfa!$D:$D,Data_mfa!$B$50,env_ac_mfa!$E:$E,Data_mfa!$C$76)</f>
        <v>0.585</v>
      </c>
      <c r="X76" s="187">
        <f>SUMIFS(env_ac_mfa!$F:$F,env_ac_mfa!$A:$A,X53,env_ac_mfa!$B:$B,Data_mfa!$B$51,env_ac_mfa!$C:$C,Data_mfa!$A$76,env_ac_mfa!$D:$D,Data_mfa!$B$50,env_ac_mfa!$E:$E,Data_mfa!$C$76)</f>
        <v>0.551</v>
      </c>
      <c r="Y76" s="187">
        <f>SUMIFS(env_ac_mfa!$F:$F,env_ac_mfa!$A:$A,Y53,env_ac_mfa!$B:$B,Data_mfa!$B$51,env_ac_mfa!$C:$C,Data_mfa!$A$76,env_ac_mfa!$D:$D,Data_mfa!$B$50,env_ac_mfa!$E:$E,Data_mfa!$C$76)</f>
        <v>0.498</v>
      </c>
      <c r="Z76" s="187">
        <f>SUMIFS(env_ac_mfa!$F:$F,env_ac_mfa!$A:$A,Z53,env_ac_mfa!$B:$B,Data_mfa!$B$51,env_ac_mfa!$C:$C,Data_mfa!$A$76,env_ac_mfa!$D:$D,Data_mfa!$B$50,env_ac_mfa!$E:$E,Data_mfa!$C$76)</f>
        <v>0.529</v>
      </c>
      <c r="AA76" s="187">
        <f>SUMIFS(env_ac_mfa!$F:$F,env_ac_mfa!$A:$A,$AA$53,env_ac_mfa!$B:$B,Data_mfa!$B$51,env_ac_mfa!$C:$C,Data_mfa!$A76,env_ac_mfa!$D:$D,Data_mfa!$B$50,env_ac_mfa!$E:$E,Data_mfa!$C76)</f>
        <v>0.494</v>
      </c>
    </row>
    <row r="77" spans="1:27" ht="15">
      <c r="A77" s="92" t="s">
        <v>69</v>
      </c>
      <c r="B77" s="92" t="s">
        <v>68</v>
      </c>
      <c r="C77" s="92" t="s">
        <v>61</v>
      </c>
      <c r="D77" s="92" t="s">
        <v>60</v>
      </c>
      <c r="E77" s="187">
        <f>SUMIFS(env_ac_mfa!$F:$F,env_ac_mfa!$A:$A,E53,env_ac_mfa!$B:$B,Data_mfa!$B$51,env_ac_mfa!$C:$C,Data_mfa!$A$77,env_ac_mfa!$D:$D,Data_mfa!$B$50,env_ac_mfa!$E:$E,Data_mfa!$C$77)</f>
        <v>3.789</v>
      </c>
      <c r="F77" s="187">
        <f>SUMIFS(env_ac_mfa!$F:$F,env_ac_mfa!$A:$A,F53,env_ac_mfa!$B:$B,Data_mfa!$B$51,env_ac_mfa!$C:$C,Data_mfa!$A$77,env_ac_mfa!$D:$D,Data_mfa!$B$50,env_ac_mfa!$E:$E,Data_mfa!$C$77)</f>
        <v>3.771</v>
      </c>
      <c r="G77" s="187">
        <f>SUMIFS(env_ac_mfa!$F:$F,env_ac_mfa!$A:$A,G53,env_ac_mfa!$B:$B,Data_mfa!$B$51,env_ac_mfa!$C:$C,Data_mfa!$A$77,env_ac_mfa!$D:$D,Data_mfa!$B$50,env_ac_mfa!$E:$E,Data_mfa!$C$77)</f>
        <v>3.868</v>
      </c>
      <c r="H77" s="187">
        <f>SUMIFS(env_ac_mfa!$F:$F,env_ac_mfa!$A:$A,H53,env_ac_mfa!$B:$B,Data_mfa!$B$51,env_ac_mfa!$C:$C,Data_mfa!$A$77,env_ac_mfa!$D:$D,Data_mfa!$B$50,env_ac_mfa!$E:$E,Data_mfa!$C$77)</f>
        <v>3.966</v>
      </c>
      <c r="I77" s="187">
        <f>SUMIFS(env_ac_mfa!$F:$F,env_ac_mfa!$A:$A,I53,env_ac_mfa!$B:$B,Data_mfa!$B$51,env_ac_mfa!$C:$C,Data_mfa!$A$77,env_ac_mfa!$D:$D,Data_mfa!$B$50,env_ac_mfa!$E:$E,Data_mfa!$C$77)</f>
        <v>3.955</v>
      </c>
      <c r="J77" s="187">
        <f>SUMIFS(env_ac_mfa!$F:$F,env_ac_mfa!$A:$A,J53,env_ac_mfa!$B:$B,Data_mfa!$B$51,env_ac_mfa!$C:$C,Data_mfa!$A$77,env_ac_mfa!$D:$D,Data_mfa!$B$50,env_ac_mfa!$E:$E,Data_mfa!$C$77)</f>
        <v>3.924</v>
      </c>
      <c r="K77" s="187">
        <f>SUMIFS(env_ac_mfa!$F:$F,env_ac_mfa!$A:$A,K53,env_ac_mfa!$B:$B,Data_mfa!$B$51,env_ac_mfa!$C:$C,Data_mfa!$A$77,env_ac_mfa!$D:$D,Data_mfa!$B$50,env_ac_mfa!$E:$E,Data_mfa!$C$77)</f>
        <v>3.928</v>
      </c>
      <c r="L77" s="187">
        <f>SUMIFS(env_ac_mfa!$F:$F,env_ac_mfa!$A:$A,L53,env_ac_mfa!$B:$B,Data_mfa!$B$51,env_ac_mfa!$C:$C,Data_mfa!$A$77,env_ac_mfa!$D:$D,Data_mfa!$B$50,env_ac_mfa!$E:$E,Data_mfa!$C$77)</f>
        <v>3.818</v>
      </c>
      <c r="M77" s="187">
        <f>SUMIFS(env_ac_mfa!$F:$F,env_ac_mfa!$A:$A,M53,env_ac_mfa!$B:$B,Data_mfa!$B$51,env_ac_mfa!$C:$C,Data_mfa!$A$77,env_ac_mfa!$D:$D,Data_mfa!$B$50,env_ac_mfa!$E:$E,Data_mfa!$C$77)</f>
        <v>3.79</v>
      </c>
      <c r="N77" s="187">
        <f>SUMIFS(env_ac_mfa!$F:$F,env_ac_mfa!$A:$A,N53,env_ac_mfa!$B:$B,Data_mfa!$B$51,env_ac_mfa!$C:$C,Data_mfa!$A$77,env_ac_mfa!$D:$D,Data_mfa!$B$50,env_ac_mfa!$E:$E,Data_mfa!$C$77)</f>
        <v>3.499</v>
      </c>
      <c r="O77" s="187">
        <f>SUMIFS(env_ac_mfa!$F:$F,env_ac_mfa!$A:$A,O53,env_ac_mfa!$B:$B,Data_mfa!$B$51,env_ac_mfa!$C:$C,Data_mfa!$A$77,env_ac_mfa!$D:$D,Data_mfa!$B$50,env_ac_mfa!$E:$E,Data_mfa!$C$77)</f>
        <v>3.516</v>
      </c>
      <c r="P77" s="187">
        <f>SUMIFS(env_ac_mfa!$F:$F,env_ac_mfa!$A:$A,P53,env_ac_mfa!$B:$B,Data_mfa!$B$51,env_ac_mfa!$C:$C,Data_mfa!$A$77,env_ac_mfa!$D:$D,Data_mfa!$B$50,env_ac_mfa!$E:$E,Data_mfa!$C$77)</f>
        <v>3.563</v>
      </c>
      <c r="Q77" s="187">
        <f>SUMIFS(env_ac_mfa!$F:$F,env_ac_mfa!$A:$A,Q53,env_ac_mfa!$B:$B,Data_mfa!$B$51,env_ac_mfa!$C:$C,Data_mfa!$A$77,env_ac_mfa!$D:$D,Data_mfa!$B$50,env_ac_mfa!$E:$E,Data_mfa!$C$77)</f>
        <v>3.481</v>
      </c>
      <c r="R77" s="187">
        <f>SUMIFS(env_ac_mfa!$F:$F,env_ac_mfa!$A:$A,R53,env_ac_mfa!$B:$B,Data_mfa!$B$51,env_ac_mfa!$C:$C,Data_mfa!$A$77,env_ac_mfa!$D:$D,Data_mfa!$B$50,env_ac_mfa!$E:$E,Data_mfa!$C$77)</f>
        <v>3.322</v>
      </c>
      <c r="S77" s="187">
        <f>SUMIFS(env_ac_mfa!$F:$F,env_ac_mfa!$A:$A,S53,env_ac_mfa!$B:$B,Data_mfa!$B$51,env_ac_mfa!$C:$C,Data_mfa!$A$77,env_ac_mfa!$D:$D,Data_mfa!$B$50,env_ac_mfa!$E:$E,Data_mfa!$C$77)</f>
        <v>3.231</v>
      </c>
      <c r="T77" s="187">
        <f>SUMIFS(env_ac_mfa!$F:$F,env_ac_mfa!$A:$A,T53,env_ac_mfa!$B:$B,Data_mfa!$B$51,env_ac_mfa!$C:$C,Data_mfa!$A$77,env_ac_mfa!$D:$D,Data_mfa!$B$50,env_ac_mfa!$E:$E,Data_mfa!$C$77)</f>
        <v>3.282</v>
      </c>
      <c r="U77" s="187">
        <f>SUMIFS(env_ac_mfa!$F:$F,env_ac_mfa!$A:$A,U53,env_ac_mfa!$B:$B,Data_mfa!$B$51,env_ac_mfa!$C:$C,Data_mfa!$A$77,env_ac_mfa!$D:$D,Data_mfa!$B$50,env_ac_mfa!$E:$E,Data_mfa!$C$77)</f>
        <v>3.153</v>
      </c>
      <c r="V77" s="187">
        <f>SUMIFS(env_ac_mfa!$F:$F,env_ac_mfa!$A:$A,V53,env_ac_mfa!$B:$B,Data_mfa!$B$51,env_ac_mfa!$C:$C,Data_mfa!$A$77,env_ac_mfa!$D:$D,Data_mfa!$B$50,env_ac_mfa!$E:$E,Data_mfa!$C$77)</f>
        <v>3.152</v>
      </c>
      <c r="W77" s="187">
        <f>SUMIFS(env_ac_mfa!$F:$F,env_ac_mfa!$A:$A,W53,env_ac_mfa!$B:$B,Data_mfa!$B$51,env_ac_mfa!$C:$C,Data_mfa!$A$77,env_ac_mfa!$D:$D,Data_mfa!$B$50,env_ac_mfa!$E:$E,Data_mfa!$C$77)</f>
        <v>3.119</v>
      </c>
      <c r="X77" s="187">
        <f>SUMIFS(env_ac_mfa!$F:$F,env_ac_mfa!$A:$A,X53,env_ac_mfa!$B:$B,Data_mfa!$B$51,env_ac_mfa!$C:$C,Data_mfa!$A$77,env_ac_mfa!$D:$D,Data_mfa!$B$50,env_ac_mfa!$E:$E,Data_mfa!$C$77)</f>
        <v>2.886</v>
      </c>
      <c r="Y77" s="187">
        <f>SUMIFS(env_ac_mfa!$F:$F,env_ac_mfa!$A:$A,Y53,env_ac_mfa!$B:$B,Data_mfa!$B$51,env_ac_mfa!$C:$C,Data_mfa!$A$77,env_ac_mfa!$D:$D,Data_mfa!$B$50,env_ac_mfa!$E:$E,Data_mfa!$C$77)</f>
        <v>2.46</v>
      </c>
      <c r="Z77" s="187">
        <f>SUMIFS(env_ac_mfa!$F:$F,env_ac_mfa!$A:$A,Z53,env_ac_mfa!$B:$B,Data_mfa!$B$51,env_ac_mfa!$C:$C,Data_mfa!$A$77,env_ac_mfa!$D:$D,Data_mfa!$B$50,env_ac_mfa!$E:$E,Data_mfa!$C$77)</f>
        <v>2.594</v>
      </c>
      <c r="AA77" s="187">
        <f>SUMIFS(env_ac_mfa!$F:$F,env_ac_mfa!$A:$A,$AA$53,env_ac_mfa!$B:$B,Data_mfa!$B$51,env_ac_mfa!$C:$C,Data_mfa!$A77,env_ac_mfa!$D:$D,Data_mfa!$B$50,env_ac_mfa!$E:$E,Data_mfa!$C77)</f>
        <v>2.609</v>
      </c>
    </row>
    <row r="78" spans="1:27" ht="15">
      <c r="A78" s="92" t="s">
        <v>69</v>
      </c>
      <c r="B78" s="92" t="s">
        <v>68</v>
      </c>
      <c r="C78" s="92" t="s">
        <v>57</v>
      </c>
      <c r="D78" s="92" t="s">
        <v>56</v>
      </c>
      <c r="E78" s="187">
        <f>SUMIFS(env_ac_mfa!$F:$F,env_ac_mfa!$A:$A,E53,env_ac_mfa!$B:$B,Data_mfa!$B$51,env_ac_mfa!$C:$C,Data_mfa!$A$78,env_ac_mfa!$D:$D,Data_mfa!$B$50,env_ac_mfa!$E:$E,Data_mfa!$C$78)</f>
        <v>1.968</v>
      </c>
      <c r="F78" s="187">
        <f>SUMIFS(env_ac_mfa!$F:$F,env_ac_mfa!$A:$A,F53,env_ac_mfa!$B:$B,Data_mfa!$B$51,env_ac_mfa!$C:$C,Data_mfa!$A$78,env_ac_mfa!$D:$D,Data_mfa!$B$50,env_ac_mfa!$E:$E,Data_mfa!$C$78)</f>
        <v>1.929</v>
      </c>
      <c r="G78" s="187">
        <f>SUMIFS(env_ac_mfa!$F:$F,env_ac_mfa!$A:$A,G53,env_ac_mfa!$B:$B,Data_mfa!$B$51,env_ac_mfa!$C:$C,Data_mfa!$A$78,env_ac_mfa!$D:$D,Data_mfa!$B$50,env_ac_mfa!$E:$E,Data_mfa!$C$78)</f>
        <v>2.024</v>
      </c>
      <c r="H78" s="187">
        <f>SUMIFS(env_ac_mfa!$F:$F,env_ac_mfa!$A:$A,H53,env_ac_mfa!$B:$B,Data_mfa!$B$51,env_ac_mfa!$C:$C,Data_mfa!$A$78,env_ac_mfa!$D:$D,Data_mfa!$B$50,env_ac_mfa!$E:$E,Data_mfa!$C$78)</f>
        <v>2.131</v>
      </c>
      <c r="I78" s="187">
        <f>SUMIFS(env_ac_mfa!$F:$F,env_ac_mfa!$A:$A,I53,env_ac_mfa!$B:$B,Data_mfa!$B$51,env_ac_mfa!$C:$C,Data_mfa!$A$78,env_ac_mfa!$D:$D,Data_mfa!$B$50,env_ac_mfa!$E:$E,Data_mfa!$C$78)</f>
        <v>2.128</v>
      </c>
      <c r="J78" s="187">
        <f>SUMIFS(env_ac_mfa!$F:$F,env_ac_mfa!$A:$A,J53,env_ac_mfa!$B:$B,Data_mfa!$B$51,env_ac_mfa!$C:$C,Data_mfa!$A$78,env_ac_mfa!$D:$D,Data_mfa!$B$50,env_ac_mfa!$E:$E,Data_mfa!$C$78)</f>
        <v>2.145</v>
      </c>
      <c r="K78" s="187">
        <f>SUMIFS(env_ac_mfa!$F:$F,env_ac_mfa!$A:$A,K53,env_ac_mfa!$B:$B,Data_mfa!$B$51,env_ac_mfa!$C:$C,Data_mfa!$A$78,env_ac_mfa!$D:$D,Data_mfa!$B$50,env_ac_mfa!$E:$E,Data_mfa!$C$78)</f>
        <v>2.178</v>
      </c>
      <c r="L78" s="187">
        <f>SUMIFS(env_ac_mfa!$F:$F,env_ac_mfa!$A:$A,L53,env_ac_mfa!$B:$B,Data_mfa!$B$51,env_ac_mfa!$C:$C,Data_mfa!$A$78,env_ac_mfa!$D:$D,Data_mfa!$B$50,env_ac_mfa!$E:$E,Data_mfa!$C$78)</f>
        <v>2.114</v>
      </c>
      <c r="M78" s="187">
        <f>SUMIFS(env_ac_mfa!$F:$F,env_ac_mfa!$A:$A,M53,env_ac_mfa!$B:$B,Data_mfa!$B$51,env_ac_mfa!$C:$C,Data_mfa!$A$78,env_ac_mfa!$D:$D,Data_mfa!$B$50,env_ac_mfa!$E:$E,Data_mfa!$C$78)</f>
        <v>2.128</v>
      </c>
      <c r="N78" s="187">
        <f>SUMIFS(env_ac_mfa!$F:$F,env_ac_mfa!$A:$A,N53,env_ac_mfa!$B:$B,Data_mfa!$B$51,env_ac_mfa!$C:$C,Data_mfa!$A$78,env_ac_mfa!$D:$D,Data_mfa!$B$50,env_ac_mfa!$E:$E,Data_mfa!$C$78)</f>
        <v>1.919</v>
      </c>
      <c r="O78" s="187">
        <f>SUMIFS(env_ac_mfa!$F:$F,env_ac_mfa!$A:$A,O53,env_ac_mfa!$B:$B,Data_mfa!$B$51,env_ac_mfa!$C:$C,Data_mfa!$A$78,env_ac_mfa!$D:$D,Data_mfa!$B$50,env_ac_mfa!$E:$E,Data_mfa!$C$78)</f>
        <v>1.947</v>
      </c>
      <c r="P78" s="187">
        <f>SUMIFS(env_ac_mfa!$F:$F,env_ac_mfa!$A:$A,P53,env_ac_mfa!$B:$B,Data_mfa!$B$51,env_ac_mfa!$C:$C,Data_mfa!$A$78,env_ac_mfa!$D:$D,Data_mfa!$B$50,env_ac_mfa!$E:$E,Data_mfa!$C$78)</f>
        <v>1.947</v>
      </c>
      <c r="Q78" s="187">
        <f>SUMIFS(env_ac_mfa!$F:$F,env_ac_mfa!$A:$A,Q53,env_ac_mfa!$B:$B,Data_mfa!$B$51,env_ac_mfa!$C:$C,Data_mfa!$A$78,env_ac_mfa!$D:$D,Data_mfa!$B$50,env_ac_mfa!$E:$E,Data_mfa!$C$78)</f>
        <v>1.876</v>
      </c>
      <c r="R78" s="187">
        <f>SUMIFS(env_ac_mfa!$F:$F,env_ac_mfa!$A:$A,R53,env_ac_mfa!$B:$B,Data_mfa!$B$51,env_ac_mfa!$C:$C,Data_mfa!$A$78,env_ac_mfa!$D:$D,Data_mfa!$B$50,env_ac_mfa!$E:$E,Data_mfa!$C$78)</f>
        <v>1.783</v>
      </c>
      <c r="S78" s="187">
        <f>SUMIFS(env_ac_mfa!$F:$F,env_ac_mfa!$A:$A,S53,env_ac_mfa!$B:$B,Data_mfa!$B$51,env_ac_mfa!$C:$C,Data_mfa!$A$78,env_ac_mfa!$D:$D,Data_mfa!$B$50,env_ac_mfa!$E:$E,Data_mfa!$C$78)</f>
        <v>1.773</v>
      </c>
      <c r="T78" s="187">
        <f>SUMIFS(env_ac_mfa!$F:$F,env_ac_mfa!$A:$A,T53,env_ac_mfa!$B:$B,Data_mfa!$B$51,env_ac_mfa!$C:$C,Data_mfa!$A$78,env_ac_mfa!$D:$D,Data_mfa!$B$50,env_ac_mfa!$E:$E,Data_mfa!$C$78)</f>
        <v>1.878</v>
      </c>
      <c r="U78" s="187">
        <f>SUMIFS(env_ac_mfa!$F:$F,env_ac_mfa!$A:$A,U53,env_ac_mfa!$B:$B,Data_mfa!$B$51,env_ac_mfa!$C:$C,Data_mfa!$A$78,env_ac_mfa!$D:$D,Data_mfa!$B$50,env_ac_mfa!$E:$E,Data_mfa!$C$78)</f>
        <v>1.856</v>
      </c>
      <c r="V78" s="187">
        <f>SUMIFS(env_ac_mfa!$F:$F,env_ac_mfa!$A:$A,V53,env_ac_mfa!$B:$B,Data_mfa!$B$51,env_ac_mfa!$C:$C,Data_mfa!$A$78,env_ac_mfa!$D:$D,Data_mfa!$B$50,env_ac_mfa!$E:$E,Data_mfa!$C$78)</f>
        <v>1.849</v>
      </c>
      <c r="W78" s="187">
        <f>SUMIFS(env_ac_mfa!$F:$F,env_ac_mfa!$A:$A,W53,env_ac_mfa!$B:$B,Data_mfa!$B$51,env_ac_mfa!$C:$C,Data_mfa!$A$78,env_ac_mfa!$D:$D,Data_mfa!$B$50,env_ac_mfa!$E:$E,Data_mfa!$C$78)</f>
        <v>1.87</v>
      </c>
      <c r="X78" s="187">
        <f>SUMIFS(env_ac_mfa!$F:$F,env_ac_mfa!$A:$A,X53,env_ac_mfa!$B:$B,Data_mfa!$B$51,env_ac_mfa!$C:$C,Data_mfa!$A$78,env_ac_mfa!$D:$D,Data_mfa!$B$50,env_ac_mfa!$E:$E,Data_mfa!$C$78)</f>
        <v>1.828</v>
      </c>
      <c r="Y78" s="187">
        <f>SUMIFS(env_ac_mfa!$F:$F,env_ac_mfa!$A:$A,Y53,env_ac_mfa!$B:$B,Data_mfa!$B$51,env_ac_mfa!$C:$C,Data_mfa!$A$78,env_ac_mfa!$D:$D,Data_mfa!$B$50,env_ac_mfa!$E:$E,Data_mfa!$C$78)</f>
        <v>1.604</v>
      </c>
      <c r="Z78" s="187">
        <f>SUMIFS(env_ac_mfa!$F:$F,env_ac_mfa!$A:$A,Z53,env_ac_mfa!$B:$B,Data_mfa!$B$51,env_ac_mfa!$C:$C,Data_mfa!$A$78,env_ac_mfa!$D:$D,Data_mfa!$B$50,env_ac_mfa!$E:$E,Data_mfa!$C$78)</f>
        <v>1.677</v>
      </c>
      <c r="AA78" s="187">
        <f>SUMIFS(env_ac_mfa!$F:$F,env_ac_mfa!$A:$A,$AA$53,env_ac_mfa!$B:$B,Data_mfa!$B$51,env_ac_mfa!$C:$C,Data_mfa!$A78,env_ac_mfa!$D:$D,Data_mfa!$B$50,env_ac_mfa!$E:$E,Data_mfa!$C78)</f>
        <v>1.669</v>
      </c>
    </row>
    <row r="79" spans="1:27" ht="15">
      <c r="A79" s="92" t="s">
        <v>67</v>
      </c>
      <c r="B79" s="92" t="s">
        <v>66</v>
      </c>
      <c r="C79" s="92" t="s">
        <v>65</v>
      </c>
      <c r="D79" s="92" t="s">
        <v>64</v>
      </c>
      <c r="E79" s="187" t="s">
        <v>54</v>
      </c>
      <c r="F79" s="94" t="s">
        <v>54</v>
      </c>
      <c r="G79" s="94" t="s">
        <v>54</v>
      </c>
      <c r="H79" s="94" t="s">
        <v>54</v>
      </c>
      <c r="I79" s="94" t="s">
        <v>54</v>
      </c>
      <c r="J79" s="94" t="s">
        <v>54</v>
      </c>
      <c r="K79" s="94" t="s">
        <v>54</v>
      </c>
      <c r="L79" s="94" t="s">
        <v>54</v>
      </c>
      <c r="M79" s="94" t="s">
        <v>54</v>
      </c>
      <c r="N79" s="94" t="s">
        <v>54</v>
      </c>
      <c r="O79" s="94" t="s">
        <v>54</v>
      </c>
      <c r="P79" s="94" t="s">
        <v>54</v>
      </c>
      <c r="Q79" s="94" t="s">
        <v>54</v>
      </c>
      <c r="R79" s="94" t="s">
        <v>54</v>
      </c>
      <c r="S79" s="94" t="s">
        <v>54</v>
      </c>
      <c r="T79" s="94" t="s">
        <v>54</v>
      </c>
      <c r="U79" s="94" t="s">
        <v>54</v>
      </c>
      <c r="V79" s="94" t="s">
        <v>54</v>
      </c>
      <c r="W79" s="94" t="s">
        <v>54</v>
      </c>
      <c r="X79" s="94" t="s">
        <v>54</v>
      </c>
      <c r="Y79" s="94" t="s">
        <v>54</v>
      </c>
      <c r="Z79" s="94" t="s">
        <v>54</v>
      </c>
      <c r="AA79" s="94" t="s">
        <v>54</v>
      </c>
    </row>
    <row r="80" spans="1:27" ht="15">
      <c r="A80" s="92" t="s">
        <v>67</v>
      </c>
      <c r="B80" s="92" t="s">
        <v>66</v>
      </c>
      <c r="C80" s="92" t="s">
        <v>63</v>
      </c>
      <c r="D80" s="92" t="s">
        <v>1</v>
      </c>
      <c r="E80" s="187">
        <f>SUMIFS(env_ac_mfa!$F:$F,env_ac_mfa!$A:$A,E53,env_ac_mfa!$B:$B,Data_mfa!$B$51,env_ac_mfa!$C:$C,Data_mfa!$A$80,env_ac_mfa!$D:$D,Data_mfa!$B$50,env_ac_mfa!$E:$E,Data_mfa!$C$80)</f>
        <v>0.077</v>
      </c>
      <c r="F80" s="187">
        <f>SUMIFS(env_ac_mfa!$F:$F,env_ac_mfa!$A:$A,F53,env_ac_mfa!$B:$B,Data_mfa!$B$51,env_ac_mfa!$C:$C,Data_mfa!$A$80,env_ac_mfa!$D:$D,Data_mfa!$B$50,env_ac_mfa!$E:$E,Data_mfa!$C$80)</f>
        <v>0.073</v>
      </c>
      <c r="G80" s="187">
        <f>SUMIFS(env_ac_mfa!$F:$F,env_ac_mfa!$A:$A,G53,env_ac_mfa!$B:$B,Data_mfa!$B$51,env_ac_mfa!$C:$C,Data_mfa!$A$80,env_ac_mfa!$D:$D,Data_mfa!$B$50,env_ac_mfa!$E:$E,Data_mfa!$C$80)</f>
        <v>0.085</v>
      </c>
      <c r="H80" s="187">
        <f>SUMIFS(env_ac_mfa!$F:$F,env_ac_mfa!$A:$A,H53,env_ac_mfa!$B:$B,Data_mfa!$B$51,env_ac_mfa!$C:$C,Data_mfa!$A$80,env_ac_mfa!$D:$D,Data_mfa!$B$50,env_ac_mfa!$E:$E,Data_mfa!$C$80)</f>
        <v>0.095</v>
      </c>
      <c r="I80" s="187">
        <f>SUMIFS(env_ac_mfa!$F:$F,env_ac_mfa!$A:$A,I53,env_ac_mfa!$B:$B,Data_mfa!$B$51,env_ac_mfa!$C:$C,Data_mfa!$A$80,env_ac_mfa!$D:$D,Data_mfa!$B$50,env_ac_mfa!$E:$E,Data_mfa!$C$80)</f>
        <v>0.112</v>
      </c>
      <c r="J80" s="187">
        <f>SUMIFS(env_ac_mfa!$F:$F,env_ac_mfa!$A:$A,J53,env_ac_mfa!$B:$B,Data_mfa!$B$51,env_ac_mfa!$C:$C,Data_mfa!$A$80,env_ac_mfa!$D:$D,Data_mfa!$B$50,env_ac_mfa!$E:$E,Data_mfa!$C$80)</f>
        <v>0.097</v>
      </c>
      <c r="K80" s="187">
        <f>SUMIFS(env_ac_mfa!$F:$F,env_ac_mfa!$A:$A,K53,env_ac_mfa!$B:$B,Data_mfa!$B$51,env_ac_mfa!$C:$C,Data_mfa!$A$80,env_ac_mfa!$D:$D,Data_mfa!$B$50,env_ac_mfa!$E:$E,Data_mfa!$C$80)</f>
        <v>0.099</v>
      </c>
      <c r="L80" s="187">
        <f>SUMIFS(env_ac_mfa!$F:$F,env_ac_mfa!$A:$A,L53,env_ac_mfa!$B:$B,Data_mfa!$B$51,env_ac_mfa!$C:$C,Data_mfa!$A$80,env_ac_mfa!$D:$D,Data_mfa!$B$50,env_ac_mfa!$E:$E,Data_mfa!$C$80)</f>
        <v>0.11</v>
      </c>
      <c r="M80" s="187">
        <f>SUMIFS(env_ac_mfa!$F:$F,env_ac_mfa!$A:$A,M53,env_ac_mfa!$B:$B,Data_mfa!$B$51,env_ac_mfa!$C:$C,Data_mfa!$A$80,env_ac_mfa!$D:$D,Data_mfa!$B$50,env_ac_mfa!$E:$E,Data_mfa!$C$80)</f>
        <v>0.114</v>
      </c>
      <c r="N80" s="187">
        <f>SUMIFS(env_ac_mfa!$F:$F,env_ac_mfa!$A:$A,N53,env_ac_mfa!$B:$B,Data_mfa!$B$51,env_ac_mfa!$C:$C,Data_mfa!$A$80,env_ac_mfa!$D:$D,Data_mfa!$B$50,env_ac_mfa!$E:$E,Data_mfa!$C$80)</f>
        <v>0.098</v>
      </c>
      <c r="O80" s="187">
        <f>SUMIFS(env_ac_mfa!$F:$F,env_ac_mfa!$A:$A,O53,env_ac_mfa!$B:$B,Data_mfa!$B$51,env_ac_mfa!$C:$C,Data_mfa!$A$80,env_ac_mfa!$D:$D,Data_mfa!$B$50,env_ac_mfa!$E:$E,Data_mfa!$C$80)</f>
        <v>0.109</v>
      </c>
      <c r="P80" s="187">
        <f>SUMIFS(env_ac_mfa!$F:$F,env_ac_mfa!$A:$A,P53,env_ac_mfa!$B:$B,Data_mfa!$B$51,env_ac_mfa!$C:$C,Data_mfa!$A$80,env_ac_mfa!$D:$D,Data_mfa!$B$50,env_ac_mfa!$E:$E,Data_mfa!$C$80)</f>
        <v>0.112</v>
      </c>
      <c r="Q80" s="187">
        <f>SUMIFS(env_ac_mfa!$F:$F,env_ac_mfa!$A:$A,Q53,env_ac_mfa!$B:$B,Data_mfa!$B$51,env_ac_mfa!$C:$C,Data_mfa!$A$80,env_ac_mfa!$D:$D,Data_mfa!$B$50,env_ac_mfa!$E:$E,Data_mfa!$C$80)</f>
        <v>0.106</v>
      </c>
      <c r="R80" s="187">
        <f>SUMIFS(env_ac_mfa!$F:$F,env_ac_mfa!$A:$A,R53,env_ac_mfa!$B:$B,Data_mfa!$B$51,env_ac_mfa!$C:$C,Data_mfa!$A$80,env_ac_mfa!$D:$D,Data_mfa!$B$50,env_ac_mfa!$E:$E,Data_mfa!$C$80)</f>
        <v>0.117</v>
      </c>
      <c r="S80" s="187">
        <f>SUMIFS(env_ac_mfa!$F:$F,env_ac_mfa!$A:$A,S53,env_ac_mfa!$B:$B,Data_mfa!$B$51,env_ac_mfa!$C:$C,Data_mfa!$A$80,env_ac_mfa!$D:$D,Data_mfa!$B$50,env_ac_mfa!$E:$E,Data_mfa!$C$80)</f>
        <v>0.119</v>
      </c>
      <c r="T80" s="187">
        <f>SUMIFS(env_ac_mfa!$F:$F,env_ac_mfa!$A:$A,T53,env_ac_mfa!$B:$B,Data_mfa!$B$51,env_ac_mfa!$C:$C,Data_mfa!$A$80,env_ac_mfa!$D:$D,Data_mfa!$B$50,env_ac_mfa!$E:$E,Data_mfa!$C$80)</f>
        <v>0.118</v>
      </c>
      <c r="U80" s="187">
        <f>SUMIFS(env_ac_mfa!$F:$F,env_ac_mfa!$A:$A,U53,env_ac_mfa!$B:$B,Data_mfa!$B$51,env_ac_mfa!$C:$C,Data_mfa!$A$80,env_ac_mfa!$D:$D,Data_mfa!$B$50,env_ac_mfa!$E:$E,Data_mfa!$C$80)</f>
        <v>0.124</v>
      </c>
      <c r="V80" s="187">
        <f>SUMIFS(env_ac_mfa!$F:$F,env_ac_mfa!$A:$A,V53,env_ac_mfa!$B:$B,Data_mfa!$B$51,env_ac_mfa!$C:$C,Data_mfa!$A$80,env_ac_mfa!$D:$D,Data_mfa!$B$50,env_ac_mfa!$E:$E,Data_mfa!$C$80)</f>
        <v>0.133</v>
      </c>
      <c r="W80" s="187">
        <f>SUMIFS(env_ac_mfa!$F:$F,env_ac_mfa!$A:$A,W53,env_ac_mfa!$B:$B,Data_mfa!$B$51,env_ac_mfa!$C:$C,Data_mfa!$A$80,env_ac_mfa!$D:$D,Data_mfa!$B$50,env_ac_mfa!$E:$E,Data_mfa!$C$80)</f>
        <v>0.148</v>
      </c>
      <c r="X80" s="187">
        <f>SUMIFS(env_ac_mfa!$F:$F,env_ac_mfa!$A:$A,X53,env_ac_mfa!$B:$B,Data_mfa!$B$51,env_ac_mfa!$C:$C,Data_mfa!$A$80,env_ac_mfa!$D:$D,Data_mfa!$B$50,env_ac_mfa!$E:$E,Data_mfa!$C$80)</f>
        <v>0.163</v>
      </c>
      <c r="Y80" s="187">
        <f>SUMIFS(env_ac_mfa!$F:$F,env_ac_mfa!$A:$A,Y53,env_ac_mfa!$B:$B,Data_mfa!$B$51,env_ac_mfa!$C:$C,Data_mfa!$A$80,env_ac_mfa!$D:$D,Data_mfa!$B$50,env_ac_mfa!$E:$E,Data_mfa!$C$80)</f>
        <v>0.153</v>
      </c>
      <c r="Z80" s="187">
        <f>SUMIFS(env_ac_mfa!$F:$F,env_ac_mfa!$A:$A,Z53,env_ac_mfa!$B:$B,Data_mfa!$B$51,env_ac_mfa!$C:$C,Data_mfa!$A$80,env_ac_mfa!$D:$D,Data_mfa!$B$50,env_ac_mfa!$E:$E,Data_mfa!$C$80)</f>
        <v>0.161</v>
      </c>
      <c r="AA80" s="187">
        <f>SUMIFS(env_ac_mfa!$F:$F,env_ac_mfa!$A:$A,$AA$53,env_ac_mfa!$B:$B,Data_mfa!$B$51,env_ac_mfa!$C:$C,Data_mfa!$A80,env_ac_mfa!$D:$D,Data_mfa!$B$50,env_ac_mfa!$E:$E,Data_mfa!$C80)</f>
        <v>0.188</v>
      </c>
    </row>
    <row r="81" spans="1:27" ht="15">
      <c r="A81" s="92" t="s">
        <v>67</v>
      </c>
      <c r="B81" s="92" t="s">
        <v>66</v>
      </c>
      <c r="C81" s="92" t="s">
        <v>62</v>
      </c>
      <c r="D81" s="92" t="s">
        <v>2</v>
      </c>
      <c r="E81" s="187">
        <f>SUMIFS(env_ac_mfa!$F:$F,env_ac_mfa!$A:$A,E53,env_ac_mfa!$B:$B,Data_mfa!$B$51,env_ac_mfa!$C:$C,Data_mfa!$A$81,env_ac_mfa!$D:$D,Data_mfa!$B$50,env_ac_mfa!$E:$E,Data_mfa!$C$81)</f>
        <v>0.09</v>
      </c>
      <c r="F81" s="187">
        <f>SUMIFS(env_ac_mfa!$F:$F,env_ac_mfa!$A:$A,F53,env_ac_mfa!$B:$B,Data_mfa!$B$51,env_ac_mfa!$C:$C,Data_mfa!$A$81,env_ac_mfa!$D:$D,Data_mfa!$B$50,env_ac_mfa!$E:$E,Data_mfa!$C$81)</f>
        <v>0.096</v>
      </c>
      <c r="G81" s="187">
        <f>SUMIFS(env_ac_mfa!$F:$F,env_ac_mfa!$A:$A,G53,env_ac_mfa!$B:$B,Data_mfa!$B$51,env_ac_mfa!$C:$C,Data_mfa!$A$81,env_ac_mfa!$D:$D,Data_mfa!$B$50,env_ac_mfa!$E:$E,Data_mfa!$C$81)</f>
        <v>0.099</v>
      </c>
      <c r="H81" s="187">
        <f>SUMIFS(env_ac_mfa!$F:$F,env_ac_mfa!$A:$A,H53,env_ac_mfa!$B:$B,Data_mfa!$B$51,env_ac_mfa!$C:$C,Data_mfa!$A$81,env_ac_mfa!$D:$D,Data_mfa!$B$50,env_ac_mfa!$E:$E,Data_mfa!$C$81)</f>
        <v>0.09</v>
      </c>
      <c r="I81" s="187">
        <f>SUMIFS(env_ac_mfa!$F:$F,env_ac_mfa!$A:$A,I53,env_ac_mfa!$B:$B,Data_mfa!$B$51,env_ac_mfa!$C:$C,Data_mfa!$A$81,env_ac_mfa!$D:$D,Data_mfa!$B$50,env_ac_mfa!$E:$E,Data_mfa!$C$81)</f>
        <v>0.098</v>
      </c>
      <c r="J81" s="187">
        <f>SUMIFS(env_ac_mfa!$F:$F,env_ac_mfa!$A:$A,J53,env_ac_mfa!$B:$B,Data_mfa!$B$51,env_ac_mfa!$C:$C,Data_mfa!$A$81,env_ac_mfa!$D:$D,Data_mfa!$B$50,env_ac_mfa!$E:$E,Data_mfa!$C$81)</f>
        <v>0.095</v>
      </c>
      <c r="K81" s="187">
        <f>SUMIFS(env_ac_mfa!$F:$F,env_ac_mfa!$A:$A,K53,env_ac_mfa!$B:$B,Data_mfa!$B$51,env_ac_mfa!$C:$C,Data_mfa!$A$81,env_ac_mfa!$D:$D,Data_mfa!$B$50,env_ac_mfa!$E:$E,Data_mfa!$C$81)</f>
        <v>0.099</v>
      </c>
      <c r="L81" s="187">
        <f>SUMIFS(env_ac_mfa!$F:$F,env_ac_mfa!$A:$A,L53,env_ac_mfa!$B:$B,Data_mfa!$B$51,env_ac_mfa!$C:$C,Data_mfa!$A$81,env_ac_mfa!$D:$D,Data_mfa!$B$50,env_ac_mfa!$E:$E,Data_mfa!$C$81)</f>
        <v>0.102</v>
      </c>
      <c r="M81" s="187">
        <f>SUMIFS(env_ac_mfa!$F:$F,env_ac_mfa!$A:$A,M53,env_ac_mfa!$B:$B,Data_mfa!$B$51,env_ac_mfa!$C:$C,Data_mfa!$A$81,env_ac_mfa!$D:$D,Data_mfa!$B$50,env_ac_mfa!$E:$E,Data_mfa!$C$81)</f>
        <v>0.105</v>
      </c>
      <c r="N81" s="187">
        <f>SUMIFS(env_ac_mfa!$F:$F,env_ac_mfa!$A:$A,N53,env_ac_mfa!$B:$B,Data_mfa!$B$51,env_ac_mfa!$C:$C,Data_mfa!$A$81,env_ac_mfa!$D:$D,Data_mfa!$B$50,env_ac_mfa!$E:$E,Data_mfa!$C$81)</f>
        <v>0.094</v>
      </c>
      <c r="O81" s="187">
        <f>SUMIFS(env_ac_mfa!$F:$F,env_ac_mfa!$A:$A,O53,env_ac_mfa!$B:$B,Data_mfa!$B$51,env_ac_mfa!$C:$C,Data_mfa!$A$81,env_ac_mfa!$D:$D,Data_mfa!$B$50,env_ac_mfa!$E:$E,Data_mfa!$C$81)</f>
        <v>0.108</v>
      </c>
      <c r="P81" s="187">
        <f>SUMIFS(env_ac_mfa!$F:$F,env_ac_mfa!$A:$A,P53,env_ac_mfa!$B:$B,Data_mfa!$B$51,env_ac_mfa!$C:$C,Data_mfa!$A$81,env_ac_mfa!$D:$D,Data_mfa!$B$50,env_ac_mfa!$E:$E,Data_mfa!$C$81)</f>
        <v>0.111</v>
      </c>
      <c r="Q81" s="187">
        <f>SUMIFS(env_ac_mfa!$F:$F,env_ac_mfa!$A:$A,Q53,env_ac_mfa!$B:$B,Data_mfa!$B$51,env_ac_mfa!$C:$C,Data_mfa!$A$81,env_ac_mfa!$D:$D,Data_mfa!$B$50,env_ac_mfa!$E:$E,Data_mfa!$C$81)</f>
        <v>0.113</v>
      </c>
      <c r="R81" s="187">
        <f>SUMIFS(env_ac_mfa!$F:$F,env_ac_mfa!$A:$A,R53,env_ac_mfa!$B:$B,Data_mfa!$B$51,env_ac_mfa!$C:$C,Data_mfa!$A$81,env_ac_mfa!$D:$D,Data_mfa!$B$50,env_ac_mfa!$E:$E,Data_mfa!$C$81)</f>
        <v>0.118</v>
      </c>
      <c r="S81" s="187">
        <f>SUMIFS(env_ac_mfa!$F:$F,env_ac_mfa!$A:$A,S53,env_ac_mfa!$B:$B,Data_mfa!$B$51,env_ac_mfa!$C:$C,Data_mfa!$A$81,env_ac_mfa!$D:$D,Data_mfa!$B$50,env_ac_mfa!$E:$E,Data_mfa!$C$81)</f>
        <v>0.122</v>
      </c>
      <c r="T81" s="187">
        <f>SUMIFS(env_ac_mfa!$F:$F,env_ac_mfa!$A:$A,T53,env_ac_mfa!$B:$B,Data_mfa!$B$51,env_ac_mfa!$C:$C,Data_mfa!$A$81,env_ac_mfa!$D:$D,Data_mfa!$B$50,env_ac_mfa!$E:$E,Data_mfa!$C$81)</f>
        <v>0.12</v>
      </c>
      <c r="U81" s="187">
        <f>SUMIFS(env_ac_mfa!$F:$F,env_ac_mfa!$A:$A,U53,env_ac_mfa!$B:$B,Data_mfa!$B$51,env_ac_mfa!$C:$C,Data_mfa!$A$81,env_ac_mfa!$D:$D,Data_mfa!$B$50,env_ac_mfa!$E:$E,Data_mfa!$C$81)</f>
        <v>0.122</v>
      </c>
      <c r="V81" s="187">
        <f>SUMIFS(env_ac_mfa!$F:$F,env_ac_mfa!$A:$A,V53,env_ac_mfa!$B:$B,Data_mfa!$B$51,env_ac_mfa!$C:$C,Data_mfa!$A$81,env_ac_mfa!$D:$D,Data_mfa!$B$50,env_ac_mfa!$E:$E,Data_mfa!$C$81)</f>
        <v>0.132</v>
      </c>
      <c r="W81" s="187">
        <f>SUMIFS(env_ac_mfa!$F:$F,env_ac_mfa!$A:$A,W53,env_ac_mfa!$B:$B,Data_mfa!$B$51,env_ac_mfa!$C:$C,Data_mfa!$A$81,env_ac_mfa!$D:$D,Data_mfa!$B$50,env_ac_mfa!$E:$E,Data_mfa!$C$81)</f>
        <v>0.131</v>
      </c>
      <c r="X81" s="187">
        <f>SUMIFS(env_ac_mfa!$F:$F,env_ac_mfa!$A:$A,X53,env_ac_mfa!$B:$B,Data_mfa!$B$51,env_ac_mfa!$C:$C,Data_mfa!$A$81,env_ac_mfa!$D:$D,Data_mfa!$B$50,env_ac_mfa!$E:$E,Data_mfa!$C$81)</f>
        <v>0.13</v>
      </c>
      <c r="Y81" s="187">
        <f>SUMIFS(env_ac_mfa!$F:$F,env_ac_mfa!$A:$A,Y53,env_ac_mfa!$B:$B,Data_mfa!$B$51,env_ac_mfa!$C:$C,Data_mfa!$A$81,env_ac_mfa!$D:$D,Data_mfa!$B$50,env_ac_mfa!$E:$E,Data_mfa!$C$81)</f>
        <v>0.126</v>
      </c>
      <c r="Z81" s="187">
        <f>SUMIFS(env_ac_mfa!$F:$F,env_ac_mfa!$A:$A,Z53,env_ac_mfa!$B:$B,Data_mfa!$B$51,env_ac_mfa!$C:$C,Data_mfa!$A$81,env_ac_mfa!$D:$D,Data_mfa!$B$50,env_ac_mfa!$E:$E,Data_mfa!$C$81)</f>
        <v>0.131</v>
      </c>
      <c r="AA81" s="187">
        <f>SUMIFS(env_ac_mfa!$F:$F,env_ac_mfa!$A:$A,$AA$53,env_ac_mfa!$B:$B,Data_mfa!$B$51,env_ac_mfa!$C:$C,Data_mfa!$A81,env_ac_mfa!$D:$D,Data_mfa!$B$50,env_ac_mfa!$E:$E,Data_mfa!$C81)</f>
        <v>0.12</v>
      </c>
    </row>
    <row r="82" spans="1:27" ht="15">
      <c r="A82" s="92" t="s">
        <v>67</v>
      </c>
      <c r="B82" s="92" t="s">
        <v>66</v>
      </c>
      <c r="C82" s="92" t="s">
        <v>61</v>
      </c>
      <c r="D82" s="92" t="s">
        <v>60</v>
      </c>
      <c r="E82" s="187">
        <f>SUMIFS(env_ac_mfa!$F:$F,env_ac_mfa!$A:$A,E53,env_ac_mfa!$B:$B,Data_mfa!$B$51,env_ac_mfa!$C:$C,Data_mfa!$A$82,env_ac_mfa!$D:$D,Data_mfa!$B$50,env_ac_mfa!$E:$E,Data_mfa!$C$82)</f>
        <v>-0.013</v>
      </c>
      <c r="F82" s="187">
        <f>SUMIFS(env_ac_mfa!$F:$F,env_ac_mfa!$A:$A,F53,env_ac_mfa!$B:$B,Data_mfa!$B$51,env_ac_mfa!$C:$C,Data_mfa!$A$82,env_ac_mfa!$D:$D,Data_mfa!$B$50,env_ac_mfa!$E:$E,Data_mfa!$C$82)</f>
        <v>-0.023</v>
      </c>
      <c r="G82" s="187">
        <f>SUMIFS(env_ac_mfa!$F:$F,env_ac_mfa!$A:$A,G53,env_ac_mfa!$B:$B,Data_mfa!$B$51,env_ac_mfa!$C:$C,Data_mfa!$A$82,env_ac_mfa!$D:$D,Data_mfa!$B$50,env_ac_mfa!$E:$E,Data_mfa!$C$82)</f>
        <v>-0.015</v>
      </c>
      <c r="H82" s="187">
        <f>SUMIFS(env_ac_mfa!$F:$F,env_ac_mfa!$A:$A,H53,env_ac_mfa!$B:$B,Data_mfa!$B$51,env_ac_mfa!$C:$C,Data_mfa!$A$82,env_ac_mfa!$D:$D,Data_mfa!$B$50,env_ac_mfa!$E:$E,Data_mfa!$C$82)</f>
        <v>0.005</v>
      </c>
      <c r="I82" s="187">
        <f>SUMIFS(env_ac_mfa!$F:$F,env_ac_mfa!$A:$A,I53,env_ac_mfa!$B:$B,Data_mfa!$B$51,env_ac_mfa!$C:$C,Data_mfa!$A$82,env_ac_mfa!$D:$D,Data_mfa!$B$50,env_ac_mfa!$E:$E,Data_mfa!$C$82)</f>
        <v>0.014</v>
      </c>
      <c r="J82" s="187">
        <f>SUMIFS(env_ac_mfa!$F:$F,env_ac_mfa!$A:$A,J53,env_ac_mfa!$B:$B,Data_mfa!$B$51,env_ac_mfa!$C:$C,Data_mfa!$A$82,env_ac_mfa!$D:$D,Data_mfa!$B$50,env_ac_mfa!$E:$E,Data_mfa!$C$82)</f>
        <v>0.002</v>
      </c>
      <c r="K82" s="187">
        <f>SUMIFS(env_ac_mfa!$F:$F,env_ac_mfa!$A:$A,K53,env_ac_mfa!$B:$B,Data_mfa!$B$51,env_ac_mfa!$C:$C,Data_mfa!$A$82,env_ac_mfa!$D:$D,Data_mfa!$B$50,env_ac_mfa!$E:$E,Data_mfa!$C$82)</f>
        <v>0</v>
      </c>
      <c r="L82" s="187">
        <f>SUMIFS(env_ac_mfa!$F:$F,env_ac_mfa!$A:$A,L53,env_ac_mfa!$B:$B,Data_mfa!$B$51,env_ac_mfa!$C:$C,Data_mfa!$A$82,env_ac_mfa!$D:$D,Data_mfa!$B$50,env_ac_mfa!$E:$E,Data_mfa!$C$82)</f>
        <v>0.008</v>
      </c>
      <c r="M82" s="187">
        <f>SUMIFS(env_ac_mfa!$F:$F,env_ac_mfa!$A:$A,M53,env_ac_mfa!$B:$B,Data_mfa!$B$51,env_ac_mfa!$C:$C,Data_mfa!$A$82,env_ac_mfa!$D:$D,Data_mfa!$B$50,env_ac_mfa!$E:$E,Data_mfa!$C$82)</f>
        <v>0.009</v>
      </c>
      <c r="N82" s="187">
        <f>SUMIFS(env_ac_mfa!$F:$F,env_ac_mfa!$A:$A,N53,env_ac_mfa!$B:$B,Data_mfa!$B$51,env_ac_mfa!$C:$C,Data_mfa!$A$82,env_ac_mfa!$D:$D,Data_mfa!$B$50,env_ac_mfa!$E:$E,Data_mfa!$C$82)</f>
        <v>0.004</v>
      </c>
      <c r="O82" s="187">
        <f>SUMIFS(env_ac_mfa!$F:$F,env_ac_mfa!$A:$A,O53,env_ac_mfa!$B:$B,Data_mfa!$B$51,env_ac_mfa!$C:$C,Data_mfa!$A$82,env_ac_mfa!$D:$D,Data_mfa!$B$50,env_ac_mfa!$E:$E,Data_mfa!$C$82)</f>
        <v>0.002</v>
      </c>
      <c r="P82" s="187">
        <f>SUMIFS(env_ac_mfa!$F:$F,env_ac_mfa!$A:$A,P53,env_ac_mfa!$B:$B,Data_mfa!$B$51,env_ac_mfa!$C:$C,Data_mfa!$A$82,env_ac_mfa!$D:$D,Data_mfa!$B$50,env_ac_mfa!$E:$E,Data_mfa!$C$82)</f>
        <v>0.002</v>
      </c>
      <c r="Q82" s="187">
        <f>SUMIFS(env_ac_mfa!$F:$F,env_ac_mfa!$A:$A,Q53,env_ac_mfa!$B:$B,Data_mfa!$B$51,env_ac_mfa!$C:$C,Data_mfa!$A$82,env_ac_mfa!$D:$D,Data_mfa!$B$50,env_ac_mfa!$E:$E,Data_mfa!$C$82)</f>
        <v>-0.007</v>
      </c>
      <c r="R82" s="187">
        <f>SUMIFS(env_ac_mfa!$F:$F,env_ac_mfa!$A:$A,R53,env_ac_mfa!$B:$B,Data_mfa!$B$51,env_ac_mfa!$C:$C,Data_mfa!$A$82,env_ac_mfa!$D:$D,Data_mfa!$B$50,env_ac_mfa!$E:$E,Data_mfa!$C$82)</f>
        <v>-0.001</v>
      </c>
      <c r="S82" s="187">
        <f>SUMIFS(env_ac_mfa!$F:$F,env_ac_mfa!$A:$A,S53,env_ac_mfa!$B:$B,Data_mfa!$B$51,env_ac_mfa!$C:$C,Data_mfa!$A$82,env_ac_mfa!$D:$D,Data_mfa!$B$50,env_ac_mfa!$E:$E,Data_mfa!$C$82)</f>
        <v>-0.003</v>
      </c>
      <c r="T82" s="187">
        <f>SUMIFS(env_ac_mfa!$F:$F,env_ac_mfa!$A:$A,T53,env_ac_mfa!$B:$B,Data_mfa!$B$51,env_ac_mfa!$C:$C,Data_mfa!$A$82,env_ac_mfa!$D:$D,Data_mfa!$B$50,env_ac_mfa!$E:$E,Data_mfa!$C$82)</f>
        <v>-0.002</v>
      </c>
      <c r="U82" s="187">
        <f>SUMIFS(env_ac_mfa!$F:$F,env_ac_mfa!$A:$A,U53,env_ac_mfa!$B:$B,Data_mfa!$B$51,env_ac_mfa!$C:$C,Data_mfa!$A$82,env_ac_mfa!$D:$D,Data_mfa!$B$50,env_ac_mfa!$E:$E,Data_mfa!$C$82)</f>
        <v>0.002</v>
      </c>
      <c r="V82" s="187">
        <f>SUMIFS(env_ac_mfa!$F:$F,env_ac_mfa!$A:$A,V53,env_ac_mfa!$B:$B,Data_mfa!$B$51,env_ac_mfa!$C:$C,Data_mfa!$A$82,env_ac_mfa!$D:$D,Data_mfa!$B$50,env_ac_mfa!$E:$E,Data_mfa!$C$82)</f>
        <v>0.001</v>
      </c>
      <c r="W82" s="187">
        <f>SUMIFS(env_ac_mfa!$F:$F,env_ac_mfa!$A:$A,W53,env_ac_mfa!$B:$B,Data_mfa!$B$51,env_ac_mfa!$C:$C,Data_mfa!$A$82,env_ac_mfa!$D:$D,Data_mfa!$B$50,env_ac_mfa!$E:$E,Data_mfa!$C$82)</f>
        <v>0.017</v>
      </c>
      <c r="X82" s="187">
        <f>SUMIFS(env_ac_mfa!$F:$F,env_ac_mfa!$A:$A,X53,env_ac_mfa!$B:$B,Data_mfa!$B$51,env_ac_mfa!$C:$C,Data_mfa!$A$82,env_ac_mfa!$D:$D,Data_mfa!$B$50,env_ac_mfa!$E:$E,Data_mfa!$C$82)</f>
        <v>0.033</v>
      </c>
      <c r="Y82" s="187">
        <f>SUMIFS(env_ac_mfa!$F:$F,env_ac_mfa!$A:$A,Y53,env_ac_mfa!$B:$B,Data_mfa!$B$51,env_ac_mfa!$C:$C,Data_mfa!$A$82,env_ac_mfa!$D:$D,Data_mfa!$B$50,env_ac_mfa!$E:$E,Data_mfa!$C$82)</f>
        <v>0.026</v>
      </c>
      <c r="Z82" s="187">
        <f>SUMIFS(env_ac_mfa!$F:$F,env_ac_mfa!$A:$A,Z53,env_ac_mfa!$B:$B,Data_mfa!$B$51,env_ac_mfa!$C:$C,Data_mfa!$A$82,env_ac_mfa!$D:$D,Data_mfa!$B$50,env_ac_mfa!$E:$E,Data_mfa!$C$82)</f>
        <v>0.03</v>
      </c>
      <c r="AA82" s="187">
        <f>SUMIFS(env_ac_mfa!$F:$F,env_ac_mfa!$A:$A,$AA$53,env_ac_mfa!$B:$B,Data_mfa!$B$51,env_ac_mfa!$C:$C,Data_mfa!$A82,env_ac_mfa!$D:$D,Data_mfa!$B$50,env_ac_mfa!$E:$E,Data_mfa!$C82)</f>
        <v>0.068</v>
      </c>
    </row>
    <row r="83" spans="1:27" ht="15">
      <c r="A83" s="92" t="s">
        <v>67</v>
      </c>
      <c r="B83" s="92" t="s">
        <v>66</v>
      </c>
      <c r="C83" s="92" t="s">
        <v>57</v>
      </c>
      <c r="D83" s="92" t="s">
        <v>56</v>
      </c>
      <c r="E83" s="187">
        <f>SUMIFS(env_ac_mfa!$F:$F,env_ac_mfa!$A:$A,E53,env_ac_mfa!$B:$B,Data_mfa!$B$51,env_ac_mfa!$C:$C,Data_mfa!$A$83,env_ac_mfa!$D:$D,Data_mfa!$B$50,env_ac_mfa!$E:$E,Data_mfa!$C$83)</f>
        <v>-0.013</v>
      </c>
      <c r="F83" s="187">
        <f>SUMIFS(env_ac_mfa!$F:$F,env_ac_mfa!$A:$A,F53,env_ac_mfa!$B:$B,Data_mfa!$B$51,env_ac_mfa!$C:$C,Data_mfa!$A$83,env_ac_mfa!$D:$D,Data_mfa!$B$50,env_ac_mfa!$E:$E,Data_mfa!$C$83)</f>
        <v>-0.023</v>
      </c>
      <c r="G83" s="187">
        <f>SUMIFS(env_ac_mfa!$F:$F,env_ac_mfa!$A:$A,G53,env_ac_mfa!$B:$B,Data_mfa!$B$51,env_ac_mfa!$C:$C,Data_mfa!$A$83,env_ac_mfa!$D:$D,Data_mfa!$B$50,env_ac_mfa!$E:$E,Data_mfa!$C$83)</f>
        <v>-0.015</v>
      </c>
      <c r="H83" s="187">
        <f>SUMIFS(env_ac_mfa!$F:$F,env_ac_mfa!$A:$A,H53,env_ac_mfa!$B:$B,Data_mfa!$B$51,env_ac_mfa!$C:$C,Data_mfa!$A$83,env_ac_mfa!$D:$D,Data_mfa!$B$50,env_ac_mfa!$E:$E,Data_mfa!$C$83)</f>
        <v>0.005</v>
      </c>
      <c r="I83" s="187">
        <f>SUMIFS(env_ac_mfa!$F:$F,env_ac_mfa!$A:$A,I53,env_ac_mfa!$B:$B,Data_mfa!$B$51,env_ac_mfa!$C:$C,Data_mfa!$A$83,env_ac_mfa!$D:$D,Data_mfa!$B$50,env_ac_mfa!$E:$E,Data_mfa!$C$83)</f>
        <v>0.014</v>
      </c>
      <c r="J83" s="187">
        <f>SUMIFS(env_ac_mfa!$F:$F,env_ac_mfa!$A:$A,J53,env_ac_mfa!$B:$B,Data_mfa!$B$51,env_ac_mfa!$C:$C,Data_mfa!$A$83,env_ac_mfa!$D:$D,Data_mfa!$B$50,env_ac_mfa!$E:$E,Data_mfa!$C$83)</f>
        <v>0.002</v>
      </c>
      <c r="K83" s="187">
        <f>SUMIFS(env_ac_mfa!$F:$F,env_ac_mfa!$A:$A,K53,env_ac_mfa!$B:$B,Data_mfa!$B$51,env_ac_mfa!$C:$C,Data_mfa!$A$83,env_ac_mfa!$D:$D,Data_mfa!$B$50,env_ac_mfa!$E:$E,Data_mfa!$C$83)</f>
        <v>0</v>
      </c>
      <c r="L83" s="187">
        <f>SUMIFS(env_ac_mfa!$F:$F,env_ac_mfa!$A:$A,L53,env_ac_mfa!$B:$B,Data_mfa!$B$51,env_ac_mfa!$C:$C,Data_mfa!$A$83,env_ac_mfa!$D:$D,Data_mfa!$B$50,env_ac_mfa!$E:$E,Data_mfa!$C$83)</f>
        <v>0.008</v>
      </c>
      <c r="M83" s="187">
        <f>SUMIFS(env_ac_mfa!$F:$F,env_ac_mfa!$A:$A,M53,env_ac_mfa!$B:$B,Data_mfa!$B$51,env_ac_mfa!$C:$C,Data_mfa!$A$83,env_ac_mfa!$D:$D,Data_mfa!$B$50,env_ac_mfa!$E:$E,Data_mfa!$C$83)</f>
        <v>0.009</v>
      </c>
      <c r="N83" s="187">
        <f>SUMIFS(env_ac_mfa!$F:$F,env_ac_mfa!$A:$A,N53,env_ac_mfa!$B:$B,Data_mfa!$B$51,env_ac_mfa!$C:$C,Data_mfa!$A$83,env_ac_mfa!$D:$D,Data_mfa!$B$50,env_ac_mfa!$E:$E,Data_mfa!$C$83)</f>
        <v>0.004</v>
      </c>
      <c r="O83" s="187">
        <f>SUMIFS(env_ac_mfa!$F:$F,env_ac_mfa!$A:$A,O53,env_ac_mfa!$B:$B,Data_mfa!$B$51,env_ac_mfa!$C:$C,Data_mfa!$A$83,env_ac_mfa!$D:$D,Data_mfa!$B$50,env_ac_mfa!$E:$E,Data_mfa!$C$83)</f>
        <v>0.002</v>
      </c>
      <c r="P83" s="187">
        <f>SUMIFS(env_ac_mfa!$F:$F,env_ac_mfa!$A:$A,P53,env_ac_mfa!$B:$B,Data_mfa!$B$51,env_ac_mfa!$C:$C,Data_mfa!$A$83,env_ac_mfa!$D:$D,Data_mfa!$B$50,env_ac_mfa!$E:$E,Data_mfa!$C$83)</f>
        <v>0.002</v>
      </c>
      <c r="Q83" s="187">
        <f>SUMIFS(env_ac_mfa!$F:$F,env_ac_mfa!$A:$A,Q53,env_ac_mfa!$B:$B,Data_mfa!$B$51,env_ac_mfa!$C:$C,Data_mfa!$A$83,env_ac_mfa!$D:$D,Data_mfa!$B$50,env_ac_mfa!$E:$E,Data_mfa!$C$83)</f>
        <v>-0.007</v>
      </c>
      <c r="R83" s="187">
        <f>SUMIFS(env_ac_mfa!$F:$F,env_ac_mfa!$A:$A,R53,env_ac_mfa!$B:$B,Data_mfa!$B$51,env_ac_mfa!$C:$C,Data_mfa!$A$83,env_ac_mfa!$D:$D,Data_mfa!$B$50,env_ac_mfa!$E:$E,Data_mfa!$C$83)</f>
        <v>-0.001</v>
      </c>
      <c r="S83" s="187">
        <f>SUMIFS(env_ac_mfa!$F:$F,env_ac_mfa!$A:$A,S53,env_ac_mfa!$B:$B,Data_mfa!$B$51,env_ac_mfa!$C:$C,Data_mfa!$A$83,env_ac_mfa!$D:$D,Data_mfa!$B$50,env_ac_mfa!$E:$E,Data_mfa!$C$83)</f>
        <v>-0.003</v>
      </c>
      <c r="T83" s="187">
        <f>SUMIFS(env_ac_mfa!$F:$F,env_ac_mfa!$A:$A,T53,env_ac_mfa!$B:$B,Data_mfa!$B$51,env_ac_mfa!$C:$C,Data_mfa!$A$83,env_ac_mfa!$D:$D,Data_mfa!$B$50,env_ac_mfa!$E:$E,Data_mfa!$C$83)</f>
        <v>-0.002</v>
      </c>
      <c r="U83" s="187">
        <f>SUMIFS(env_ac_mfa!$F:$F,env_ac_mfa!$A:$A,U53,env_ac_mfa!$B:$B,Data_mfa!$B$51,env_ac_mfa!$C:$C,Data_mfa!$A$83,env_ac_mfa!$D:$D,Data_mfa!$B$50,env_ac_mfa!$E:$E,Data_mfa!$C$83)</f>
        <v>0.002</v>
      </c>
      <c r="V83" s="187">
        <f>SUMIFS(env_ac_mfa!$F:$F,env_ac_mfa!$A:$A,V53,env_ac_mfa!$B:$B,Data_mfa!$B$51,env_ac_mfa!$C:$C,Data_mfa!$A$83,env_ac_mfa!$D:$D,Data_mfa!$B$50,env_ac_mfa!$E:$E,Data_mfa!$C$83)</f>
        <v>0.001</v>
      </c>
      <c r="W83" s="187">
        <f>SUMIFS(env_ac_mfa!$F:$F,env_ac_mfa!$A:$A,W53,env_ac_mfa!$B:$B,Data_mfa!$B$51,env_ac_mfa!$C:$C,Data_mfa!$A$83,env_ac_mfa!$D:$D,Data_mfa!$B$50,env_ac_mfa!$E:$E,Data_mfa!$C$83)</f>
        <v>0.017</v>
      </c>
      <c r="X83" s="187">
        <f>SUMIFS(env_ac_mfa!$F:$F,env_ac_mfa!$A:$A,X53,env_ac_mfa!$B:$B,Data_mfa!$B$51,env_ac_mfa!$C:$C,Data_mfa!$A$83,env_ac_mfa!$D:$D,Data_mfa!$B$50,env_ac_mfa!$E:$E,Data_mfa!$C$83)</f>
        <v>0.033</v>
      </c>
      <c r="Y83" s="187">
        <f>SUMIFS(env_ac_mfa!$F:$F,env_ac_mfa!$A:$A,Y53,env_ac_mfa!$B:$B,Data_mfa!$B$51,env_ac_mfa!$C:$C,Data_mfa!$A$83,env_ac_mfa!$D:$D,Data_mfa!$B$50,env_ac_mfa!$E:$E,Data_mfa!$C$83)</f>
        <v>0.026</v>
      </c>
      <c r="Z83" s="187">
        <f>SUMIFS(env_ac_mfa!$F:$F,env_ac_mfa!$A:$A,Z53,env_ac_mfa!$B:$B,Data_mfa!$B$51,env_ac_mfa!$C:$C,Data_mfa!$A$83,env_ac_mfa!$D:$D,Data_mfa!$B$50,env_ac_mfa!$E:$E,Data_mfa!$C$83)</f>
        <v>0.03</v>
      </c>
      <c r="AA83" s="187">
        <f>SUMIFS(env_ac_mfa!$F:$F,env_ac_mfa!$A:$A,$AA$53,env_ac_mfa!$B:$B,Data_mfa!$B$51,env_ac_mfa!$C:$C,Data_mfa!$A83,env_ac_mfa!$D:$D,Data_mfa!$B$50,env_ac_mfa!$E:$E,Data_mfa!$C83)</f>
        <v>0.068</v>
      </c>
    </row>
    <row r="84" spans="1:27" ht="15">
      <c r="A84" s="92" t="s">
        <v>59</v>
      </c>
      <c r="B84" s="92" t="s">
        <v>58</v>
      </c>
      <c r="C84" s="92" t="s">
        <v>65</v>
      </c>
      <c r="D84" s="92" t="s">
        <v>64</v>
      </c>
      <c r="E84" s="187" t="s">
        <v>54</v>
      </c>
      <c r="F84" s="94" t="s">
        <v>54</v>
      </c>
      <c r="G84" s="94" t="s">
        <v>54</v>
      </c>
      <c r="H84" s="94" t="s">
        <v>54</v>
      </c>
      <c r="I84" s="94" t="s">
        <v>54</v>
      </c>
      <c r="J84" s="94" t="s">
        <v>54</v>
      </c>
      <c r="K84" s="94" t="s">
        <v>54</v>
      </c>
      <c r="L84" s="94" t="s">
        <v>54</v>
      </c>
      <c r="M84" s="94" t="s">
        <v>54</v>
      </c>
      <c r="N84" s="94" t="s">
        <v>54</v>
      </c>
      <c r="O84" s="94" t="s">
        <v>54</v>
      </c>
      <c r="P84" s="94" t="s">
        <v>54</v>
      </c>
      <c r="Q84" s="94" t="s">
        <v>54</v>
      </c>
      <c r="R84" s="94" t="s">
        <v>54</v>
      </c>
      <c r="S84" s="94" t="s">
        <v>54</v>
      </c>
      <c r="T84" s="94" t="s">
        <v>54</v>
      </c>
      <c r="U84" s="94" t="s">
        <v>54</v>
      </c>
      <c r="V84" s="94" t="s">
        <v>54</v>
      </c>
      <c r="W84" s="94" t="s">
        <v>54</v>
      </c>
      <c r="X84" s="94" t="s">
        <v>54</v>
      </c>
      <c r="Y84" s="94" t="s">
        <v>54</v>
      </c>
      <c r="Z84" s="94" t="s">
        <v>54</v>
      </c>
      <c r="AA84" s="94" t="s">
        <v>54</v>
      </c>
    </row>
    <row r="85" spans="1:27" ht="15">
      <c r="A85" s="92" t="s">
        <v>59</v>
      </c>
      <c r="B85" s="92" t="s">
        <v>58</v>
      </c>
      <c r="C85" s="92" t="s">
        <v>63</v>
      </c>
      <c r="D85" s="92" t="s">
        <v>1</v>
      </c>
      <c r="E85" s="187">
        <f>SUMIFS(env_ac_mfa!$F:$F,env_ac_mfa!$A:$A,E53,env_ac_mfa!$B:$B,Data_mfa!$B$51,env_ac_mfa!$C:$C,Data_mfa!$A$85,env_ac_mfa!$D:$D,Data_mfa!$B$50,env_ac_mfa!$E:$E,Data_mfa!$C$85)</f>
        <v>0</v>
      </c>
      <c r="F85" s="187">
        <f>SUMIFS(env_ac_mfa!$F:$F,env_ac_mfa!$A:$A,F53,env_ac_mfa!$B:$B,Data_mfa!$B$51,env_ac_mfa!$C:$C,Data_mfa!$A$85,env_ac_mfa!$D:$D,Data_mfa!$B$50,env_ac_mfa!$E:$E,Data_mfa!$C$85)</f>
        <v>0</v>
      </c>
      <c r="G85" s="187">
        <f>SUMIFS(env_ac_mfa!$F:$F,env_ac_mfa!$A:$A,G53,env_ac_mfa!$B:$B,Data_mfa!$B$51,env_ac_mfa!$C:$C,Data_mfa!$A$85,env_ac_mfa!$D:$D,Data_mfa!$B$50,env_ac_mfa!$E:$E,Data_mfa!$C$85)</f>
        <v>0</v>
      </c>
      <c r="H85" s="187">
        <f>SUMIFS(env_ac_mfa!$F:$F,env_ac_mfa!$A:$A,H53,env_ac_mfa!$B:$B,Data_mfa!$B$51,env_ac_mfa!$C:$C,Data_mfa!$A$85,env_ac_mfa!$D:$D,Data_mfa!$B$50,env_ac_mfa!$E:$E,Data_mfa!$C$85)</f>
        <v>0</v>
      </c>
      <c r="I85" s="187">
        <f>SUMIFS(env_ac_mfa!$F:$F,env_ac_mfa!$A:$A,I53,env_ac_mfa!$B:$B,Data_mfa!$B$51,env_ac_mfa!$C:$C,Data_mfa!$A$85,env_ac_mfa!$D:$D,Data_mfa!$B$50,env_ac_mfa!$E:$E,Data_mfa!$C$85)</f>
        <v>0</v>
      </c>
      <c r="J85" s="187">
        <f>SUMIFS(env_ac_mfa!$F:$F,env_ac_mfa!$A:$A,J53,env_ac_mfa!$B:$B,Data_mfa!$B$51,env_ac_mfa!$C:$C,Data_mfa!$A$85,env_ac_mfa!$D:$D,Data_mfa!$B$50,env_ac_mfa!$E:$E,Data_mfa!$C$85)</f>
        <v>0</v>
      </c>
      <c r="K85" s="187">
        <f>SUMIFS(env_ac_mfa!$F:$F,env_ac_mfa!$A:$A,K53,env_ac_mfa!$B:$B,Data_mfa!$B$51,env_ac_mfa!$C:$C,Data_mfa!$A$85,env_ac_mfa!$D:$D,Data_mfa!$B$50,env_ac_mfa!$E:$E,Data_mfa!$C$85)</f>
        <v>0</v>
      </c>
      <c r="L85" s="187">
        <f>SUMIFS(env_ac_mfa!$F:$F,env_ac_mfa!$A:$A,L53,env_ac_mfa!$B:$B,Data_mfa!$B$51,env_ac_mfa!$C:$C,Data_mfa!$A$85,env_ac_mfa!$D:$D,Data_mfa!$B$50,env_ac_mfa!$E:$E,Data_mfa!$C$85)</f>
        <v>0</v>
      </c>
      <c r="M85" s="187">
        <f>SUMIFS(env_ac_mfa!$F:$F,env_ac_mfa!$A:$A,M53,env_ac_mfa!$B:$B,Data_mfa!$B$51,env_ac_mfa!$C:$C,Data_mfa!$A$85,env_ac_mfa!$D:$D,Data_mfa!$B$50,env_ac_mfa!$E:$E,Data_mfa!$C$85)</f>
        <v>0</v>
      </c>
      <c r="N85" s="187">
        <f>SUMIFS(env_ac_mfa!$F:$F,env_ac_mfa!$A:$A,N53,env_ac_mfa!$B:$B,Data_mfa!$B$51,env_ac_mfa!$C:$C,Data_mfa!$A$85,env_ac_mfa!$D:$D,Data_mfa!$B$50,env_ac_mfa!$E:$E,Data_mfa!$C$85)</f>
        <v>0.001</v>
      </c>
      <c r="O85" s="187">
        <f>SUMIFS(env_ac_mfa!$F:$F,env_ac_mfa!$A:$A,O53,env_ac_mfa!$B:$B,Data_mfa!$B$51,env_ac_mfa!$C:$C,Data_mfa!$A$85,env_ac_mfa!$D:$D,Data_mfa!$B$50,env_ac_mfa!$E:$E,Data_mfa!$C$85)</f>
        <v>0.002</v>
      </c>
      <c r="P85" s="187">
        <f>SUMIFS(env_ac_mfa!$F:$F,env_ac_mfa!$A:$A,P53,env_ac_mfa!$B:$B,Data_mfa!$B$51,env_ac_mfa!$C:$C,Data_mfa!$A$85,env_ac_mfa!$D:$D,Data_mfa!$B$50,env_ac_mfa!$E:$E,Data_mfa!$C$85)</f>
        <v>0.002</v>
      </c>
      <c r="Q85" s="187">
        <f>SUMIFS(env_ac_mfa!$F:$F,env_ac_mfa!$A:$A,Q53,env_ac_mfa!$B:$B,Data_mfa!$B$51,env_ac_mfa!$C:$C,Data_mfa!$A$85,env_ac_mfa!$D:$D,Data_mfa!$B$50,env_ac_mfa!$E:$E,Data_mfa!$C$85)</f>
        <v>0.002</v>
      </c>
      <c r="R85" s="187">
        <f>SUMIFS(env_ac_mfa!$F:$F,env_ac_mfa!$A:$A,R53,env_ac_mfa!$B:$B,Data_mfa!$B$51,env_ac_mfa!$C:$C,Data_mfa!$A$85,env_ac_mfa!$D:$D,Data_mfa!$B$50,env_ac_mfa!$E:$E,Data_mfa!$C$85)</f>
        <v>0.002</v>
      </c>
      <c r="S85" s="187">
        <f>SUMIFS(env_ac_mfa!$F:$F,env_ac_mfa!$A:$A,S53,env_ac_mfa!$B:$B,Data_mfa!$B$51,env_ac_mfa!$C:$C,Data_mfa!$A$85,env_ac_mfa!$D:$D,Data_mfa!$B$50,env_ac_mfa!$E:$E,Data_mfa!$C$85)</f>
        <v>0.003</v>
      </c>
      <c r="T85" s="187">
        <f>SUMIFS(env_ac_mfa!$F:$F,env_ac_mfa!$A:$A,T53,env_ac_mfa!$B:$B,Data_mfa!$B$51,env_ac_mfa!$C:$C,Data_mfa!$A$85,env_ac_mfa!$D:$D,Data_mfa!$B$50,env_ac_mfa!$E:$E,Data_mfa!$C$85)</f>
        <v>0.003</v>
      </c>
      <c r="U85" s="187">
        <f>SUMIFS(env_ac_mfa!$F:$F,env_ac_mfa!$A:$A,U53,env_ac_mfa!$B:$B,Data_mfa!$B$51,env_ac_mfa!$C:$C,Data_mfa!$A$85,env_ac_mfa!$D:$D,Data_mfa!$B$50,env_ac_mfa!$E:$E,Data_mfa!$C$85)</f>
        <v>0.006</v>
      </c>
      <c r="V85" s="187">
        <f>SUMIFS(env_ac_mfa!$F:$F,env_ac_mfa!$A:$A,V53,env_ac_mfa!$B:$B,Data_mfa!$B$51,env_ac_mfa!$C:$C,Data_mfa!$A$85,env_ac_mfa!$D:$D,Data_mfa!$B$50,env_ac_mfa!$E:$E,Data_mfa!$C$85)</f>
        <v>0.009</v>
      </c>
      <c r="W85" s="187">
        <f>SUMIFS(env_ac_mfa!$F:$F,env_ac_mfa!$A:$A,W53,env_ac_mfa!$B:$B,Data_mfa!$B$51,env_ac_mfa!$C:$C,Data_mfa!$A$85,env_ac_mfa!$D:$D,Data_mfa!$B$50,env_ac_mfa!$E:$E,Data_mfa!$C$85)</f>
        <v>0.003</v>
      </c>
      <c r="X85" s="187">
        <f>SUMIFS(env_ac_mfa!$F:$F,env_ac_mfa!$A:$A,X53,env_ac_mfa!$B:$B,Data_mfa!$B$51,env_ac_mfa!$C:$C,Data_mfa!$A$85,env_ac_mfa!$D:$D,Data_mfa!$B$50,env_ac_mfa!$E:$E,Data_mfa!$C$85)</f>
        <v>0.003</v>
      </c>
      <c r="Y85" s="187">
        <f>SUMIFS(env_ac_mfa!$F:$F,env_ac_mfa!$A:$A,Y53,env_ac_mfa!$B:$B,Data_mfa!$B$51,env_ac_mfa!$C:$C,Data_mfa!$A$85,env_ac_mfa!$D:$D,Data_mfa!$B$50,env_ac_mfa!$E:$E,Data_mfa!$C$85)</f>
        <v>0.004</v>
      </c>
      <c r="Z85" s="187">
        <f>SUMIFS(env_ac_mfa!$F:$F,env_ac_mfa!$A:$A,Z53,env_ac_mfa!$B:$B,Data_mfa!$B$51,env_ac_mfa!$C:$C,Data_mfa!$A$85,env_ac_mfa!$D:$D,Data_mfa!$B$50,env_ac_mfa!$E:$E,Data_mfa!$C$85)</f>
        <v>0.007</v>
      </c>
      <c r="AA85" s="187">
        <f>SUMIFS(env_ac_mfa!$F:$F,env_ac_mfa!$A:$A,$AA$53,env_ac_mfa!$B:$B,Data_mfa!$B$51,env_ac_mfa!$C:$C,Data_mfa!$A85,env_ac_mfa!$D:$D,Data_mfa!$B$50,env_ac_mfa!$E:$E,Data_mfa!$C85)</f>
        <v>0.008</v>
      </c>
    </row>
    <row r="86" spans="1:27" ht="15">
      <c r="A86" s="92" t="s">
        <v>59</v>
      </c>
      <c r="B86" s="92" t="s">
        <v>58</v>
      </c>
      <c r="C86" s="92" t="s">
        <v>62</v>
      </c>
      <c r="D86" s="92" t="s">
        <v>2</v>
      </c>
      <c r="E86" s="187">
        <f>SUMIFS(env_ac_mfa!$F:$F,env_ac_mfa!$A:$A,E53,env_ac_mfa!$B:$B,Data_mfa!$B$51,env_ac_mfa!$C:$C,Data_mfa!$A$86,env_ac_mfa!$D:$D,Data_mfa!$B$50,env_ac_mfa!$E:$E,Data_mfa!$C$86)</f>
        <v>0</v>
      </c>
      <c r="F86" s="187">
        <f>SUMIFS(env_ac_mfa!$F:$F,env_ac_mfa!$A:$A,F53,env_ac_mfa!$B:$B,Data_mfa!$B$51,env_ac_mfa!$C:$C,Data_mfa!$A$86,env_ac_mfa!$D:$D,Data_mfa!$B$50,env_ac_mfa!$E:$E,Data_mfa!$C$86)</f>
        <v>0</v>
      </c>
      <c r="G86" s="187">
        <f>SUMIFS(env_ac_mfa!$F:$F,env_ac_mfa!$A:$A,G53,env_ac_mfa!$B:$B,Data_mfa!$B$51,env_ac_mfa!$C:$C,Data_mfa!$A$86,env_ac_mfa!$D:$D,Data_mfa!$B$50,env_ac_mfa!$E:$E,Data_mfa!$C$86)</f>
        <v>0</v>
      </c>
      <c r="H86" s="187">
        <f>SUMIFS(env_ac_mfa!$F:$F,env_ac_mfa!$A:$A,H53,env_ac_mfa!$B:$B,Data_mfa!$B$51,env_ac_mfa!$C:$C,Data_mfa!$A$86,env_ac_mfa!$D:$D,Data_mfa!$B$50,env_ac_mfa!$E:$E,Data_mfa!$C$86)</f>
        <v>0</v>
      </c>
      <c r="I86" s="187">
        <f>SUMIFS(env_ac_mfa!$F:$F,env_ac_mfa!$A:$A,I53,env_ac_mfa!$B:$B,Data_mfa!$B$51,env_ac_mfa!$C:$C,Data_mfa!$A$86,env_ac_mfa!$D:$D,Data_mfa!$B$50,env_ac_mfa!$E:$E,Data_mfa!$C$86)</f>
        <v>0</v>
      </c>
      <c r="J86" s="187">
        <f>SUMIFS(env_ac_mfa!$F:$F,env_ac_mfa!$A:$A,J53,env_ac_mfa!$B:$B,Data_mfa!$B$51,env_ac_mfa!$C:$C,Data_mfa!$A$86,env_ac_mfa!$D:$D,Data_mfa!$B$50,env_ac_mfa!$E:$E,Data_mfa!$C$86)</f>
        <v>0</v>
      </c>
      <c r="K86" s="187">
        <f>SUMIFS(env_ac_mfa!$F:$F,env_ac_mfa!$A:$A,K53,env_ac_mfa!$B:$B,Data_mfa!$B$51,env_ac_mfa!$C:$C,Data_mfa!$A$86,env_ac_mfa!$D:$D,Data_mfa!$B$50,env_ac_mfa!$E:$E,Data_mfa!$C$86)</f>
        <v>0</v>
      </c>
      <c r="L86" s="187">
        <f>SUMIFS(env_ac_mfa!$F:$F,env_ac_mfa!$A:$A,L53,env_ac_mfa!$B:$B,Data_mfa!$B$51,env_ac_mfa!$C:$C,Data_mfa!$A$86,env_ac_mfa!$D:$D,Data_mfa!$B$50,env_ac_mfa!$E:$E,Data_mfa!$C$86)</f>
        <v>0</v>
      </c>
      <c r="M86" s="187">
        <f>SUMIFS(env_ac_mfa!$F:$F,env_ac_mfa!$A:$A,M53,env_ac_mfa!$B:$B,Data_mfa!$B$51,env_ac_mfa!$C:$C,Data_mfa!$A$86,env_ac_mfa!$D:$D,Data_mfa!$B$50,env_ac_mfa!$E:$E,Data_mfa!$C$86)</f>
        <v>0</v>
      </c>
      <c r="N86" s="187">
        <f>SUMIFS(env_ac_mfa!$F:$F,env_ac_mfa!$A:$A,N53,env_ac_mfa!$B:$B,Data_mfa!$B$51,env_ac_mfa!$C:$C,Data_mfa!$A$86,env_ac_mfa!$D:$D,Data_mfa!$B$50,env_ac_mfa!$E:$E,Data_mfa!$C$86)</f>
        <v>0</v>
      </c>
      <c r="O86" s="187">
        <f>SUMIFS(env_ac_mfa!$F:$F,env_ac_mfa!$A:$A,O53,env_ac_mfa!$B:$B,Data_mfa!$B$51,env_ac_mfa!$C:$C,Data_mfa!$A$86,env_ac_mfa!$D:$D,Data_mfa!$B$50,env_ac_mfa!$E:$E,Data_mfa!$C$86)</f>
        <v>0.001</v>
      </c>
      <c r="P86" s="187">
        <f>SUMIFS(env_ac_mfa!$F:$F,env_ac_mfa!$A:$A,P53,env_ac_mfa!$B:$B,Data_mfa!$B$51,env_ac_mfa!$C:$C,Data_mfa!$A$86,env_ac_mfa!$D:$D,Data_mfa!$B$50,env_ac_mfa!$E:$E,Data_mfa!$C$86)</f>
        <v>0.001</v>
      </c>
      <c r="Q86" s="187">
        <f>SUMIFS(env_ac_mfa!$F:$F,env_ac_mfa!$A:$A,Q53,env_ac_mfa!$B:$B,Data_mfa!$B$51,env_ac_mfa!$C:$C,Data_mfa!$A$86,env_ac_mfa!$D:$D,Data_mfa!$B$50,env_ac_mfa!$E:$E,Data_mfa!$C$86)</f>
        <v>0.001</v>
      </c>
      <c r="R86" s="187">
        <f>SUMIFS(env_ac_mfa!$F:$F,env_ac_mfa!$A:$A,R53,env_ac_mfa!$B:$B,Data_mfa!$B$51,env_ac_mfa!$C:$C,Data_mfa!$A$86,env_ac_mfa!$D:$D,Data_mfa!$B$50,env_ac_mfa!$E:$E,Data_mfa!$C$86)</f>
        <v>0.001</v>
      </c>
      <c r="S86" s="187">
        <f>SUMIFS(env_ac_mfa!$F:$F,env_ac_mfa!$A:$A,S53,env_ac_mfa!$B:$B,Data_mfa!$B$51,env_ac_mfa!$C:$C,Data_mfa!$A$86,env_ac_mfa!$D:$D,Data_mfa!$B$50,env_ac_mfa!$E:$E,Data_mfa!$C$86)</f>
        <v>0.001</v>
      </c>
      <c r="T86" s="187">
        <f>SUMIFS(env_ac_mfa!$F:$F,env_ac_mfa!$A:$A,T53,env_ac_mfa!$B:$B,Data_mfa!$B$51,env_ac_mfa!$C:$C,Data_mfa!$A$86,env_ac_mfa!$D:$D,Data_mfa!$B$50,env_ac_mfa!$E:$E,Data_mfa!$C$86)</f>
        <v>0.001</v>
      </c>
      <c r="U86" s="187">
        <f>SUMIFS(env_ac_mfa!$F:$F,env_ac_mfa!$A:$A,U53,env_ac_mfa!$B:$B,Data_mfa!$B$51,env_ac_mfa!$C:$C,Data_mfa!$A$86,env_ac_mfa!$D:$D,Data_mfa!$B$50,env_ac_mfa!$E:$E,Data_mfa!$C$86)</f>
        <v>0.001</v>
      </c>
      <c r="V86" s="187">
        <f>SUMIFS(env_ac_mfa!$F:$F,env_ac_mfa!$A:$A,V53,env_ac_mfa!$B:$B,Data_mfa!$B$51,env_ac_mfa!$C:$C,Data_mfa!$A$86,env_ac_mfa!$D:$D,Data_mfa!$B$50,env_ac_mfa!$E:$E,Data_mfa!$C$86)</f>
        <v>0.001</v>
      </c>
      <c r="W86" s="187">
        <f>SUMIFS(env_ac_mfa!$F:$F,env_ac_mfa!$A:$A,W53,env_ac_mfa!$B:$B,Data_mfa!$B$51,env_ac_mfa!$C:$C,Data_mfa!$A$86,env_ac_mfa!$D:$D,Data_mfa!$B$50,env_ac_mfa!$E:$E,Data_mfa!$C$86)</f>
        <v>0.001</v>
      </c>
      <c r="X86" s="187">
        <f>SUMIFS(env_ac_mfa!$F:$F,env_ac_mfa!$A:$A,X53,env_ac_mfa!$B:$B,Data_mfa!$B$51,env_ac_mfa!$C:$C,Data_mfa!$A$86,env_ac_mfa!$D:$D,Data_mfa!$B$50,env_ac_mfa!$E:$E,Data_mfa!$C$86)</f>
        <v>0.001</v>
      </c>
      <c r="Y86" s="187">
        <f>SUMIFS(env_ac_mfa!$F:$F,env_ac_mfa!$A:$A,Y53,env_ac_mfa!$B:$B,Data_mfa!$B$51,env_ac_mfa!$C:$C,Data_mfa!$A$86,env_ac_mfa!$D:$D,Data_mfa!$B$50,env_ac_mfa!$E:$E,Data_mfa!$C$86)</f>
        <v>0.001</v>
      </c>
      <c r="Z86" s="187">
        <f>SUMIFS(env_ac_mfa!$F:$F,env_ac_mfa!$A:$A,Z53,env_ac_mfa!$B:$B,Data_mfa!$B$51,env_ac_mfa!$C:$C,Data_mfa!$A$86,env_ac_mfa!$D:$D,Data_mfa!$B$50,env_ac_mfa!$E:$E,Data_mfa!$C$86)</f>
        <v>0.001</v>
      </c>
      <c r="AA86" s="187">
        <f>SUMIFS(env_ac_mfa!$F:$F,env_ac_mfa!$A:$A,$AA$53,env_ac_mfa!$B:$B,Data_mfa!$B$51,env_ac_mfa!$C:$C,Data_mfa!$A86,env_ac_mfa!$D:$D,Data_mfa!$B$50,env_ac_mfa!$E:$E,Data_mfa!$C86)</f>
        <v>0.001</v>
      </c>
    </row>
    <row r="87" spans="1:27" ht="15">
      <c r="A87" s="92" t="s">
        <v>59</v>
      </c>
      <c r="B87" s="92" t="s">
        <v>58</v>
      </c>
      <c r="C87" s="92" t="s">
        <v>61</v>
      </c>
      <c r="D87" s="92" t="s">
        <v>60</v>
      </c>
      <c r="E87" s="187">
        <f>SUMIFS(env_ac_mfa!$F:$F,env_ac_mfa!$A:$A,E53,env_ac_mfa!$B:$B,Data_mfa!$B$51,env_ac_mfa!$C:$C,Data_mfa!$A$87,env_ac_mfa!$D:$D,Data_mfa!$B$50,env_ac_mfa!$E:$E,Data_mfa!$C$87)</f>
        <v>0</v>
      </c>
      <c r="F87" s="187">
        <f>SUMIFS(env_ac_mfa!$F:$F,env_ac_mfa!$A:$A,F53,env_ac_mfa!$B:$B,Data_mfa!$B$51,env_ac_mfa!$C:$C,Data_mfa!$A$87,env_ac_mfa!$D:$D,Data_mfa!$B$50,env_ac_mfa!$E:$E,Data_mfa!$C$87)</f>
        <v>0</v>
      </c>
      <c r="G87" s="187">
        <f>SUMIFS(env_ac_mfa!$F:$F,env_ac_mfa!$A:$A,G53,env_ac_mfa!$B:$B,Data_mfa!$B$51,env_ac_mfa!$C:$C,Data_mfa!$A$87,env_ac_mfa!$D:$D,Data_mfa!$B$50,env_ac_mfa!$E:$E,Data_mfa!$C$87)</f>
        <v>0</v>
      </c>
      <c r="H87" s="187">
        <f>SUMIFS(env_ac_mfa!$F:$F,env_ac_mfa!$A:$A,H53,env_ac_mfa!$B:$B,Data_mfa!$B$51,env_ac_mfa!$C:$C,Data_mfa!$A$87,env_ac_mfa!$D:$D,Data_mfa!$B$50,env_ac_mfa!$E:$E,Data_mfa!$C$87)</f>
        <v>0</v>
      </c>
      <c r="I87" s="187">
        <f>SUMIFS(env_ac_mfa!$F:$F,env_ac_mfa!$A:$A,I53,env_ac_mfa!$B:$B,Data_mfa!$B$51,env_ac_mfa!$C:$C,Data_mfa!$A$87,env_ac_mfa!$D:$D,Data_mfa!$B$50,env_ac_mfa!$E:$E,Data_mfa!$C$87)</f>
        <v>0</v>
      </c>
      <c r="J87" s="187">
        <f>SUMIFS(env_ac_mfa!$F:$F,env_ac_mfa!$A:$A,J53,env_ac_mfa!$B:$B,Data_mfa!$B$51,env_ac_mfa!$C:$C,Data_mfa!$A$87,env_ac_mfa!$D:$D,Data_mfa!$B$50,env_ac_mfa!$E:$E,Data_mfa!$C$87)</f>
        <v>0</v>
      </c>
      <c r="K87" s="187">
        <f>SUMIFS(env_ac_mfa!$F:$F,env_ac_mfa!$A:$A,K53,env_ac_mfa!$B:$B,Data_mfa!$B$51,env_ac_mfa!$C:$C,Data_mfa!$A$87,env_ac_mfa!$D:$D,Data_mfa!$B$50,env_ac_mfa!$E:$E,Data_mfa!$C$87)</f>
        <v>0</v>
      </c>
      <c r="L87" s="187">
        <f>SUMIFS(env_ac_mfa!$F:$F,env_ac_mfa!$A:$A,L53,env_ac_mfa!$B:$B,Data_mfa!$B$51,env_ac_mfa!$C:$C,Data_mfa!$A$87,env_ac_mfa!$D:$D,Data_mfa!$B$50,env_ac_mfa!$E:$E,Data_mfa!$C$87)</f>
        <v>0</v>
      </c>
      <c r="M87" s="187">
        <f>SUMIFS(env_ac_mfa!$F:$F,env_ac_mfa!$A:$A,M53,env_ac_mfa!$B:$B,Data_mfa!$B$51,env_ac_mfa!$C:$C,Data_mfa!$A$87,env_ac_mfa!$D:$D,Data_mfa!$B$50,env_ac_mfa!$E:$E,Data_mfa!$C$87)</f>
        <v>0</v>
      </c>
      <c r="N87" s="187">
        <f>SUMIFS(env_ac_mfa!$F:$F,env_ac_mfa!$A:$A,N53,env_ac_mfa!$B:$B,Data_mfa!$B$51,env_ac_mfa!$C:$C,Data_mfa!$A$87,env_ac_mfa!$D:$D,Data_mfa!$B$50,env_ac_mfa!$E:$E,Data_mfa!$C$87)</f>
        <v>0.001</v>
      </c>
      <c r="O87" s="187">
        <f>SUMIFS(env_ac_mfa!$F:$F,env_ac_mfa!$A:$A,O53,env_ac_mfa!$B:$B,Data_mfa!$B$51,env_ac_mfa!$C:$C,Data_mfa!$A$87,env_ac_mfa!$D:$D,Data_mfa!$B$50,env_ac_mfa!$E:$E,Data_mfa!$C$87)</f>
        <v>0.001</v>
      </c>
      <c r="P87" s="187">
        <f>SUMIFS(env_ac_mfa!$F:$F,env_ac_mfa!$A:$A,P53,env_ac_mfa!$B:$B,Data_mfa!$B$51,env_ac_mfa!$C:$C,Data_mfa!$A$87,env_ac_mfa!$D:$D,Data_mfa!$B$50,env_ac_mfa!$E:$E,Data_mfa!$C$87)</f>
        <v>0</v>
      </c>
      <c r="Q87" s="187">
        <f>SUMIFS(env_ac_mfa!$F:$F,env_ac_mfa!$A:$A,Q53,env_ac_mfa!$B:$B,Data_mfa!$B$51,env_ac_mfa!$C:$C,Data_mfa!$A$87,env_ac_mfa!$D:$D,Data_mfa!$B$50,env_ac_mfa!$E:$E,Data_mfa!$C$87)</f>
        <v>0</v>
      </c>
      <c r="R87" s="187">
        <f>SUMIFS(env_ac_mfa!$F:$F,env_ac_mfa!$A:$A,R53,env_ac_mfa!$B:$B,Data_mfa!$B$51,env_ac_mfa!$C:$C,Data_mfa!$A$87,env_ac_mfa!$D:$D,Data_mfa!$B$50,env_ac_mfa!$E:$E,Data_mfa!$C$87)</f>
        <v>0.001</v>
      </c>
      <c r="S87" s="187">
        <f>SUMIFS(env_ac_mfa!$F:$F,env_ac_mfa!$A:$A,S53,env_ac_mfa!$B:$B,Data_mfa!$B$51,env_ac_mfa!$C:$C,Data_mfa!$A$87,env_ac_mfa!$D:$D,Data_mfa!$B$50,env_ac_mfa!$E:$E,Data_mfa!$C$87)</f>
        <v>0.001</v>
      </c>
      <c r="T87" s="187">
        <f>SUMIFS(env_ac_mfa!$F:$F,env_ac_mfa!$A:$A,T53,env_ac_mfa!$B:$B,Data_mfa!$B$51,env_ac_mfa!$C:$C,Data_mfa!$A$87,env_ac_mfa!$D:$D,Data_mfa!$B$50,env_ac_mfa!$E:$E,Data_mfa!$C$87)</f>
        <v>0.001</v>
      </c>
      <c r="U87" s="187">
        <f>SUMIFS(env_ac_mfa!$F:$F,env_ac_mfa!$A:$A,U53,env_ac_mfa!$B:$B,Data_mfa!$B$51,env_ac_mfa!$C:$C,Data_mfa!$A$87,env_ac_mfa!$D:$D,Data_mfa!$B$50,env_ac_mfa!$E:$E,Data_mfa!$C$87)</f>
        <v>0.005</v>
      </c>
      <c r="V87" s="187">
        <f>SUMIFS(env_ac_mfa!$F:$F,env_ac_mfa!$A:$A,V53,env_ac_mfa!$B:$B,Data_mfa!$B$51,env_ac_mfa!$C:$C,Data_mfa!$A$87,env_ac_mfa!$D:$D,Data_mfa!$B$50,env_ac_mfa!$E:$E,Data_mfa!$C$87)</f>
        <v>0.008</v>
      </c>
      <c r="W87" s="187">
        <f>SUMIFS(env_ac_mfa!$F:$F,env_ac_mfa!$A:$A,W53,env_ac_mfa!$B:$B,Data_mfa!$B$51,env_ac_mfa!$C:$C,Data_mfa!$A$87,env_ac_mfa!$D:$D,Data_mfa!$B$50,env_ac_mfa!$E:$E,Data_mfa!$C$87)</f>
        <v>0.002</v>
      </c>
      <c r="X87" s="187">
        <f>SUMIFS(env_ac_mfa!$F:$F,env_ac_mfa!$A:$A,X53,env_ac_mfa!$B:$B,Data_mfa!$B$51,env_ac_mfa!$C:$C,Data_mfa!$A$87,env_ac_mfa!$D:$D,Data_mfa!$B$50,env_ac_mfa!$E:$E,Data_mfa!$C$87)</f>
        <v>0.002</v>
      </c>
      <c r="Y87" s="187">
        <f>SUMIFS(env_ac_mfa!$F:$F,env_ac_mfa!$A:$A,Y53,env_ac_mfa!$B:$B,Data_mfa!$B$51,env_ac_mfa!$C:$C,Data_mfa!$A$87,env_ac_mfa!$D:$D,Data_mfa!$B$50,env_ac_mfa!$E:$E,Data_mfa!$C$87)</f>
        <v>0.002</v>
      </c>
      <c r="Z87" s="187">
        <f>SUMIFS(env_ac_mfa!$F:$F,env_ac_mfa!$A:$A,Z53,env_ac_mfa!$B:$B,Data_mfa!$B$51,env_ac_mfa!$C:$C,Data_mfa!$A$87,env_ac_mfa!$D:$D,Data_mfa!$B$50,env_ac_mfa!$E:$E,Data_mfa!$C$87)</f>
        <v>0.006</v>
      </c>
      <c r="AA87" s="187">
        <f>SUMIFS(env_ac_mfa!$F:$F,env_ac_mfa!$A:$A,$AA$53,env_ac_mfa!$B:$B,Data_mfa!$B$51,env_ac_mfa!$C:$C,Data_mfa!$A87,env_ac_mfa!$D:$D,Data_mfa!$B$50,env_ac_mfa!$E:$E,Data_mfa!$C87)</f>
        <v>0.007</v>
      </c>
    </row>
    <row r="88" spans="1:27" ht="15">
      <c r="A88" s="92" t="s">
        <v>59</v>
      </c>
      <c r="B88" s="92" t="s">
        <v>58</v>
      </c>
      <c r="C88" s="92" t="s">
        <v>57</v>
      </c>
      <c r="D88" s="92" t="s">
        <v>56</v>
      </c>
      <c r="E88" s="187">
        <f>SUMIFS(env_ac_mfa!$F:$F,env_ac_mfa!$A:$A,E53,env_ac_mfa!$B:$B,Data_mfa!$B$51,env_ac_mfa!$C:$C,Data_mfa!$A$88,env_ac_mfa!$D:$D,Data_mfa!$B$50,env_ac_mfa!$E:$E,Data_mfa!$C$88)</f>
        <v>0</v>
      </c>
      <c r="F88" s="187">
        <f>SUMIFS(env_ac_mfa!$F:$F,env_ac_mfa!$A:$A,F53,env_ac_mfa!$B:$B,Data_mfa!$B$51,env_ac_mfa!$C:$C,Data_mfa!$A$88,env_ac_mfa!$D:$D,Data_mfa!$B$50,env_ac_mfa!$E:$E,Data_mfa!$C$88)</f>
        <v>0</v>
      </c>
      <c r="G88" s="187">
        <f>SUMIFS(env_ac_mfa!$F:$F,env_ac_mfa!$A:$A,G53,env_ac_mfa!$B:$B,Data_mfa!$B$51,env_ac_mfa!$C:$C,Data_mfa!$A$88,env_ac_mfa!$D:$D,Data_mfa!$B$50,env_ac_mfa!$E:$E,Data_mfa!$C$88)</f>
        <v>0</v>
      </c>
      <c r="H88" s="187">
        <f>SUMIFS(env_ac_mfa!$F:$F,env_ac_mfa!$A:$A,H53,env_ac_mfa!$B:$B,Data_mfa!$B$51,env_ac_mfa!$C:$C,Data_mfa!$A$88,env_ac_mfa!$D:$D,Data_mfa!$B$50,env_ac_mfa!$E:$E,Data_mfa!$C$88)</f>
        <v>0</v>
      </c>
      <c r="I88" s="187">
        <f>SUMIFS(env_ac_mfa!$F:$F,env_ac_mfa!$A:$A,I53,env_ac_mfa!$B:$B,Data_mfa!$B$51,env_ac_mfa!$C:$C,Data_mfa!$A$88,env_ac_mfa!$D:$D,Data_mfa!$B$50,env_ac_mfa!$E:$E,Data_mfa!$C$88)</f>
        <v>0</v>
      </c>
      <c r="J88" s="187">
        <f>SUMIFS(env_ac_mfa!$F:$F,env_ac_mfa!$A:$A,J53,env_ac_mfa!$B:$B,Data_mfa!$B$51,env_ac_mfa!$C:$C,Data_mfa!$A$88,env_ac_mfa!$D:$D,Data_mfa!$B$50,env_ac_mfa!$E:$E,Data_mfa!$C$88)</f>
        <v>0</v>
      </c>
      <c r="K88" s="187">
        <f>SUMIFS(env_ac_mfa!$F:$F,env_ac_mfa!$A:$A,K53,env_ac_mfa!$B:$B,Data_mfa!$B$51,env_ac_mfa!$C:$C,Data_mfa!$A$88,env_ac_mfa!$D:$D,Data_mfa!$B$50,env_ac_mfa!$E:$E,Data_mfa!$C$88)</f>
        <v>0</v>
      </c>
      <c r="L88" s="187">
        <f>SUMIFS(env_ac_mfa!$F:$F,env_ac_mfa!$A:$A,L53,env_ac_mfa!$B:$B,Data_mfa!$B$51,env_ac_mfa!$C:$C,Data_mfa!$A$88,env_ac_mfa!$D:$D,Data_mfa!$B$50,env_ac_mfa!$E:$E,Data_mfa!$C$88)</f>
        <v>0</v>
      </c>
      <c r="M88" s="187">
        <f>SUMIFS(env_ac_mfa!$F:$F,env_ac_mfa!$A:$A,M53,env_ac_mfa!$B:$B,Data_mfa!$B$51,env_ac_mfa!$C:$C,Data_mfa!$A$88,env_ac_mfa!$D:$D,Data_mfa!$B$50,env_ac_mfa!$E:$E,Data_mfa!$C$88)</f>
        <v>0</v>
      </c>
      <c r="N88" s="187">
        <f>SUMIFS(env_ac_mfa!$F:$F,env_ac_mfa!$A:$A,N53,env_ac_mfa!$B:$B,Data_mfa!$B$51,env_ac_mfa!$C:$C,Data_mfa!$A$88,env_ac_mfa!$D:$D,Data_mfa!$B$50,env_ac_mfa!$E:$E,Data_mfa!$C$88)</f>
        <v>0.001</v>
      </c>
      <c r="O88" s="187">
        <f>SUMIFS(env_ac_mfa!$F:$F,env_ac_mfa!$A:$A,O53,env_ac_mfa!$B:$B,Data_mfa!$B$51,env_ac_mfa!$C:$C,Data_mfa!$A$88,env_ac_mfa!$D:$D,Data_mfa!$B$50,env_ac_mfa!$E:$E,Data_mfa!$C$88)</f>
        <v>0.001</v>
      </c>
      <c r="P88" s="187">
        <f>SUMIFS(env_ac_mfa!$F:$F,env_ac_mfa!$A:$A,P53,env_ac_mfa!$B:$B,Data_mfa!$B$51,env_ac_mfa!$C:$C,Data_mfa!$A$88,env_ac_mfa!$D:$D,Data_mfa!$B$50,env_ac_mfa!$E:$E,Data_mfa!$C$88)</f>
        <v>0</v>
      </c>
      <c r="Q88" s="187">
        <f>SUMIFS(env_ac_mfa!$F:$F,env_ac_mfa!$A:$A,Q53,env_ac_mfa!$B:$B,Data_mfa!$B$51,env_ac_mfa!$C:$C,Data_mfa!$A$88,env_ac_mfa!$D:$D,Data_mfa!$B$50,env_ac_mfa!$E:$E,Data_mfa!$C$88)</f>
        <v>0</v>
      </c>
      <c r="R88" s="187">
        <f>SUMIFS(env_ac_mfa!$F:$F,env_ac_mfa!$A:$A,R53,env_ac_mfa!$B:$B,Data_mfa!$B$51,env_ac_mfa!$C:$C,Data_mfa!$A$88,env_ac_mfa!$D:$D,Data_mfa!$B$50,env_ac_mfa!$E:$E,Data_mfa!$C$88)</f>
        <v>0.001</v>
      </c>
      <c r="S88" s="187">
        <f>SUMIFS(env_ac_mfa!$F:$F,env_ac_mfa!$A:$A,S53,env_ac_mfa!$B:$B,Data_mfa!$B$51,env_ac_mfa!$C:$C,Data_mfa!$A$88,env_ac_mfa!$D:$D,Data_mfa!$B$50,env_ac_mfa!$E:$E,Data_mfa!$C$88)</f>
        <v>0.001</v>
      </c>
      <c r="T88" s="187">
        <f>SUMIFS(env_ac_mfa!$F:$F,env_ac_mfa!$A:$A,T53,env_ac_mfa!$B:$B,Data_mfa!$B$51,env_ac_mfa!$C:$C,Data_mfa!$A$88,env_ac_mfa!$D:$D,Data_mfa!$B$50,env_ac_mfa!$E:$E,Data_mfa!$C$88)</f>
        <v>0.001</v>
      </c>
      <c r="U88" s="187">
        <f>SUMIFS(env_ac_mfa!$F:$F,env_ac_mfa!$A:$A,U53,env_ac_mfa!$B:$B,Data_mfa!$B$51,env_ac_mfa!$C:$C,Data_mfa!$A$88,env_ac_mfa!$D:$D,Data_mfa!$B$50,env_ac_mfa!$E:$E,Data_mfa!$C$88)</f>
        <v>0.005</v>
      </c>
      <c r="V88" s="187">
        <f>SUMIFS(env_ac_mfa!$F:$F,env_ac_mfa!$A:$A,V53,env_ac_mfa!$B:$B,Data_mfa!$B$51,env_ac_mfa!$C:$C,Data_mfa!$A$88,env_ac_mfa!$D:$D,Data_mfa!$B$50,env_ac_mfa!$E:$E,Data_mfa!$C$88)</f>
        <v>0.008</v>
      </c>
      <c r="W88" s="187">
        <f>SUMIFS(env_ac_mfa!$F:$F,env_ac_mfa!$A:$A,W53,env_ac_mfa!$B:$B,Data_mfa!$B$51,env_ac_mfa!$C:$C,Data_mfa!$A$88,env_ac_mfa!$D:$D,Data_mfa!$B$50,env_ac_mfa!$E:$E,Data_mfa!$C$88)</f>
        <v>0.002</v>
      </c>
      <c r="X88" s="187">
        <f>SUMIFS(env_ac_mfa!$F:$F,env_ac_mfa!$A:$A,X53,env_ac_mfa!$B:$B,Data_mfa!$B$51,env_ac_mfa!$C:$C,Data_mfa!$A$88,env_ac_mfa!$D:$D,Data_mfa!$B$50,env_ac_mfa!$E:$E,Data_mfa!$C$88)</f>
        <v>0.002</v>
      </c>
      <c r="Y88" s="187">
        <f>SUMIFS(env_ac_mfa!$F:$F,env_ac_mfa!$A:$A,Y53,env_ac_mfa!$B:$B,Data_mfa!$B$51,env_ac_mfa!$C:$C,Data_mfa!$A$88,env_ac_mfa!$D:$D,Data_mfa!$B$50,env_ac_mfa!$E:$E,Data_mfa!$C$88)</f>
        <v>0.002</v>
      </c>
      <c r="Z88" s="187">
        <f>SUMIFS(env_ac_mfa!$F:$F,env_ac_mfa!$A:$A,Z53,env_ac_mfa!$B:$B,Data_mfa!$B$51,env_ac_mfa!$C:$C,Data_mfa!$A$88,env_ac_mfa!$D:$D,Data_mfa!$B$50,env_ac_mfa!$E:$E,Data_mfa!$C$88)</f>
        <v>0.006</v>
      </c>
      <c r="AA88" s="187">
        <f>SUMIFS(env_ac_mfa!$F:$F,env_ac_mfa!$A:$A,$AA$53,env_ac_mfa!$B:$B,Data_mfa!$B$51,env_ac_mfa!$C:$C,Data_mfa!$A88,env_ac_mfa!$D:$D,Data_mfa!$B$50,env_ac_mfa!$E:$E,Data_mfa!$C88)</f>
        <v>0.007</v>
      </c>
    </row>
    <row r="90" ht="15">
      <c r="A90" s="91" t="s">
        <v>55</v>
      </c>
    </row>
    <row r="91" spans="1:2" ht="15">
      <c r="A91" s="91" t="s">
        <v>54</v>
      </c>
      <c r="B91" s="91" t="s">
        <v>53</v>
      </c>
    </row>
    <row r="93" spans="1:3" ht="15">
      <c r="A93" s="91" t="s">
        <v>99</v>
      </c>
      <c r="B93" s="91" t="s">
        <v>213</v>
      </c>
      <c r="C93" s="69" t="s">
        <v>217</v>
      </c>
    </row>
    <row r="94" spans="1:3" ht="15">
      <c r="A94" s="91" t="s">
        <v>98</v>
      </c>
      <c r="B94" s="137" t="s">
        <v>209</v>
      </c>
      <c r="C94" s="69" t="s">
        <v>173</v>
      </c>
    </row>
    <row r="96" spans="1:27" ht="15">
      <c r="A96" s="92" t="s">
        <v>97</v>
      </c>
      <c r="B96" s="92" t="s">
        <v>96</v>
      </c>
      <c r="C96" s="92" t="s">
        <v>95</v>
      </c>
      <c r="D96" s="92" t="s">
        <v>94</v>
      </c>
      <c r="E96" s="92" t="s">
        <v>93</v>
      </c>
      <c r="F96" s="92" t="s">
        <v>92</v>
      </c>
      <c r="G96" s="92" t="s">
        <v>91</v>
      </c>
      <c r="H96" s="92" t="s">
        <v>90</v>
      </c>
      <c r="I96" s="92" t="s">
        <v>89</v>
      </c>
      <c r="J96" s="92" t="s">
        <v>88</v>
      </c>
      <c r="K96" s="92" t="s">
        <v>87</v>
      </c>
      <c r="L96" s="92" t="s">
        <v>86</v>
      </c>
      <c r="M96" s="92" t="s">
        <v>85</v>
      </c>
      <c r="N96" s="92" t="s">
        <v>84</v>
      </c>
      <c r="O96" s="92" t="s">
        <v>83</v>
      </c>
      <c r="P96" s="92" t="s">
        <v>82</v>
      </c>
      <c r="Q96" s="92" t="s">
        <v>81</v>
      </c>
      <c r="R96" s="92" t="s">
        <v>80</v>
      </c>
      <c r="S96" s="92" t="s">
        <v>79</v>
      </c>
      <c r="T96" s="92" t="s">
        <v>78</v>
      </c>
      <c r="U96" s="92" t="s">
        <v>77</v>
      </c>
      <c r="V96" s="92" t="s">
        <v>76</v>
      </c>
      <c r="W96" s="92" t="s">
        <v>75</v>
      </c>
      <c r="X96" s="92" t="s">
        <v>206</v>
      </c>
      <c r="Y96" s="92" t="s">
        <v>234</v>
      </c>
      <c r="Z96" s="92" t="s">
        <v>239</v>
      </c>
      <c r="AA96" s="92" t="s">
        <v>250</v>
      </c>
    </row>
    <row r="97" spans="1:27" ht="15">
      <c r="A97" s="92" t="s">
        <v>74</v>
      </c>
      <c r="B97" s="92" t="s">
        <v>11</v>
      </c>
      <c r="C97" s="92" t="s">
        <v>65</v>
      </c>
      <c r="D97" s="92" t="s">
        <v>64</v>
      </c>
      <c r="E97" s="187">
        <f>SUMIFS(env_ac_mfa!$F:$F,env_ac_mfa!$A:$A,E96,env_ac_mfa!$B:$B,Data_mfa!$B$94,env_ac_mfa!$C:$C,Data_mfa!$A$97,env_ac_mfa!$D:$D,Data_mfa!$B$93,env_ac_mfa!$E:$E,Data_mfa!$C$97)</f>
        <v>100</v>
      </c>
      <c r="F97" s="187">
        <f>SUMIFS(env_ac_mfa!$F:$F,env_ac_mfa!$A:$A,F96,env_ac_mfa!$B:$B,Data_mfa!$B$94,env_ac_mfa!$C:$C,Data_mfa!$A$97,env_ac_mfa!$D:$D,Data_mfa!$B$93,env_ac_mfa!$E:$E,Data_mfa!$C$97)</f>
        <v>100.838</v>
      </c>
      <c r="G97" s="187">
        <f>SUMIFS(env_ac_mfa!$F:$F,env_ac_mfa!$A:$A,G96,env_ac_mfa!$B:$B,Data_mfa!$B$94,env_ac_mfa!$C:$C,Data_mfa!$A$97,env_ac_mfa!$D:$D,Data_mfa!$B$93,env_ac_mfa!$E:$E,Data_mfa!$C$97)</f>
        <v>101.208</v>
      </c>
      <c r="H97" s="187">
        <f>SUMIFS(env_ac_mfa!$F:$F,env_ac_mfa!$A:$A,H96,env_ac_mfa!$B:$B,Data_mfa!$B$94,env_ac_mfa!$C:$C,Data_mfa!$A$97,env_ac_mfa!$D:$D,Data_mfa!$B$93,env_ac_mfa!$E:$E,Data_mfa!$C$97)</f>
        <v>101.06</v>
      </c>
      <c r="I97" s="187">
        <f>SUMIFS(env_ac_mfa!$F:$F,env_ac_mfa!$A:$A,I96,env_ac_mfa!$B:$B,Data_mfa!$B$94,env_ac_mfa!$C:$C,Data_mfa!$A$97,env_ac_mfa!$D:$D,Data_mfa!$B$93,env_ac_mfa!$E:$E,Data_mfa!$C$97)</f>
        <v>106.148</v>
      </c>
      <c r="J97" s="187">
        <f>SUMIFS(env_ac_mfa!$F:$F,env_ac_mfa!$A:$A,J96,env_ac_mfa!$B:$B,Data_mfa!$B$94,env_ac_mfa!$C:$C,Data_mfa!$A$97,env_ac_mfa!$D:$D,Data_mfa!$B$93,env_ac_mfa!$E:$E,Data_mfa!$C$97)</f>
        <v>107.329</v>
      </c>
      <c r="K97" s="187">
        <f>SUMIFS(env_ac_mfa!$F:$F,env_ac_mfa!$A:$A,K96,env_ac_mfa!$B:$B,Data_mfa!$B$94,env_ac_mfa!$C:$C,Data_mfa!$A$97,env_ac_mfa!$D:$D,Data_mfa!$B$93,env_ac_mfa!$E:$E,Data_mfa!$C$97)</f>
        <v>110.07</v>
      </c>
      <c r="L97" s="187">
        <f>SUMIFS(env_ac_mfa!$F:$F,env_ac_mfa!$A:$A,L96,env_ac_mfa!$B:$B,Data_mfa!$B$94,env_ac_mfa!$C:$C,Data_mfa!$A$97,env_ac_mfa!$D:$D,Data_mfa!$B$93,env_ac_mfa!$E:$E,Data_mfa!$C$97)</f>
        <v>114.633</v>
      </c>
      <c r="M97" s="187">
        <f>SUMIFS(env_ac_mfa!$F:$F,env_ac_mfa!$A:$A,M96,env_ac_mfa!$B:$B,Data_mfa!$B$94,env_ac_mfa!$C:$C,Data_mfa!$A$97,env_ac_mfa!$D:$D,Data_mfa!$B$93,env_ac_mfa!$E:$E,Data_mfa!$C$97)</f>
        <v>112.773</v>
      </c>
      <c r="N97" s="187">
        <f>SUMIFS(env_ac_mfa!$F:$F,env_ac_mfa!$A:$A,N96,env_ac_mfa!$B:$B,Data_mfa!$B$94,env_ac_mfa!$C:$C,Data_mfa!$A$97,env_ac_mfa!$D:$D,Data_mfa!$B$93,env_ac_mfa!$E:$E,Data_mfa!$C$97)</f>
        <v>100.739</v>
      </c>
      <c r="O97" s="187">
        <f>SUMIFS(env_ac_mfa!$F:$F,env_ac_mfa!$A:$A,O96,env_ac_mfa!$B:$B,Data_mfa!$B$94,env_ac_mfa!$C:$C,Data_mfa!$A$97,env_ac_mfa!$D:$D,Data_mfa!$B$93,env_ac_mfa!$E:$E,Data_mfa!$C$97)</f>
        <v>97.297</v>
      </c>
      <c r="P97" s="187">
        <f>SUMIFS(env_ac_mfa!$F:$F,env_ac_mfa!$A:$A,P96,env_ac_mfa!$B:$B,Data_mfa!$B$94,env_ac_mfa!$C:$C,Data_mfa!$A$97,env_ac_mfa!$D:$D,Data_mfa!$B$93,env_ac_mfa!$E:$E,Data_mfa!$C$97)</f>
        <v>103.061</v>
      </c>
      <c r="Q97" s="187">
        <f>SUMIFS(env_ac_mfa!$F:$F,env_ac_mfa!$A:$A,Q96,env_ac_mfa!$B:$B,Data_mfa!$B$94,env_ac_mfa!$C:$C,Data_mfa!$A$97,env_ac_mfa!$D:$D,Data_mfa!$B$93,env_ac_mfa!$E:$E,Data_mfa!$C$97)</f>
        <v>95.473</v>
      </c>
      <c r="R97" s="187">
        <f>SUMIFS(env_ac_mfa!$F:$F,env_ac_mfa!$A:$A,R96,env_ac_mfa!$B:$B,Data_mfa!$B$94,env_ac_mfa!$C:$C,Data_mfa!$A$97,env_ac_mfa!$D:$D,Data_mfa!$B$93,env_ac_mfa!$E:$E,Data_mfa!$C$97)</f>
        <v>93.607</v>
      </c>
      <c r="S97" s="187">
        <f>SUMIFS(env_ac_mfa!$F:$F,env_ac_mfa!$A:$A,S96,env_ac_mfa!$B:$B,Data_mfa!$B$94,env_ac_mfa!$C:$C,Data_mfa!$A$97,env_ac_mfa!$D:$D,Data_mfa!$B$93,env_ac_mfa!$E:$E,Data_mfa!$C$97)</f>
        <v>94.573</v>
      </c>
      <c r="T97" s="187">
        <f>SUMIFS(env_ac_mfa!$F:$F,env_ac_mfa!$A:$A,T96,env_ac_mfa!$B:$B,Data_mfa!$B$94,env_ac_mfa!$C:$C,Data_mfa!$A$97,env_ac_mfa!$D:$D,Data_mfa!$B$93,env_ac_mfa!$E:$E,Data_mfa!$C$97)</f>
        <v>93.851</v>
      </c>
      <c r="U97" s="187">
        <f>SUMIFS(env_ac_mfa!$F:$F,env_ac_mfa!$A:$A,U96,env_ac_mfa!$B:$B,Data_mfa!$B$94,env_ac_mfa!$C:$C,Data_mfa!$A$97,env_ac_mfa!$D:$D,Data_mfa!$B$93,env_ac_mfa!$E:$E,Data_mfa!$C$97)</f>
        <v>93.579</v>
      </c>
      <c r="V97" s="187">
        <f>SUMIFS(env_ac_mfa!$F:$F,env_ac_mfa!$A:$A,V96,env_ac_mfa!$B:$B,Data_mfa!$B$94,env_ac_mfa!$C:$C,Data_mfa!$A$97,env_ac_mfa!$D:$D,Data_mfa!$B$93,env_ac_mfa!$E:$E,Data_mfa!$C$97)</f>
        <v>96.15</v>
      </c>
      <c r="W97" s="187">
        <f>SUMIFS(env_ac_mfa!$F:$F,env_ac_mfa!$A:$A,W96,env_ac_mfa!$B:$B,Data_mfa!$B$94,env_ac_mfa!$C:$C,Data_mfa!$A$97,env_ac_mfa!$D:$D,Data_mfa!$B$93,env_ac_mfa!$E:$E,Data_mfa!$C$97)</f>
        <v>97.435</v>
      </c>
      <c r="X97" s="187">
        <f>SUMIFS(env_ac_mfa!$F:$F,env_ac_mfa!$A:$A,X96,env_ac_mfa!$B:$B,Data_mfa!$B$94,env_ac_mfa!$C:$C,Data_mfa!$A$97,env_ac_mfa!$D:$D,Data_mfa!$B$93,env_ac_mfa!$E:$E,Data_mfa!$C$97)</f>
        <v>98.593</v>
      </c>
      <c r="Y97" s="187">
        <f>SUMIFS(env_ac_mfa!$F:$F,env_ac_mfa!$A:$A,Y96,env_ac_mfa!$B:$B,Data_mfa!$B$94,env_ac_mfa!$C:$C,Data_mfa!$A$97,env_ac_mfa!$D:$D,Data_mfa!$B$93,env_ac_mfa!$E:$E,Data_mfa!$C$97)</f>
        <v>96.391</v>
      </c>
      <c r="Z97" s="187">
        <f>SUMIFS(env_ac_mfa!$F:$F,env_ac_mfa!$A:$A,Z96,env_ac_mfa!$B:$B,Data_mfa!$B$94,env_ac_mfa!$C:$C,Data_mfa!$A$97,env_ac_mfa!$D:$D,Data_mfa!$B$93,env_ac_mfa!$E:$E,Data_mfa!$C$97)</f>
        <v>100.177</v>
      </c>
      <c r="AA97" s="187">
        <f>SUMIFS(env_ac_mfa!$F:$F,env_ac_mfa!$A:$A,$AA$96,env_ac_mfa!$B:$B,Data_mfa!$B$94,env_ac_mfa!$C:$C,Data_mfa!$A97,env_ac_mfa!$D:$D,Data_mfa!$B$93,env_ac_mfa!$E:$E,Data_mfa!$C97)</f>
        <v>99.896</v>
      </c>
    </row>
    <row r="98" spans="1:27" ht="15">
      <c r="A98" s="92" t="s">
        <v>74</v>
      </c>
      <c r="B98" s="92" t="s">
        <v>11</v>
      </c>
      <c r="C98" s="92" t="s">
        <v>63</v>
      </c>
      <c r="D98" s="92" t="s">
        <v>1</v>
      </c>
      <c r="E98" s="187">
        <f>SUMIFS(env_ac_mfa!$F:$F,env_ac_mfa!$A:$A,E96,env_ac_mfa!$B:$B,Data_mfa!$B$94,env_ac_mfa!$C:$C,Data_mfa!$A$98,env_ac_mfa!$D:$D,Data_mfa!$B$93,env_ac_mfa!$E:$E,Data_mfa!$C$98)</f>
        <v>100</v>
      </c>
      <c r="F98" s="187">
        <f>SUMIFS(env_ac_mfa!$F:$F,env_ac_mfa!$A:$A,F96,env_ac_mfa!$B:$B,Data_mfa!$B$94,env_ac_mfa!$C:$C,Data_mfa!$A$98,env_ac_mfa!$D:$D,Data_mfa!$B$93,env_ac_mfa!$E:$E,Data_mfa!$C$98)</f>
        <v>98.544</v>
      </c>
      <c r="G98" s="187">
        <f>SUMIFS(env_ac_mfa!$F:$F,env_ac_mfa!$A:$A,G96,env_ac_mfa!$B:$B,Data_mfa!$B$94,env_ac_mfa!$C:$C,Data_mfa!$A$98,env_ac_mfa!$D:$D,Data_mfa!$B$93,env_ac_mfa!$E:$E,Data_mfa!$C$98)</f>
        <v>103.182</v>
      </c>
      <c r="H98" s="187">
        <f>SUMIFS(env_ac_mfa!$F:$F,env_ac_mfa!$A:$A,H96,env_ac_mfa!$B:$B,Data_mfa!$B$94,env_ac_mfa!$C:$C,Data_mfa!$A$98,env_ac_mfa!$D:$D,Data_mfa!$B$93,env_ac_mfa!$E:$E,Data_mfa!$C$98)</f>
        <v>108.862</v>
      </c>
      <c r="I98" s="187">
        <f>SUMIFS(env_ac_mfa!$F:$F,env_ac_mfa!$A:$A,I96,env_ac_mfa!$B:$B,Data_mfa!$B$94,env_ac_mfa!$C:$C,Data_mfa!$A$98,env_ac_mfa!$D:$D,Data_mfa!$B$93,env_ac_mfa!$E:$E,Data_mfa!$C$98)</f>
        <v>112.48</v>
      </c>
      <c r="J98" s="187">
        <f>SUMIFS(env_ac_mfa!$F:$F,env_ac_mfa!$A:$A,J96,env_ac_mfa!$B:$B,Data_mfa!$B$94,env_ac_mfa!$C:$C,Data_mfa!$A$98,env_ac_mfa!$D:$D,Data_mfa!$B$93,env_ac_mfa!$E:$E,Data_mfa!$C$98)</f>
        <v>114.187</v>
      </c>
      <c r="K98" s="187">
        <f>SUMIFS(env_ac_mfa!$F:$F,env_ac_mfa!$A:$A,K96,env_ac_mfa!$B:$B,Data_mfa!$B$94,env_ac_mfa!$C:$C,Data_mfa!$A$98,env_ac_mfa!$D:$D,Data_mfa!$B$93,env_ac_mfa!$E:$E,Data_mfa!$C$98)</f>
        <v>117.169</v>
      </c>
      <c r="L98" s="187">
        <f>SUMIFS(env_ac_mfa!$F:$F,env_ac_mfa!$A:$A,L96,env_ac_mfa!$B:$B,Data_mfa!$B$94,env_ac_mfa!$C:$C,Data_mfa!$A$98,env_ac_mfa!$D:$D,Data_mfa!$B$93,env_ac_mfa!$E:$E,Data_mfa!$C$98)</f>
        <v>119.221</v>
      </c>
      <c r="M98" s="187">
        <f>SUMIFS(env_ac_mfa!$F:$F,env_ac_mfa!$A:$A,M96,env_ac_mfa!$B:$B,Data_mfa!$B$94,env_ac_mfa!$C:$C,Data_mfa!$A$98,env_ac_mfa!$D:$D,Data_mfa!$B$93,env_ac_mfa!$E:$E,Data_mfa!$C$98)</f>
        <v>117.944</v>
      </c>
      <c r="N98" s="187">
        <f>SUMIFS(env_ac_mfa!$F:$F,env_ac_mfa!$A:$A,N96,env_ac_mfa!$B:$B,Data_mfa!$B$94,env_ac_mfa!$C:$C,Data_mfa!$A$98,env_ac_mfa!$D:$D,Data_mfa!$B$93,env_ac_mfa!$E:$E,Data_mfa!$C$98)</f>
        <v>99.705</v>
      </c>
      <c r="O98" s="187">
        <f>SUMIFS(env_ac_mfa!$F:$F,env_ac_mfa!$A:$A,O96,env_ac_mfa!$B:$B,Data_mfa!$B$94,env_ac_mfa!$C:$C,Data_mfa!$A$98,env_ac_mfa!$D:$D,Data_mfa!$B$93,env_ac_mfa!$E:$E,Data_mfa!$C$98)</f>
        <v>107.074</v>
      </c>
      <c r="P98" s="187">
        <f>SUMIFS(env_ac_mfa!$F:$F,env_ac_mfa!$A:$A,P96,env_ac_mfa!$B:$B,Data_mfa!$B$94,env_ac_mfa!$C:$C,Data_mfa!$A$98,env_ac_mfa!$D:$D,Data_mfa!$B$93,env_ac_mfa!$E:$E,Data_mfa!$C$98)</f>
        <v>108.84</v>
      </c>
      <c r="Q98" s="187">
        <f>SUMIFS(env_ac_mfa!$F:$F,env_ac_mfa!$A:$A,Q96,env_ac_mfa!$B:$B,Data_mfa!$B$94,env_ac_mfa!$C:$C,Data_mfa!$A$98,env_ac_mfa!$D:$D,Data_mfa!$B$93,env_ac_mfa!$E:$E,Data_mfa!$C$98)</f>
        <v>105.423</v>
      </c>
      <c r="R98" s="187">
        <f>SUMIFS(env_ac_mfa!$F:$F,env_ac_mfa!$A:$A,R96,env_ac_mfa!$B:$B,Data_mfa!$B$94,env_ac_mfa!$C:$C,Data_mfa!$A$98,env_ac_mfa!$D:$D,Data_mfa!$B$93,env_ac_mfa!$E:$E,Data_mfa!$C$98)</f>
        <v>104.484</v>
      </c>
      <c r="S98" s="187">
        <f>SUMIFS(env_ac_mfa!$F:$F,env_ac_mfa!$A:$A,S96,env_ac_mfa!$B:$B,Data_mfa!$B$94,env_ac_mfa!$C:$C,Data_mfa!$A$98,env_ac_mfa!$D:$D,Data_mfa!$B$93,env_ac_mfa!$E:$E,Data_mfa!$C$98)</f>
        <v>105.778</v>
      </c>
      <c r="T98" s="187">
        <f>SUMIFS(env_ac_mfa!$F:$F,env_ac_mfa!$A:$A,T96,env_ac_mfa!$B:$B,Data_mfa!$B$94,env_ac_mfa!$C:$C,Data_mfa!$A$98,env_ac_mfa!$D:$D,Data_mfa!$B$93,env_ac_mfa!$E:$E,Data_mfa!$C$98)</f>
        <v>110.253</v>
      </c>
      <c r="U98" s="187">
        <f>SUMIFS(env_ac_mfa!$F:$F,env_ac_mfa!$A:$A,U96,env_ac_mfa!$B:$B,Data_mfa!$B$94,env_ac_mfa!$C:$C,Data_mfa!$A$98,env_ac_mfa!$D:$D,Data_mfa!$B$93,env_ac_mfa!$E:$E,Data_mfa!$C$98)</f>
        <v>111.483</v>
      </c>
      <c r="V98" s="187">
        <f>SUMIFS(env_ac_mfa!$F:$F,env_ac_mfa!$A:$A,V96,env_ac_mfa!$B:$B,Data_mfa!$B$94,env_ac_mfa!$C:$C,Data_mfa!$A$98,env_ac_mfa!$D:$D,Data_mfa!$B$93,env_ac_mfa!$E:$E,Data_mfa!$C$98)</f>
        <v>114.355</v>
      </c>
      <c r="W98" s="187">
        <f>SUMIFS(env_ac_mfa!$F:$F,env_ac_mfa!$A:$A,W96,env_ac_mfa!$B:$B,Data_mfa!$B$94,env_ac_mfa!$C:$C,Data_mfa!$A$98,env_ac_mfa!$D:$D,Data_mfa!$B$93,env_ac_mfa!$E:$E,Data_mfa!$C$98)</f>
        <v>116.732</v>
      </c>
      <c r="X98" s="187">
        <f>SUMIFS(env_ac_mfa!$F:$F,env_ac_mfa!$A:$A,X96,env_ac_mfa!$B:$B,Data_mfa!$B$94,env_ac_mfa!$C:$C,Data_mfa!$A$98,env_ac_mfa!$D:$D,Data_mfa!$B$93,env_ac_mfa!$E:$E,Data_mfa!$C$98)</f>
        <v>114.473</v>
      </c>
      <c r="Y98" s="187">
        <f>SUMIFS(env_ac_mfa!$F:$F,env_ac_mfa!$A:$A,Y96,env_ac_mfa!$B:$B,Data_mfa!$B$94,env_ac_mfa!$C:$C,Data_mfa!$A$98,env_ac_mfa!$D:$D,Data_mfa!$B$93,env_ac_mfa!$E:$E,Data_mfa!$C$98)</f>
        <v>102.793</v>
      </c>
      <c r="Z98" s="187">
        <f>SUMIFS(env_ac_mfa!$F:$F,env_ac_mfa!$A:$A,Z96,env_ac_mfa!$B:$B,Data_mfa!$B$94,env_ac_mfa!$C:$C,Data_mfa!$A$98,env_ac_mfa!$D:$D,Data_mfa!$B$93,env_ac_mfa!$E:$E,Data_mfa!$C$98)</f>
        <v>109.084</v>
      </c>
      <c r="AA98" s="187">
        <f>SUMIFS(env_ac_mfa!$F:$F,env_ac_mfa!$A:$A,$AA$96,env_ac_mfa!$B:$B,Data_mfa!$B$94,env_ac_mfa!$C:$C,Data_mfa!$A98,env_ac_mfa!$D:$D,Data_mfa!$B$93,env_ac_mfa!$E:$E,Data_mfa!$C98)</f>
        <v>107.878</v>
      </c>
    </row>
    <row r="99" spans="1:27" ht="15">
      <c r="A99" s="92" t="s">
        <v>74</v>
      </c>
      <c r="B99" s="92" t="s">
        <v>11</v>
      </c>
      <c r="C99" s="92" t="s">
        <v>62</v>
      </c>
      <c r="D99" s="92" t="s">
        <v>2</v>
      </c>
      <c r="E99" s="187">
        <f>SUMIFS(env_ac_mfa!$F:$F,env_ac_mfa!$A:$A,E96,env_ac_mfa!$B:$B,Data_mfa!$B$94,env_ac_mfa!$C:$C,Data_mfa!$A$99,env_ac_mfa!$D:$D,Data_mfa!$B$93,env_ac_mfa!$E:$E,Data_mfa!$C$99)</f>
        <v>100</v>
      </c>
      <c r="F99" s="187">
        <f>SUMIFS(env_ac_mfa!$F:$F,env_ac_mfa!$A:$A,F96,env_ac_mfa!$B:$B,Data_mfa!$B$94,env_ac_mfa!$C:$C,Data_mfa!$A$99,env_ac_mfa!$D:$D,Data_mfa!$B$93,env_ac_mfa!$E:$E,Data_mfa!$C$99)</f>
        <v>99.736</v>
      </c>
      <c r="G99" s="187">
        <f>SUMIFS(env_ac_mfa!$F:$F,env_ac_mfa!$A:$A,G96,env_ac_mfa!$B:$B,Data_mfa!$B$94,env_ac_mfa!$C:$C,Data_mfa!$A$99,env_ac_mfa!$D:$D,Data_mfa!$B$93,env_ac_mfa!$E:$E,Data_mfa!$C$99)</f>
        <v>105.753</v>
      </c>
      <c r="H99" s="187">
        <f>SUMIFS(env_ac_mfa!$F:$F,env_ac_mfa!$A:$A,H96,env_ac_mfa!$B:$B,Data_mfa!$B$94,env_ac_mfa!$C:$C,Data_mfa!$A$99,env_ac_mfa!$D:$D,Data_mfa!$B$93,env_ac_mfa!$E:$E,Data_mfa!$C$99)</f>
        <v>108.408</v>
      </c>
      <c r="I99" s="187">
        <f>SUMIFS(env_ac_mfa!$F:$F,env_ac_mfa!$A:$A,I96,env_ac_mfa!$B:$B,Data_mfa!$B$94,env_ac_mfa!$C:$C,Data_mfa!$A$99,env_ac_mfa!$D:$D,Data_mfa!$B$93,env_ac_mfa!$E:$E,Data_mfa!$C$99)</f>
        <v>114.196</v>
      </c>
      <c r="J99" s="187">
        <f>SUMIFS(env_ac_mfa!$F:$F,env_ac_mfa!$A:$A,J96,env_ac_mfa!$B:$B,Data_mfa!$B$94,env_ac_mfa!$C:$C,Data_mfa!$A$99,env_ac_mfa!$D:$D,Data_mfa!$B$93,env_ac_mfa!$E:$E,Data_mfa!$C$99)</f>
        <v>120.254</v>
      </c>
      <c r="K99" s="187">
        <f>SUMIFS(env_ac_mfa!$F:$F,env_ac_mfa!$A:$A,K96,env_ac_mfa!$B:$B,Data_mfa!$B$94,env_ac_mfa!$C:$C,Data_mfa!$A$99,env_ac_mfa!$D:$D,Data_mfa!$B$93,env_ac_mfa!$E:$E,Data_mfa!$C$99)</f>
        <v>125.604</v>
      </c>
      <c r="L99" s="187">
        <f>SUMIFS(env_ac_mfa!$F:$F,env_ac_mfa!$A:$A,L96,env_ac_mfa!$B:$B,Data_mfa!$B$94,env_ac_mfa!$C:$C,Data_mfa!$A$99,env_ac_mfa!$D:$D,Data_mfa!$B$93,env_ac_mfa!$E:$E,Data_mfa!$C$99)</f>
        <v>128.746</v>
      </c>
      <c r="M99" s="187">
        <f>SUMIFS(env_ac_mfa!$F:$F,env_ac_mfa!$A:$A,M96,env_ac_mfa!$B:$B,Data_mfa!$B$94,env_ac_mfa!$C:$C,Data_mfa!$A$99,env_ac_mfa!$D:$D,Data_mfa!$B$93,env_ac_mfa!$E:$E,Data_mfa!$C$99)</f>
        <v>131.499</v>
      </c>
      <c r="N99" s="187">
        <f>SUMIFS(env_ac_mfa!$F:$F,env_ac_mfa!$A:$A,N96,env_ac_mfa!$B:$B,Data_mfa!$B$94,env_ac_mfa!$C:$C,Data_mfa!$A$99,env_ac_mfa!$D:$D,Data_mfa!$B$93,env_ac_mfa!$E:$E,Data_mfa!$C$99)</f>
        <v>123.608</v>
      </c>
      <c r="O99" s="187">
        <f>SUMIFS(env_ac_mfa!$F:$F,env_ac_mfa!$A:$A,O96,env_ac_mfa!$B:$B,Data_mfa!$B$94,env_ac_mfa!$C:$C,Data_mfa!$A$99,env_ac_mfa!$D:$D,Data_mfa!$B$93,env_ac_mfa!$E:$E,Data_mfa!$C$99)</f>
        <v>136.578</v>
      </c>
      <c r="P99" s="187">
        <f>SUMIFS(env_ac_mfa!$F:$F,env_ac_mfa!$A:$A,P96,env_ac_mfa!$B:$B,Data_mfa!$B$94,env_ac_mfa!$C:$C,Data_mfa!$A$99,env_ac_mfa!$D:$D,Data_mfa!$B$93,env_ac_mfa!$E:$E,Data_mfa!$C$99)</f>
        <v>141.165</v>
      </c>
      <c r="Q99" s="187">
        <f>SUMIFS(env_ac_mfa!$F:$F,env_ac_mfa!$A:$A,Q96,env_ac_mfa!$B:$B,Data_mfa!$B$94,env_ac_mfa!$C:$C,Data_mfa!$A$99,env_ac_mfa!$D:$D,Data_mfa!$B$93,env_ac_mfa!$E:$E,Data_mfa!$C$99)</f>
        <v>151.365</v>
      </c>
      <c r="R99" s="187">
        <f>SUMIFS(env_ac_mfa!$F:$F,env_ac_mfa!$A:$A,R96,env_ac_mfa!$B:$B,Data_mfa!$B$94,env_ac_mfa!$C:$C,Data_mfa!$A$99,env_ac_mfa!$D:$D,Data_mfa!$B$93,env_ac_mfa!$E:$E,Data_mfa!$C$99)</f>
        <v>158.273</v>
      </c>
      <c r="S99" s="187">
        <f>SUMIFS(env_ac_mfa!$F:$F,env_ac_mfa!$A:$A,S96,env_ac_mfa!$B:$B,Data_mfa!$B$94,env_ac_mfa!$C:$C,Data_mfa!$A$99,env_ac_mfa!$D:$D,Data_mfa!$B$93,env_ac_mfa!$E:$E,Data_mfa!$C$99)</f>
        <v>160.511</v>
      </c>
      <c r="T99" s="187">
        <f>SUMIFS(env_ac_mfa!$F:$F,env_ac_mfa!$A:$A,T96,env_ac_mfa!$B:$B,Data_mfa!$B$94,env_ac_mfa!$C:$C,Data_mfa!$A$99,env_ac_mfa!$D:$D,Data_mfa!$B$93,env_ac_mfa!$E:$E,Data_mfa!$C$99)</f>
        <v>161.957</v>
      </c>
      <c r="U99" s="187">
        <f>SUMIFS(env_ac_mfa!$F:$F,env_ac_mfa!$A:$A,U96,env_ac_mfa!$B:$B,Data_mfa!$B$94,env_ac_mfa!$C:$C,Data_mfa!$A$99,env_ac_mfa!$D:$D,Data_mfa!$B$93,env_ac_mfa!$E:$E,Data_mfa!$C$99)</f>
        <v>167.015</v>
      </c>
      <c r="V99" s="187">
        <f>SUMIFS(env_ac_mfa!$F:$F,env_ac_mfa!$A:$A,V96,env_ac_mfa!$B:$B,Data_mfa!$B$94,env_ac_mfa!$C:$C,Data_mfa!$A$99,env_ac_mfa!$D:$D,Data_mfa!$B$93,env_ac_mfa!$E:$E,Data_mfa!$C$99)</f>
        <v>172.897</v>
      </c>
      <c r="W99" s="187">
        <f>SUMIFS(env_ac_mfa!$F:$F,env_ac_mfa!$A:$A,W96,env_ac_mfa!$B:$B,Data_mfa!$B$94,env_ac_mfa!$C:$C,Data_mfa!$A$99,env_ac_mfa!$D:$D,Data_mfa!$B$93,env_ac_mfa!$E:$E,Data_mfa!$C$99)</f>
        <v>168.533</v>
      </c>
      <c r="X99" s="187">
        <f>SUMIFS(env_ac_mfa!$F:$F,env_ac_mfa!$A:$A,X96,env_ac_mfa!$B:$B,Data_mfa!$B$94,env_ac_mfa!$C:$C,Data_mfa!$A$99,env_ac_mfa!$D:$D,Data_mfa!$B$93,env_ac_mfa!$E:$E,Data_mfa!$C$99)</f>
        <v>168.308</v>
      </c>
      <c r="Y99" s="187">
        <f>SUMIFS(env_ac_mfa!$F:$F,env_ac_mfa!$A:$A,Y96,env_ac_mfa!$B:$B,Data_mfa!$B$94,env_ac_mfa!$C:$C,Data_mfa!$A$99,env_ac_mfa!$D:$D,Data_mfa!$B$93,env_ac_mfa!$E:$E,Data_mfa!$C$99)</f>
        <v>162.133</v>
      </c>
      <c r="Z99" s="187">
        <f>SUMIFS(env_ac_mfa!$F:$F,env_ac_mfa!$A:$A,Z96,env_ac_mfa!$B:$B,Data_mfa!$B$94,env_ac_mfa!$C:$C,Data_mfa!$A$99,env_ac_mfa!$D:$D,Data_mfa!$B$93,env_ac_mfa!$E:$E,Data_mfa!$C$99)</f>
        <v>168.675</v>
      </c>
      <c r="AA99" s="187">
        <f>SUMIFS(env_ac_mfa!$F:$F,env_ac_mfa!$A:$A,$AA$96,env_ac_mfa!$B:$B,Data_mfa!$B$94,env_ac_mfa!$C:$C,Data_mfa!$A99,env_ac_mfa!$D:$D,Data_mfa!$B$93,env_ac_mfa!$E:$E,Data_mfa!$C99)</f>
        <v>155.158</v>
      </c>
    </row>
    <row r="100" spans="1:27" ht="15">
      <c r="A100" s="92" t="s">
        <v>74</v>
      </c>
      <c r="B100" s="92" t="s">
        <v>11</v>
      </c>
      <c r="C100" s="92" t="s">
        <v>61</v>
      </c>
      <c r="D100" s="92" t="s">
        <v>60</v>
      </c>
      <c r="E100" s="187">
        <f>SUMIFS(env_ac_mfa!$F:$F,env_ac_mfa!$A:$A,E96,env_ac_mfa!$B:$B,Data_mfa!$B$94,env_ac_mfa!$C:$C,Data_mfa!$A$100,env_ac_mfa!$D:$D,Data_mfa!$B$93,env_ac_mfa!$E:$E,Data_mfa!$C$100)</f>
        <v>100</v>
      </c>
      <c r="F100" s="187">
        <f>SUMIFS(env_ac_mfa!$F:$F,env_ac_mfa!$A:$A,F96,env_ac_mfa!$B:$B,Data_mfa!$B$94,env_ac_mfa!$C:$C,Data_mfa!$A$100,env_ac_mfa!$D:$D,Data_mfa!$B$93,env_ac_mfa!$E:$E,Data_mfa!$C$100)</f>
        <v>100.395</v>
      </c>
      <c r="G100" s="187">
        <f>SUMIFS(env_ac_mfa!$F:$F,env_ac_mfa!$A:$A,G96,env_ac_mfa!$B:$B,Data_mfa!$B$94,env_ac_mfa!$C:$C,Data_mfa!$A$100,env_ac_mfa!$D:$D,Data_mfa!$B$93,env_ac_mfa!$E:$E,Data_mfa!$C$100)</f>
        <v>101.347</v>
      </c>
      <c r="H100" s="187">
        <f>SUMIFS(env_ac_mfa!$F:$F,env_ac_mfa!$A:$A,H96,env_ac_mfa!$B:$B,Data_mfa!$B$94,env_ac_mfa!$C:$C,Data_mfa!$A$100,env_ac_mfa!$D:$D,Data_mfa!$B$93,env_ac_mfa!$E:$E,Data_mfa!$C$100)</f>
        <v>102.324</v>
      </c>
      <c r="I100" s="187">
        <f>SUMIFS(env_ac_mfa!$F:$F,env_ac_mfa!$A:$A,I96,env_ac_mfa!$B:$B,Data_mfa!$B$94,env_ac_mfa!$C:$C,Data_mfa!$A$100,env_ac_mfa!$D:$D,Data_mfa!$B$93,env_ac_mfa!$E:$E,Data_mfa!$C$100)</f>
        <v>107.033</v>
      </c>
      <c r="J100" s="187">
        <f>SUMIFS(env_ac_mfa!$F:$F,env_ac_mfa!$A:$A,J96,env_ac_mfa!$B:$B,Data_mfa!$B$94,env_ac_mfa!$C:$C,Data_mfa!$A$100,env_ac_mfa!$D:$D,Data_mfa!$B$93,env_ac_mfa!$E:$E,Data_mfa!$C$100)</f>
        <v>108.006</v>
      </c>
      <c r="K100" s="187">
        <f>SUMIFS(env_ac_mfa!$F:$F,env_ac_mfa!$A:$A,K96,env_ac_mfa!$B:$B,Data_mfa!$B$94,env_ac_mfa!$C:$C,Data_mfa!$A$100,env_ac_mfa!$D:$D,Data_mfa!$B$93,env_ac_mfa!$E:$E,Data_mfa!$C$100)</f>
        <v>110.626</v>
      </c>
      <c r="L100" s="187">
        <f>SUMIFS(env_ac_mfa!$F:$F,env_ac_mfa!$A:$A,L96,env_ac_mfa!$B:$B,Data_mfa!$B$94,env_ac_mfa!$C:$C,Data_mfa!$A$100,env_ac_mfa!$D:$D,Data_mfa!$B$93,env_ac_mfa!$E:$E,Data_mfa!$C$100)</f>
        <v>114.718</v>
      </c>
      <c r="M100" s="187">
        <f>SUMIFS(env_ac_mfa!$F:$F,env_ac_mfa!$A:$A,M96,env_ac_mfa!$B:$B,Data_mfa!$B$94,env_ac_mfa!$C:$C,Data_mfa!$A$100,env_ac_mfa!$D:$D,Data_mfa!$B$93,env_ac_mfa!$E:$E,Data_mfa!$C$100)</f>
        <v>112.681</v>
      </c>
      <c r="N100" s="187">
        <f>SUMIFS(env_ac_mfa!$F:$F,env_ac_mfa!$A:$A,N96,env_ac_mfa!$B:$B,Data_mfa!$B$94,env_ac_mfa!$C:$C,Data_mfa!$A$100,env_ac_mfa!$D:$D,Data_mfa!$B$93,env_ac_mfa!$E:$E,Data_mfa!$C$100)</f>
        <v>98.971</v>
      </c>
      <c r="O100" s="187">
        <f>SUMIFS(env_ac_mfa!$F:$F,env_ac_mfa!$A:$A,O96,env_ac_mfa!$B:$B,Data_mfa!$B$94,env_ac_mfa!$C:$C,Data_mfa!$A$100,env_ac_mfa!$D:$D,Data_mfa!$B$93,env_ac_mfa!$E:$E,Data_mfa!$C$100)</f>
        <v>96.862</v>
      </c>
      <c r="P100" s="187">
        <f>SUMIFS(env_ac_mfa!$F:$F,env_ac_mfa!$A:$A,P96,env_ac_mfa!$B:$B,Data_mfa!$B$94,env_ac_mfa!$C:$C,Data_mfa!$A$100,env_ac_mfa!$D:$D,Data_mfa!$B$93,env_ac_mfa!$E:$E,Data_mfa!$C$100)</f>
        <v>101.805</v>
      </c>
      <c r="Q100" s="187">
        <f>SUMIFS(env_ac_mfa!$F:$F,env_ac_mfa!$A:$A,Q96,env_ac_mfa!$B:$B,Data_mfa!$B$94,env_ac_mfa!$C:$C,Data_mfa!$A$100,env_ac_mfa!$D:$D,Data_mfa!$B$93,env_ac_mfa!$E:$E,Data_mfa!$C$100)</f>
        <v>93.961</v>
      </c>
      <c r="R100" s="187">
        <f>SUMIFS(env_ac_mfa!$F:$F,env_ac_mfa!$A:$A,R96,env_ac_mfa!$B:$B,Data_mfa!$B$94,env_ac_mfa!$C:$C,Data_mfa!$A$100,env_ac_mfa!$D:$D,Data_mfa!$B$93,env_ac_mfa!$E:$E,Data_mfa!$C$100)</f>
        <v>91.716</v>
      </c>
      <c r="S100" s="187">
        <f>SUMIFS(env_ac_mfa!$F:$F,env_ac_mfa!$A:$A,S96,env_ac_mfa!$B:$B,Data_mfa!$B$94,env_ac_mfa!$C:$C,Data_mfa!$A$100,env_ac_mfa!$D:$D,Data_mfa!$B$93,env_ac_mfa!$E:$E,Data_mfa!$C$100)</f>
        <v>92.67</v>
      </c>
      <c r="T100" s="187">
        <f>SUMIFS(env_ac_mfa!$F:$F,env_ac_mfa!$A:$A,T96,env_ac_mfa!$B:$B,Data_mfa!$B$94,env_ac_mfa!$C:$C,Data_mfa!$A$100,env_ac_mfa!$D:$D,Data_mfa!$B$93,env_ac_mfa!$E:$E,Data_mfa!$C$100)</f>
        <v>92.973</v>
      </c>
      <c r="U100" s="187">
        <f>SUMIFS(env_ac_mfa!$F:$F,env_ac_mfa!$A:$A,U96,env_ac_mfa!$B:$B,Data_mfa!$B$94,env_ac_mfa!$C:$C,Data_mfa!$A$100,env_ac_mfa!$D:$D,Data_mfa!$B$93,env_ac_mfa!$E:$E,Data_mfa!$C$100)</f>
        <v>92.681</v>
      </c>
      <c r="V100" s="187">
        <f>SUMIFS(env_ac_mfa!$F:$F,env_ac_mfa!$A:$A,V96,env_ac_mfa!$B:$B,Data_mfa!$B$94,env_ac_mfa!$C:$C,Data_mfa!$A$100,env_ac_mfa!$D:$D,Data_mfa!$B$93,env_ac_mfa!$E:$E,Data_mfa!$C$100)</f>
        <v>95.098</v>
      </c>
      <c r="W100" s="187">
        <f>SUMIFS(env_ac_mfa!$F:$F,env_ac_mfa!$A:$A,W96,env_ac_mfa!$B:$B,Data_mfa!$B$94,env_ac_mfa!$C:$C,Data_mfa!$A$100,env_ac_mfa!$D:$D,Data_mfa!$B$93,env_ac_mfa!$E:$E,Data_mfa!$C$100)</f>
        <v>97.008</v>
      </c>
      <c r="X100" s="187">
        <f>SUMIFS(env_ac_mfa!$F:$F,env_ac_mfa!$A:$A,X96,env_ac_mfa!$B:$B,Data_mfa!$B$94,env_ac_mfa!$C:$C,Data_mfa!$A$100,env_ac_mfa!$D:$D,Data_mfa!$B$93,env_ac_mfa!$E:$E,Data_mfa!$C$100)</f>
        <v>97.489</v>
      </c>
      <c r="Y100" s="187">
        <f>SUMIFS(env_ac_mfa!$F:$F,env_ac_mfa!$A:$A,Y96,env_ac_mfa!$B:$B,Data_mfa!$B$94,env_ac_mfa!$C:$C,Data_mfa!$A$100,env_ac_mfa!$D:$D,Data_mfa!$B$93,env_ac_mfa!$E:$E,Data_mfa!$C$100)</f>
        <v>93.419</v>
      </c>
      <c r="Z100" s="187">
        <f>SUMIFS(env_ac_mfa!$F:$F,env_ac_mfa!$A:$A,Z96,env_ac_mfa!$B:$B,Data_mfa!$B$94,env_ac_mfa!$C:$C,Data_mfa!$A$100,env_ac_mfa!$D:$D,Data_mfa!$B$93,env_ac_mfa!$E:$E,Data_mfa!$C$100)</f>
        <v>97.585</v>
      </c>
      <c r="AA100" s="187">
        <f>SUMIFS(env_ac_mfa!$F:$F,env_ac_mfa!$A:$A,$AA$96,env_ac_mfa!$B:$B,Data_mfa!$B$94,env_ac_mfa!$C:$C,Data_mfa!$A100,env_ac_mfa!$D:$D,Data_mfa!$B$93,env_ac_mfa!$E:$E,Data_mfa!$C100)</f>
        <v>97.984</v>
      </c>
    </row>
    <row r="101" spans="1:27" ht="15" thickBot="1">
      <c r="A101" s="95" t="s">
        <v>74</v>
      </c>
      <c r="B101" s="95" t="s">
        <v>11</v>
      </c>
      <c r="C101" s="95" t="s">
        <v>57</v>
      </c>
      <c r="D101" s="95" t="s">
        <v>56</v>
      </c>
      <c r="E101" s="187">
        <f>SUMIFS(env_ac_mfa!$F:$F,env_ac_mfa!$A:$A,E96,env_ac_mfa!$B:$B,Data_mfa!$B$94,env_ac_mfa!$C:$C,Data_mfa!$A$101,env_ac_mfa!$D:$D,Data_mfa!$B$93,env_ac_mfa!$E:$E,Data_mfa!$C$101)</f>
        <v>100</v>
      </c>
      <c r="F101" s="187">
        <f>SUMIFS(env_ac_mfa!$F:$F,env_ac_mfa!$A:$A,F96,env_ac_mfa!$B:$B,Data_mfa!$B$94,env_ac_mfa!$C:$C,Data_mfa!$A$101,env_ac_mfa!$D:$D,Data_mfa!$B$93,env_ac_mfa!$E:$E,Data_mfa!$C$101)</f>
        <v>98.038</v>
      </c>
      <c r="G101" s="187">
        <f>SUMIFS(env_ac_mfa!$F:$F,env_ac_mfa!$A:$A,G96,env_ac_mfa!$B:$B,Data_mfa!$B$94,env_ac_mfa!$C:$C,Data_mfa!$A$101,env_ac_mfa!$D:$D,Data_mfa!$B$93,env_ac_mfa!$E:$E,Data_mfa!$C$101)</f>
        <v>102.09</v>
      </c>
      <c r="H101" s="187">
        <f>SUMIFS(env_ac_mfa!$F:$F,env_ac_mfa!$A:$A,H96,env_ac_mfa!$B:$B,Data_mfa!$B$94,env_ac_mfa!$C:$C,Data_mfa!$A$101,env_ac_mfa!$D:$D,Data_mfa!$B$93,env_ac_mfa!$E:$E,Data_mfa!$C$101)</f>
        <v>109.055</v>
      </c>
      <c r="I101" s="187">
        <f>SUMIFS(env_ac_mfa!$F:$F,env_ac_mfa!$A:$A,I96,env_ac_mfa!$B:$B,Data_mfa!$B$94,env_ac_mfa!$C:$C,Data_mfa!$A$101,env_ac_mfa!$D:$D,Data_mfa!$B$93,env_ac_mfa!$E:$E,Data_mfa!$C$101)</f>
        <v>111.751</v>
      </c>
      <c r="J101" s="187">
        <f>SUMIFS(env_ac_mfa!$F:$F,env_ac_mfa!$A:$A,J96,env_ac_mfa!$B:$B,Data_mfa!$B$94,env_ac_mfa!$C:$C,Data_mfa!$A$101,env_ac_mfa!$D:$D,Data_mfa!$B$93,env_ac_mfa!$E:$E,Data_mfa!$C$101)</f>
        <v>111.61</v>
      </c>
      <c r="K101" s="187">
        <f>SUMIFS(env_ac_mfa!$F:$F,env_ac_mfa!$A:$A,K96,env_ac_mfa!$B:$B,Data_mfa!$B$94,env_ac_mfa!$C:$C,Data_mfa!$A$101,env_ac_mfa!$D:$D,Data_mfa!$B$93,env_ac_mfa!$E:$E,Data_mfa!$C$101)</f>
        <v>113.586</v>
      </c>
      <c r="L101" s="187">
        <f>SUMIFS(env_ac_mfa!$F:$F,env_ac_mfa!$A:$A,L96,env_ac_mfa!$B:$B,Data_mfa!$B$94,env_ac_mfa!$C:$C,Data_mfa!$A$101,env_ac_mfa!$D:$D,Data_mfa!$B$93,env_ac_mfa!$E:$E,Data_mfa!$C$101)</f>
        <v>115.176</v>
      </c>
      <c r="M101" s="187">
        <f>SUMIFS(env_ac_mfa!$F:$F,env_ac_mfa!$A:$A,M96,env_ac_mfa!$B:$B,Data_mfa!$B$94,env_ac_mfa!$C:$C,Data_mfa!$A$101,env_ac_mfa!$D:$D,Data_mfa!$B$93,env_ac_mfa!$E:$E,Data_mfa!$C$101)</f>
        <v>112.188</v>
      </c>
      <c r="N101" s="187">
        <f>SUMIFS(env_ac_mfa!$F:$F,env_ac_mfa!$A:$A,N96,env_ac_mfa!$B:$B,Data_mfa!$B$94,env_ac_mfa!$C:$C,Data_mfa!$A$101,env_ac_mfa!$D:$D,Data_mfa!$B$93,env_ac_mfa!$E:$E,Data_mfa!$C$101)</f>
        <v>89.553</v>
      </c>
      <c r="O101" s="187">
        <f>SUMIFS(env_ac_mfa!$F:$F,env_ac_mfa!$A:$A,O96,env_ac_mfa!$B:$B,Data_mfa!$B$94,env_ac_mfa!$C:$C,Data_mfa!$A$101,env_ac_mfa!$D:$D,Data_mfa!$B$93,env_ac_mfa!$E:$E,Data_mfa!$C$101)</f>
        <v>94.544</v>
      </c>
      <c r="P101" s="187">
        <f>SUMIFS(env_ac_mfa!$F:$F,env_ac_mfa!$A:$A,P96,env_ac_mfa!$B:$B,Data_mfa!$B$94,env_ac_mfa!$C:$C,Data_mfa!$A$101,env_ac_mfa!$D:$D,Data_mfa!$B$93,env_ac_mfa!$E:$E,Data_mfa!$C$101)</f>
        <v>95.112</v>
      </c>
      <c r="Q101" s="187">
        <f>SUMIFS(env_ac_mfa!$F:$F,env_ac_mfa!$A:$A,Q96,env_ac_mfa!$B:$B,Data_mfa!$B$94,env_ac_mfa!$C:$C,Data_mfa!$A$101,env_ac_mfa!$D:$D,Data_mfa!$B$93,env_ac_mfa!$E:$E,Data_mfa!$C$101)</f>
        <v>85.91</v>
      </c>
      <c r="R101" s="187">
        <f>SUMIFS(env_ac_mfa!$F:$F,env_ac_mfa!$A:$A,R96,env_ac_mfa!$B:$B,Data_mfa!$B$94,env_ac_mfa!$C:$C,Data_mfa!$A$101,env_ac_mfa!$D:$D,Data_mfa!$B$93,env_ac_mfa!$E:$E,Data_mfa!$C$101)</f>
        <v>81.64</v>
      </c>
      <c r="S101" s="187">
        <f>SUMIFS(env_ac_mfa!$F:$F,env_ac_mfa!$A:$A,S96,env_ac_mfa!$B:$B,Data_mfa!$B$94,env_ac_mfa!$C:$C,Data_mfa!$A$101,env_ac_mfa!$D:$D,Data_mfa!$B$93,env_ac_mfa!$E:$E,Data_mfa!$C$101)</f>
        <v>82.533</v>
      </c>
      <c r="T101" s="187">
        <f>SUMIFS(env_ac_mfa!$F:$F,env_ac_mfa!$A:$A,T96,env_ac_mfa!$B:$B,Data_mfa!$B$94,env_ac_mfa!$C:$C,Data_mfa!$A$101,env_ac_mfa!$D:$D,Data_mfa!$B$93,env_ac_mfa!$E:$E,Data_mfa!$C$101)</f>
        <v>88.294</v>
      </c>
      <c r="U101" s="187">
        <f>SUMIFS(env_ac_mfa!$F:$F,env_ac_mfa!$A:$A,U96,env_ac_mfa!$B:$B,Data_mfa!$B$94,env_ac_mfa!$C:$C,Data_mfa!$A$101,env_ac_mfa!$D:$D,Data_mfa!$B$93,env_ac_mfa!$E:$E,Data_mfa!$C$101)</f>
        <v>87.898</v>
      </c>
      <c r="V101" s="187">
        <f>SUMIFS(env_ac_mfa!$F:$F,env_ac_mfa!$A:$A,V96,env_ac_mfa!$B:$B,Data_mfa!$B$94,env_ac_mfa!$C:$C,Data_mfa!$A$101,env_ac_mfa!$D:$D,Data_mfa!$B$93,env_ac_mfa!$E:$E,Data_mfa!$C$101)</f>
        <v>89.491</v>
      </c>
      <c r="W101" s="187">
        <f>SUMIFS(env_ac_mfa!$F:$F,env_ac_mfa!$A:$A,W96,env_ac_mfa!$B:$B,Data_mfa!$B$94,env_ac_mfa!$C:$C,Data_mfa!$A$101,env_ac_mfa!$D:$D,Data_mfa!$B$93,env_ac_mfa!$E:$E,Data_mfa!$C$101)</f>
        <v>94.732</v>
      </c>
      <c r="X101" s="187">
        <f>SUMIFS(env_ac_mfa!$F:$F,env_ac_mfa!$A:$A,X96,env_ac_mfa!$B:$B,Data_mfa!$B$94,env_ac_mfa!$C:$C,Data_mfa!$A$101,env_ac_mfa!$D:$D,Data_mfa!$B$93,env_ac_mfa!$E:$E,Data_mfa!$C$101)</f>
        <v>91.609</v>
      </c>
      <c r="Y101" s="187">
        <f>SUMIFS(env_ac_mfa!$F:$F,env_ac_mfa!$A:$A,Y96,env_ac_mfa!$B:$B,Data_mfa!$B$94,env_ac_mfa!$C:$C,Data_mfa!$A$101,env_ac_mfa!$D:$D,Data_mfa!$B$93,env_ac_mfa!$E:$E,Data_mfa!$C$101)</f>
        <v>77.591</v>
      </c>
      <c r="Z101" s="187">
        <f>SUMIFS(env_ac_mfa!$F:$F,env_ac_mfa!$A:$A,Z96,env_ac_mfa!$B:$B,Data_mfa!$B$94,env_ac_mfa!$C:$C,Data_mfa!$A$101,env_ac_mfa!$D:$D,Data_mfa!$B$93,env_ac_mfa!$E:$E,Data_mfa!$C$101)</f>
        <v>83.775</v>
      </c>
      <c r="AA101" s="187">
        <f>SUMIFS(env_ac_mfa!$F:$F,env_ac_mfa!$A:$A,$AA$96,env_ac_mfa!$B:$B,Data_mfa!$B$94,env_ac_mfa!$C:$C,Data_mfa!$A101,env_ac_mfa!$D:$D,Data_mfa!$B$93,env_ac_mfa!$E:$E,Data_mfa!$C101)</f>
        <v>87.798</v>
      </c>
    </row>
    <row r="102" spans="1:27" ht="15" thickTop="1">
      <c r="A102" s="96" t="s">
        <v>73</v>
      </c>
      <c r="B102" s="96" t="s">
        <v>3</v>
      </c>
      <c r="C102" s="96" t="s">
        <v>65</v>
      </c>
      <c r="D102" s="96" t="s">
        <v>64</v>
      </c>
      <c r="E102" s="97" t="s">
        <v>54</v>
      </c>
      <c r="F102" s="97" t="s">
        <v>54</v>
      </c>
      <c r="G102" s="97" t="s">
        <v>54</v>
      </c>
      <c r="H102" s="97" t="s">
        <v>54</v>
      </c>
      <c r="I102" s="97" t="s">
        <v>54</v>
      </c>
      <c r="J102" s="97" t="s">
        <v>54</v>
      </c>
      <c r="K102" s="97" t="s">
        <v>54</v>
      </c>
      <c r="L102" s="97" t="s">
        <v>54</v>
      </c>
      <c r="M102" s="97" t="s">
        <v>54</v>
      </c>
      <c r="N102" s="97" t="s">
        <v>54</v>
      </c>
      <c r="O102" s="97" t="s">
        <v>54</v>
      </c>
      <c r="P102" s="97" t="s">
        <v>54</v>
      </c>
      <c r="Q102" s="97" t="s">
        <v>54</v>
      </c>
      <c r="R102" s="97" t="s">
        <v>54</v>
      </c>
      <c r="S102" s="97" t="s">
        <v>54</v>
      </c>
      <c r="T102" s="97" t="s">
        <v>54</v>
      </c>
      <c r="U102" s="97" t="s">
        <v>54</v>
      </c>
      <c r="V102" s="97" t="s">
        <v>54</v>
      </c>
      <c r="W102" s="176" t="s">
        <v>54</v>
      </c>
      <c r="X102" s="179" t="s">
        <v>54</v>
      </c>
      <c r="Y102" s="179" t="s">
        <v>54</v>
      </c>
      <c r="Z102" s="179" t="s">
        <v>54</v>
      </c>
      <c r="AA102" s="179" t="s">
        <v>54</v>
      </c>
    </row>
    <row r="103" spans="1:27" ht="15">
      <c r="A103" s="92" t="s">
        <v>73</v>
      </c>
      <c r="B103" s="92" t="s">
        <v>3</v>
      </c>
      <c r="C103" s="92" t="s">
        <v>63</v>
      </c>
      <c r="D103" s="92" t="s">
        <v>1</v>
      </c>
      <c r="E103" s="94" t="s">
        <v>54</v>
      </c>
      <c r="F103" s="94" t="s">
        <v>54</v>
      </c>
      <c r="G103" s="94" t="s">
        <v>54</v>
      </c>
      <c r="H103" s="94" t="s">
        <v>54</v>
      </c>
      <c r="I103" s="94" t="s">
        <v>54</v>
      </c>
      <c r="J103" s="94" t="s">
        <v>54</v>
      </c>
      <c r="K103" s="94" t="s">
        <v>54</v>
      </c>
      <c r="L103" s="94" t="s">
        <v>54</v>
      </c>
      <c r="M103" s="94" t="s">
        <v>54</v>
      </c>
      <c r="N103" s="94" t="s">
        <v>54</v>
      </c>
      <c r="O103" s="94" t="s">
        <v>54</v>
      </c>
      <c r="P103" s="94" t="s">
        <v>54</v>
      </c>
      <c r="Q103" s="94" t="s">
        <v>54</v>
      </c>
      <c r="R103" s="94" t="s">
        <v>54</v>
      </c>
      <c r="S103" s="94" t="s">
        <v>54</v>
      </c>
      <c r="T103" s="94" t="s">
        <v>54</v>
      </c>
      <c r="U103" s="94" t="s">
        <v>54</v>
      </c>
      <c r="V103" s="94" t="s">
        <v>54</v>
      </c>
      <c r="W103" s="175" t="s">
        <v>54</v>
      </c>
      <c r="X103" s="180" t="s">
        <v>54</v>
      </c>
      <c r="Y103" s="180" t="s">
        <v>54</v>
      </c>
      <c r="Z103" s="180" t="s">
        <v>54</v>
      </c>
      <c r="AA103" s="180" t="s">
        <v>54</v>
      </c>
    </row>
    <row r="104" spans="1:27" ht="15">
      <c r="A104" s="92" t="s">
        <v>73</v>
      </c>
      <c r="B104" s="92" t="s">
        <v>3</v>
      </c>
      <c r="C104" s="92" t="s">
        <v>62</v>
      </c>
      <c r="D104" s="92" t="s">
        <v>2</v>
      </c>
      <c r="E104" s="94" t="s">
        <v>54</v>
      </c>
      <c r="F104" s="94" t="s">
        <v>54</v>
      </c>
      <c r="G104" s="94" t="s">
        <v>54</v>
      </c>
      <c r="H104" s="94" t="s">
        <v>54</v>
      </c>
      <c r="I104" s="94" t="s">
        <v>54</v>
      </c>
      <c r="J104" s="94" t="s">
        <v>54</v>
      </c>
      <c r="K104" s="94" t="s">
        <v>54</v>
      </c>
      <c r="L104" s="94" t="s">
        <v>54</v>
      </c>
      <c r="M104" s="94" t="s">
        <v>54</v>
      </c>
      <c r="N104" s="94" t="s">
        <v>54</v>
      </c>
      <c r="O104" s="94" t="s">
        <v>54</v>
      </c>
      <c r="P104" s="94" t="s">
        <v>54</v>
      </c>
      <c r="Q104" s="94" t="s">
        <v>54</v>
      </c>
      <c r="R104" s="94" t="s">
        <v>54</v>
      </c>
      <c r="S104" s="94" t="s">
        <v>54</v>
      </c>
      <c r="T104" s="94" t="s">
        <v>54</v>
      </c>
      <c r="U104" s="94" t="s">
        <v>54</v>
      </c>
      <c r="V104" s="94" t="s">
        <v>54</v>
      </c>
      <c r="W104" s="175" t="s">
        <v>54</v>
      </c>
      <c r="X104" s="181" t="s">
        <v>54</v>
      </c>
      <c r="Y104" s="181" t="s">
        <v>54</v>
      </c>
      <c r="Z104" s="181" t="s">
        <v>54</v>
      </c>
      <c r="AA104" s="181" t="s">
        <v>54</v>
      </c>
    </row>
    <row r="105" spans="1:27" ht="15">
      <c r="A105" s="92" t="s">
        <v>73</v>
      </c>
      <c r="B105" s="92" t="s">
        <v>3</v>
      </c>
      <c r="C105" s="92" t="s">
        <v>61</v>
      </c>
      <c r="D105" s="92" t="s">
        <v>60</v>
      </c>
      <c r="E105" s="72">
        <f aca="true" t="shared" si="0" ref="E105:AA105">E19/$E19*100</f>
        <v>100</v>
      </c>
      <c r="F105" s="72">
        <f t="shared" si="0"/>
        <v>99.28234155947345</v>
      </c>
      <c r="G105" s="72">
        <f t="shared" si="0"/>
        <v>99.5238756125238</v>
      </c>
      <c r="H105" s="72">
        <f t="shared" si="0"/>
        <v>91.90947576980744</v>
      </c>
      <c r="I105" s="72">
        <f t="shared" si="0"/>
        <v>105.07609984673192</v>
      </c>
      <c r="J105" s="72">
        <f t="shared" si="0"/>
        <v>100.29894333349661</v>
      </c>
      <c r="K105" s="72">
        <f t="shared" si="0"/>
        <v>94.822998854187</v>
      </c>
      <c r="L105" s="72">
        <f t="shared" si="0"/>
        <v>99.27501212318427</v>
      </c>
      <c r="M105" s="72">
        <f t="shared" si="0"/>
        <v>101.32366526168556</v>
      </c>
      <c r="N105" s="72">
        <f t="shared" si="0"/>
        <v>97.62833363814435</v>
      </c>
      <c r="O105" s="72">
        <f t="shared" si="0"/>
        <v>95.20420520353773</v>
      </c>
      <c r="P105" s="72">
        <f t="shared" si="0"/>
        <v>99.86654028685096</v>
      </c>
      <c r="Q105" s="72">
        <f t="shared" si="0"/>
        <v>95.21900445839712</v>
      </c>
      <c r="R105" s="72">
        <f t="shared" si="0"/>
        <v>97.59961038259023</v>
      </c>
      <c r="S105" s="72">
        <f t="shared" si="0"/>
        <v>104.42830687850599</v>
      </c>
      <c r="T105" s="72">
        <f t="shared" si="0"/>
        <v>96.55928934080382</v>
      </c>
      <c r="U105" s="72">
        <f t="shared" si="0"/>
        <v>97.96380031776677</v>
      </c>
      <c r="V105" s="72">
        <f t="shared" si="0"/>
        <v>102.15794294608955</v>
      </c>
      <c r="W105" s="177">
        <f t="shared" si="0"/>
        <v>98.56593254793663</v>
      </c>
      <c r="X105" s="178">
        <f t="shared" si="0"/>
        <v>100.05361368785101</v>
      </c>
      <c r="Y105" s="178">
        <f t="shared" si="0"/>
        <v>98.83399991964582</v>
      </c>
      <c r="Z105" s="178">
        <f t="shared" si="0"/>
        <v>101.78485815205856</v>
      </c>
      <c r="AA105" s="178">
        <f t="shared" si="0"/>
        <v>96.88992357391125</v>
      </c>
    </row>
    <row r="106" spans="1:27" ht="15">
      <c r="A106" s="92" t="s">
        <v>73</v>
      </c>
      <c r="B106" s="92" t="s">
        <v>3</v>
      </c>
      <c r="C106" s="92" t="s">
        <v>57</v>
      </c>
      <c r="D106" s="92" t="s">
        <v>56</v>
      </c>
      <c r="E106" s="94" t="s">
        <v>54</v>
      </c>
      <c r="F106" s="94" t="s">
        <v>54</v>
      </c>
      <c r="G106" s="94" t="s">
        <v>54</v>
      </c>
      <c r="H106" s="94" t="s">
        <v>54</v>
      </c>
      <c r="I106" s="94" t="s">
        <v>54</v>
      </c>
      <c r="J106" s="94" t="s">
        <v>54</v>
      </c>
      <c r="K106" s="94" t="s">
        <v>54</v>
      </c>
      <c r="L106" s="94" t="s">
        <v>54</v>
      </c>
      <c r="M106" s="94" t="s">
        <v>54</v>
      </c>
      <c r="N106" s="94" t="s">
        <v>54</v>
      </c>
      <c r="O106" s="94" t="s">
        <v>54</v>
      </c>
      <c r="P106" s="94" t="s">
        <v>54</v>
      </c>
      <c r="Q106" s="94" t="s">
        <v>54</v>
      </c>
      <c r="R106" s="94" t="s">
        <v>54</v>
      </c>
      <c r="S106" s="94" t="s">
        <v>54</v>
      </c>
      <c r="T106" s="94" t="s">
        <v>54</v>
      </c>
      <c r="U106" s="94" t="s">
        <v>54</v>
      </c>
      <c r="V106" s="94" t="s">
        <v>54</v>
      </c>
      <c r="W106" s="175" t="s">
        <v>54</v>
      </c>
      <c r="X106" s="182" t="s">
        <v>54</v>
      </c>
      <c r="Y106" s="182" t="s">
        <v>54</v>
      </c>
      <c r="Z106" s="182" t="s">
        <v>54</v>
      </c>
      <c r="AA106" s="209" t="s">
        <v>54</v>
      </c>
    </row>
    <row r="107" spans="1:27" ht="15">
      <c r="A107" s="92" t="s">
        <v>72</v>
      </c>
      <c r="B107" s="92" t="s">
        <v>71</v>
      </c>
      <c r="C107" s="92" t="s">
        <v>65</v>
      </c>
      <c r="D107" s="92" t="s">
        <v>64</v>
      </c>
      <c r="E107" s="94" t="s">
        <v>54</v>
      </c>
      <c r="F107" s="94" t="s">
        <v>54</v>
      </c>
      <c r="G107" s="94" t="s">
        <v>54</v>
      </c>
      <c r="H107" s="94" t="s">
        <v>54</v>
      </c>
      <c r="I107" s="94" t="s">
        <v>54</v>
      </c>
      <c r="J107" s="94" t="s">
        <v>54</v>
      </c>
      <c r="K107" s="94" t="s">
        <v>54</v>
      </c>
      <c r="L107" s="94" t="s">
        <v>54</v>
      </c>
      <c r="M107" s="94" t="s">
        <v>54</v>
      </c>
      <c r="N107" s="94" t="s">
        <v>54</v>
      </c>
      <c r="O107" s="94" t="s">
        <v>54</v>
      </c>
      <c r="P107" s="94" t="s">
        <v>54</v>
      </c>
      <c r="Q107" s="94" t="s">
        <v>54</v>
      </c>
      <c r="R107" s="94" t="s">
        <v>54</v>
      </c>
      <c r="S107" s="94" t="s">
        <v>54</v>
      </c>
      <c r="T107" s="94" t="s">
        <v>54</v>
      </c>
      <c r="U107" s="94" t="s">
        <v>54</v>
      </c>
      <c r="V107" s="94" t="s">
        <v>54</v>
      </c>
      <c r="W107" s="175" t="s">
        <v>54</v>
      </c>
      <c r="X107" s="180" t="s">
        <v>54</v>
      </c>
      <c r="Y107" s="180" t="s">
        <v>54</v>
      </c>
      <c r="Z107" s="180" t="s">
        <v>54</v>
      </c>
      <c r="AA107" s="209" t="s">
        <v>54</v>
      </c>
    </row>
    <row r="108" spans="1:27" ht="15">
      <c r="A108" s="92" t="s">
        <v>72</v>
      </c>
      <c r="B108" s="92" t="s">
        <v>71</v>
      </c>
      <c r="C108" s="92" t="s">
        <v>63</v>
      </c>
      <c r="D108" s="92" t="s">
        <v>1</v>
      </c>
      <c r="E108" s="94" t="s">
        <v>54</v>
      </c>
      <c r="F108" s="94" t="s">
        <v>54</v>
      </c>
      <c r="G108" s="94" t="s">
        <v>54</v>
      </c>
      <c r="H108" s="94" t="s">
        <v>54</v>
      </c>
      <c r="I108" s="94" t="s">
        <v>54</v>
      </c>
      <c r="J108" s="94" t="s">
        <v>54</v>
      </c>
      <c r="K108" s="94" t="s">
        <v>54</v>
      </c>
      <c r="L108" s="94" t="s">
        <v>54</v>
      </c>
      <c r="M108" s="94" t="s">
        <v>54</v>
      </c>
      <c r="N108" s="94" t="s">
        <v>54</v>
      </c>
      <c r="O108" s="94" t="s">
        <v>54</v>
      </c>
      <c r="P108" s="94" t="s">
        <v>54</v>
      </c>
      <c r="Q108" s="94" t="s">
        <v>54</v>
      </c>
      <c r="R108" s="94" t="s">
        <v>54</v>
      </c>
      <c r="S108" s="94" t="s">
        <v>54</v>
      </c>
      <c r="T108" s="94" t="s">
        <v>54</v>
      </c>
      <c r="U108" s="94" t="s">
        <v>54</v>
      </c>
      <c r="V108" s="94" t="s">
        <v>54</v>
      </c>
      <c r="W108" s="175" t="s">
        <v>54</v>
      </c>
      <c r="X108" s="180" t="s">
        <v>54</v>
      </c>
      <c r="Y108" s="180" t="s">
        <v>54</v>
      </c>
      <c r="Z108" s="180" t="s">
        <v>54</v>
      </c>
      <c r="AA108" s="209" t="s">
        <v>54</v>
      </c>
    </row>
    <row r="109" spans="1:27" ht="15">
      <c r="A109" s="92" t="s">
        <v>72</v>
      </c>
      <c r="B109" s="92" t="s">
        <v>71</v>
      </c>
      <c r="C109" s="92" t="s">
        <v>62</v>
      </c>
      <c r="D109" s="92" t="s">
        <v>2</v>
      </c>
      <c r="E109" s="94" t="s">
        <v>54</v>
      </c>
      <c r="F109" s="94" t="s">
        <v>54</v>
      </c>
      <c r="G109" s="94" t="s">
        <v>54</v>
      </c>
      <c r="H109" s="94" t="s">
        <v>54</v>
      </c>
      <c r="I109" s="94" t="s">
        <v>54</v>
      </c>
      <c r="J109" s="94" t="s">
        <v>54</v>
      </c>
      <c r="K109" s="94" t="s">
        <v>54</v>
      </c>
      <c r="L109" s="94" t="s">
        <v>54</v>
      </c>
      <c r="M109" s="94" t="s">
        <v>54</v>
      </c>
      <c r="N109" s="94" t="s">
        <v>54</v>
      </c>
      <c r="O109" s="94" t="s">
        <v>54</v>
      </c>
      <c r="P109" s="94" t="s">
        <v>54</v>
      </c>
      <c r="Q109" s="94" t="s">
        <v>54</v>
      </c>
      <c r="R109" s="94" t="s">
        <v>54</v>
      </c>
      <c r="S109" s="94" t="s">
        <v>54</v>
      </c>
      <c r="T109" s="94" t="s">
        <v>54</v>
      </c>
      <c r="U109" s="94" t="s">
        <v>54</v>
      </c>
      <c r="V109" s="94" t="s">
        <v>54</v>
      </c>
      <c r="W109" s="175" t="s">
        <v>54</v>
      </c>
      <c r="X109" s="180" t="s">
        <v>54</v>
      </c>
      <c r="Y109" s="180" t="s">
        <v>54</v>
      </c>
      <c r="Z109" s="180" t="s">
        <v>54</v>
      </c>
      <c r="AA109" s="209" t="s">
        <v>54</v>
      </c>
    </row>
    <row r="110" spans="1:27" ht="15">
      <c r="A110" s="92" t="s">
        <v>72</v>
      </c>
      <c r="B110" s="92" t="s">
        <v>71</v>
      </c>
      <c r="C110" s="92" t="s">
        <v>61</v>
      </c>
      <c r="D110" s="92" t="s">
        <v>60</v>
      </c>
      <c r="E110" s="72">
        <f aca="true" t="shared" si="1" ref="E110:AA110">E24/$E24*100</f>
        <v>100</v>
      </c>
      <c r="F110" s="72">
        <f t="shared" si="1"/>
        <v>94.34521592844189</v>
      </c>
      <c r="G110" s="72">
        <f t="shared" si="1"/>
        <v>90.01300508659143</v>
      </c>
      <c r="H110" s="72">
        <f t="shared" si="1"/>
        <v>94.04587046542109</v>
      </c>
      <c r="I110" s="72">
        <f t="shared" si="1"/>
        <v>99.52026711606358</v>
      </c>
      <c r="J110" s="72">
        <f t="shared" si="1"/>
        <v>101.83201297602153</v>
      </c>
      <c r="K110" s="72">
        <f t="shared" si="1"/>
        <v>104.03351735744084</v>
      </c>
      <c r="L110" s="72">
        <f t="shared" si="1"/>
        <v>104.00574805605949</v>
      </c>
      <c r="M110" s="72">
        <f t="shared" si="1"/>
        <v>99.750110084144</v>
      </c>
      <c r="N110" s="72">
        <f t="shared" si="1"/>
        <v>65.71732105932685</v>
      </c>
      <c r="O110" s="72">
        <f t="shared" si="1"/>
        <v>89.49801777994564</v>
      </c>
      <c r="P110" s="72">
        <f t="shared" si="1"/>
        <v>91.12681555248481</v>
      </c>
      <c r="Q110" s="72">
        <f t="shared" si="1"/>
        <v>85.42445312029172</v>
      </c>
      <c r="R110" s="72">
        <f t="shared" si="1"/>
        <v>100.33282244831855</v>
      </c>
      <c r="S110" s="72">
        <f t="shared" si="1"/>
        <v>95.02546291473965</v>
      </c>
      <c r="T110" s="72">
        <f t="shared" si="1"/>
        <v>102.85335896246926</v>
      </c>
      <c r="U110" s="72">
        <f t="shared" si="1"/>
        <v>106.06566315794441</v>
      </c>
      <c r="V110" s="72">
        <f t="shared" si="1"/>
        <v>106.65374753712781</v>
      </c>
      <c r="W110" s="177">
        <f t="shared" si="1"/>
        <v>115.05354465398392</v>
      </c>
      <c r="X110" s="178">
        <f t="shared" si="1"/>
        <v>109.94357517225943</v>
      </c>
      <c r="Y110" s="178">
        <f t="shared" si="1"/>
        <v>105.17495471972451</v>
      </c>
      <c r="Z110" s="178">
        <f t="shared" si="1"/>
        <v>112.73761326852795</v>
      </c>
      <c r="AA110" s="178">
        <f t="shared" si="1"/>
        <v>109.99749121124138</v>
      </c>
    </row>
    <row r="111" spans="1:27" ht="15">
      <c r="A111" s="92" t="s">
        <v>72</v>
      </c>
      <c r="B111" s="92" t="s">
        <v>71</v>
      </c>
      <c r="C111" s="92" t="s">
        <v>57</v>
      </c>
      <c r="D111" s="92" t="s">
        <v>56</v>
      </c>
      <c r="E111" s="94" t="s">
        <v>54</v>
      </c>
      <c r="F111" s="94" t="s">
        <v>54</v>
      </c>
      <c r="G111" s="94" t="s">
        <v>54</v>
      </c>
      <c r="H111" s="94" t="s">
        <v>54</v>
      </c>
      <c r="I111" s="94" t="s">
        <v>54</v>
      </c>
      <c r="J111" s="94" t="s">
        <v>54</v>
      </c>
      <c r="K111" s="94" t="s">
        <v>54</v>
      </c>
      <c r="L111" s="94" t="s">
        <v>54</v>
      </c>
      <c r="M111" s="94" t="s">
        <v>54</v>
      </c>
      <c r="N111" s="94" t="s">
        <v>54</v>
      </c>
      <c r="O111" s="94" t="s">
        <v>54</v>
      </c>
      <c r="P111" s="94" t="s">
        <v>54</v>
      </c>
      <c r="Q111" s="94" t="s">
        <v>54</v>
      </c>
      <c r="R111" s="94" t="s">
        <v>54</v>
      </c>
      <c r="S111" s="94" t="s">
        <v>54</v>
      </c>
      <c r="T111" s="94" t="s">
        <v>54</v>
      </c>
      <c r="U111" s="94" t="s">
        <v>54</v>
      </c>
      <c r="V111" s="94" t="s">
        <v>54</v>
      </c>
      <c r="W111" s="175" t="s">
        <v>54</v>
      </c>
      <c r="X111" s="180" t="s">
        <v>54</v>
      </c>
      <c r="Y111" s="180" t="s">
        <v>54</v>
      </c>
      <c r="Z111" s="180" t="s">
        <v>54</v>
      </c>
      <c r="AA111" s="209" t="s">
        <v>54</v>
      </c>
    </row>
    <row r="112" spans="1:27" ht="15">
      <c r="A112" s="92" t="s">
        <v>70</v>
      </c>
      <c r="B112" s="92" t="s">
        <v>24</v>
      </c>
      <c r="C112" s="92" t="s">
        <v>65</v>
      </c>
      <c r="D112" s="98" t="s">
        <v>64</v>
      </c>
      <c r="E112" s="94" t="s">
        <v>54</v>
      </c>
      <c r="F112" s="94" t="s">
        <v>54</v>
      </c>
      <c r="G112" s="94" t="s">
        <v>54</v>
      </c>
      <c r="H112" s="94" t="s">
        <v>54</v>
      </c>
      <c r="I112" s="94" t="s">
        <v>54</v>
      </c>
      <c r="J112" s="94" t="s">
        <v>54</v>
      </c>
      <c r="K112" s="94" t="s">
        <v>54</v>
      </c>
      <c r="L112" s="94" t="s">
        <v>54</v>
      </c>
      <c r="M112" s="94" t="s">
        <v>54</v>
      </c>
      <c r="N112" s="94" t="s">
        <v>54</v>
      </c>
      <c r="O112" s="94" t="s">
        <v>54</v>
      </c>
      <c r="P112" s="94" t="s">
        <v>54</v>
      </c>
      <c r="Q112" s="94" t="s">
        <v>54</v>
      </c>
      <c r="R112" s="94" t="s">
        <v>54</v>
      </c>
      <c r="S112" s="94" t="s">
        <v>54</v>
      </c>
      <c r="T112" s="94" t="s">
        <v>54</v>
      </c>
      <c r="U112" s="94" t="s">
        <v>54</v>
      </c>
      <c r="V112" s="94" t="s">
        <v>54</v>
      </c>
      <c r="W112" s="175" t="s">
        <v>54</v>
      </c>
      <c r="X112" s="180" t="s">
        <v>54</v>
      </c>
      <c r="Y112" s="180" t="s">
        <v>54</v>
      </c>
      <c r="Z112" s="180" t="s">
        <v>54</v>
      </c>
      <c r="AA112" s="209" t="s">
        <v>54</v>
      </c>
    </row>
    <row r="113" spans="1:27" ht="15">
      <c r="A113" s="92" t="s">
        <v>70</v>
      </c>
      <c r="B113" s="92" t="s">
        <v>24</v>
      </c>
      <c r="C113" s="92" t="s">
        <v>63</v>
      </c>
      <c r="D113" s="92" t="s">
        <v>1</v>
      </c>
      <c r="E113" s="94" t="s">
        <v>54</v>
      </c>
      <c r="F113" s="94" t="s">
        <v>54</v>
      </c>
      <c r="G113" s="94" t="s">
        <v>54</v>
      </c>
      <c r="H113" s="94" t="s">
        <v>54</v>
      </c>
      <c r="I113" s="94" t="s">
        <v>54</v>
      </c>
      <c r="J113" s="94" t="s">
        <v>54</v>
      </c>
      <c r="K113" s="94" t="s">
        <v>54</v>
      </c>
      <c r="L113" s="94" t="s">
        <v>54</v>
      </c>
      <c r="M113" s="94" t="s">
        <v>54</v>
      </c>
      <c r="N113" s="94" t="s">
        <v>54</v>
      </c>
      <c r="O113" s="94" t="s">
        <v>54</v>
      </c>
      <c r="P113" s="94" t="s">
        <v>54</v>
      </c>
      <c r="Q113" s="94" t="s">
        <v>54</v>
      </c>
      <c r="R113" s="94" t="s">
        <v>54</v>
      </c>
      <c r="S113" s="94" t="s">
        <v>54</v>
      </c>
      <c r="T113" s="94" t="s">
        <v>54</v>
      </c>
      <c r="U113" s="94" t="s">
        <v>54</v>
      </c>
      <c r="V113" s="94" t="s">
        <v>54</v>
      </c>
      <c r="W113" s="175" t="s">
        <v>54</v>
      </c>
      <c r="X113" s="180" t="s">
        <v>54</v>
      </c>
      <c r="Y113" s="180" t="s">
        <v>54</v>
      </c>
      <c r="Z113" s="180" t="s">
        <v>54</v>
      </c>
      <c r="AA113" s="209" t="s">
        <v>54</v>
      </c>
    </row>
    <row r="114" spans="1:27" ht="15">
      <c r="A114" s="92" t="s">
        <v>70</v>
      </c>
      <c r="B114" s="92" t="s">
        <v>24</v>
      </c>
      <c r="C114" s="92" t="s">
        <v>62</v>
      </c>
      <c r="D114" s="92" t="s">
        <v>2</v>
      </c>
      <c r="E114" s="94" t="s">
        <v>54</v>
      </c>
      <c r="F114" s="94" t="s">
        <v>54</v>
      </c>
      <c r="G114" s="94" t="s">
        <v>54</v>
      </c>
      <c r="H114" s="94" t="s">
        <v>54</v>
      </c>
      <c r="I114" s="94" t="s">
        <v>54</v>
      </c>
      <c r="J114" s="94" t="s">
        <v>54</v>
      </c>
      <c r="K114" s="94" t="s">
        <v>54</v>
      </c>
      <c r="L114" s="94" t="s">
        <v>54</v>
      </c>
      <c r="M114" s="94" t="s">
        <v>54</v>
      </c>
      <c r="N114" s="94" t="s">
        <v>54</v>
      </c>
      <c r="O114" s="94" t="s">
        <v>54</v>
      </c>
      <c r="P114" s="94" t="s">
        <v>54</v>
      </c>
      <c r="Q114" s="94" t="s">
        <v>54</v>
      </c>
      <c r="R114" s="94" t="s">
        <v>54</v>
      </c>
      <c r="S114" s="94" t="s">
        <v>54</v>
      </c>
      <c r="T114" s="94" t="s">
        <v>54</v>
      </c>
      <c r="U114" s="94" t="s">
        <v>54</v>
      </c>
      <c r="V114" s="94" t="s">
        <v>54</v>
      </c>
      <c r="W114" s="175" t="s">
        <v>54</v>
      </c>
      <c r="X114" s="180" t="s">
        <v>54</v>
      </c>
      <c r="Y114" s="180" t="s">
        <v>54</v>
      </c>
      <c r="Z114" s="180" t="s">
        <v>54</v>
      </c>
      <c r="AA114" s="209" t="s">
        <v>54</v>
      </c>
    </row>
    <row r="115" spans="1:27" ht="15">
      <c r="A115" s="92" t="s">
        <v>70</v>
      </c>
      <c r="B115" s="92" t="s">
        <v>24</v>
      </c>
      <c r="C115" s="92" t="s">
        <v>61</v>
      </c>
      <c r="D115" s="92" t="s">
        <v>60</v>
      </c>
      <c r="E115" s="72">
        <f aca="true" t="shared" si="2" ref="E115:AA115">E29/$E29*100</f>
        <v>100</v>
      </c>
      <c r="F115" s="72">
        <f t="shared" si="2"/>
        <v>102.02485570027694</v>
      </c>
      <c r="G115" s="72">
        <f t="shared" si="2"/>
        <v>102.76101388360803</v>
      </c>
      <c r="H115" s="72">
        <f t="shared" si="2"/>
        <v>106.20372537090755</v>
      </c>
      <c r="I115" s="72">
        <f t="shared" si="2"/>
        <v>109.07837270284017</v>
      </c>
      <c r="J115" s="72">
        <f t="shared" si="2"/>
        <v>113.53881207884933</v>
      </c>
      <c r="K115" s="72">
        <f t="shared" si="2"/>
        <v>121.16906144906532</v>
      </c>
      <c r="L115" s="72">
        <f t="shared" si="2"/>
        <v>128.81815997546275</v>
      </c>
      <c r="M115" s="72">
        <f t="shared" si="2"/>
        <v>124.21199966740237</v>
      </c>
      <c r="N115" s="72">
        <f t="shared" si="2"/>
        <v>104.6845117669228</v>
      </c>
      <c r="O115" s="72">
        <f t="shared" si="2"/>
        <v>98.88911440344897</v>
      </c>
      <c r="P115" s="72">
        <f t="shared" si="2"/>
        <v>106.2561035134532</v>
      </c>
      <c r="Q115" s="72">
        <f t="shared" si="2"/>
        <v>93.86837394598466</v>
      </c>
      <c r="R115" s="72">
        <f t="shared" si="2"/>
        <v>88.65913040251488</v>
      </c>
      <c r="S115" s="72">
        <f t="shared" si="2"/>
        <v>89.07732611686178</v>
      </c>
      <c r="T115" s="72">
        <f t="shared" si="2"/>
        <v>91.8537619569776</v>
      </c>
      <c r="U115" s="72">
        <f t="shared" si="2"/>
        <v>91.87544224378827</v>
      </c>
      <c r="V115" s="72">
        <f t="shared" si="2"/>
        <v>94.77332259729178</v>
      </c>
      <c r="W115" s="177">
        <f t="shared" si="2"/>
        <v>99.88309061884806</v>
      </c>
      <c r="X115" s="178">
        <f t="shared" si="2"/>
        <v>103.70354023793699</v>
      </c>
      <c r="Y115" s="178">
        <f t="shared" si="2"/>
        <v>102.35174985928293</v>
      </c>
      <c r="Z115" s="178">
        <f t="shared" si="2"/>
        <v>106.92854551842392</v>
      </c>
      <c r="AA115" s="178">
        <f t="shared" si="2"/>
        <v>109.55999213368194</v>
      </c>
    </row>
    <row r="116" spans="1:27" ht="15">
      <c r="A116" s="92" t="s">
        <v>70</v>
      </c>
      <c r="B116" s="92" t="s">
        <v>24</v>
      </c>
      <c r="C116" s="92" t="s">
        <v>57</v>
      </c>
      <c r="D116" s="92" t="s">
        <v>56</v>
      </c>
      <c r="E116" s="94" t="s">
        <v>54</v>
      </c>
      <c r="F116" s="94" t="s">
        <v>54</v>
      </c>
      <c r="G116" s="94" t="s">
        <v>54</v>
      </c>
      <c r="H116" s="94" t="s">
        <v>54</v>
      </c>
      <c r="I116" s="94" t="s">
        <v>54</v>
      </c>
      <c r="J116" s="94" t="s">
        <v>54</v>
      </c>
      <c r="K116" s="94" t="s">
        <v>54</v>
      </c>
      <c r="L116" s="94" t="s">
        <v>54</v>
      </c>
      <c r="M116" s="94" t="s">
        <v>54</v>
      </c>
      <c r="N116" s="94" t="s">
        <v>54</v>
      </c>
      <c r="O116" s="94" t="s">
        <v>54</v>
      </c>
      <c r="P116" s="94" t="s">
        <v>54</v>
      </c>
      <c r="Q116" s="94" t="s">
        <v>54</v>
      </c>
      <c r="R116" s="94" t="s">
        <v>54</v>
      </c>
      <c r="S116" s="94" t="s">
        <v>54</v>
      </c>
      <c r="T116" s="94" t="s">
        <v>54</v>
      </c>
      <c r="U116" s="94" t="s">
        <v>54</v>
      </c>
      <c r="V116" s="94" t="s">
        <v>54</v>
      </c>
      <c r="W116" s="175" t="s">
        <v>54</v>
      </c>
      <c r="X116" s="180" t="s">
        <v>54</v>
      </c>
      <c r="Y116" s="180" t="s">
        <v>54</v>
      </c>
      <c r="Z116" s="180" t="s">
        <v>54</v>
      </c>
      <c r="AA116" s="209" t="s">
        <v>54</v>
      </c>
    </row>
    <row r="117" spans="1:27" ht="15">
      <c r="A117" s="92" t="s">
        <v>69</v>
      </c>
      <c r="B117" s="92" t="s">
        <v>68</v>
      </c>
      <c r="C117" s="92" t="s">
        <v>65</v>
      </c>
      <c r="D117" s="92" t="s">
        <v>64</v>
      </c>
      <c r="E117" s="94" t="s">
        <v>54</v>
      </c>
      <c r="F117" s="94" t="s">
        <v>54</v>
      </c>
      <c r="G117" s="94" t="s">
        <v>54</v>
      </c>
      <c r="H117" s="94" t="s">
        <v>54</v>
      </c>
      <c r="I117" s="94" t="s">
        <v>54</v>
      </c>
      <c r="J117" s="94" t="s">
        <v>54</v>
      </c>
      <c r="K117" s="94" t="s">
        <v>54</v>
      </c>
      <c r="L117" s="94" t="s">
        <v>54</v>
      </c>
      <c r="M117" s="94" t="s">
        <v>54</v>
      </c>
      <c r="N117" s="94" t="s">
        <v>54</v>
      </c>
      <c r="O117" s="94" t="s">
        <v>54</v>
      </c>
      <c r="P117" s="94" t="s">
        <v>54</v>
      </c>
      <c r="Q117" s="94" t="s">
        <v>54</v>
      </c>
      <c r="R117" s="94" t="s">
        <v>54</v>
      </c>
      <c r="S117" s="94" t="s">
        <v>54</v>
      </c>
      <c r="T117" s="94" t="s">
        <v>54</v>
      </c>
      <c r="U117" s="94" t="s">
        <v>54</v>
      </c>
      <c r="V117" s="94" t="s">
        <v>54</v>
      </c>
      <c r="W117" s="175" t="s">
        <v>54</v>
      </c>
      <c r="X117" s="180" t="s">
        <v>54</v>
      </c>
      <c r="Y117" s="180" t="s">
        <v>54</v>
      </c>
      <c r="Z117" s="180" t="s">
        <v>54</v>
      </c>
      <c r="AA117" s="209" t="s">
        <v>54</v>
      </c>
    </row>
    <row r="118" spans="1:27" ht="15">
      <c r="A118" s="92" t="s">
        <v>69</v>
      </c>
      <c r="B118" s="92" t="s">
        <v>68</v>
      </c>
      <c r="C118" s="92" t="s">
        <v>63</v>
      </c>
      <c r="D118" s="92" t="s">
        <v>1</v>
      </c>
      <c r="E118" s="94" t="s">
        <v>54</v>
      </c>
      <c r="F118" s="94" t="s">
        <v>54</v>
      </c>
      <c r="G118" s="94" t="s">
        <v>54</v>
      </c>
      <c r="H118" s="94" t="s">
        <v>54</v>
      </c>
      <c r="I118" s="94" t="s">
        <v>54</v>
      </c>
      <c r="J118" s="94" t="s">
        <v>54</v>
      </c>
      <c r="K118" s="94" t="s">
        <v>54</v>
      </c>
      <c r="L118" s="94" t="s">
        <v>54</v>
      </c>
      <c r="M118" s="94" t="s">
        <v>54</v>
      </c>
      <c r="N118" s="94" t="s">
        <v>54</v>
      </c>
      <c r="O118" s="94" t="s">
        <v>54</v>
      </c>
      <c r="P118" s="94" t="s">
        <v>54</v>
      </c>
      <c r="Q118" s="94" t="s">
        <v>54</v>
      </c>
      <c r="R118" s="94" t="s">
        <v>54</v>
      </c>
      <c r="S118" s="94" t="s">
        <v>54</v>
      </c>
      <c r="T118" s="94" t="s">
        <v>54</v>
      </c>
      <c r="U118" s="94" t="s">
        <v>54</v>
      </c>
      <c r="V118" s="94" t="s">
        <v>54</v>
      </c>
      <c r="W118" s="175" t="s">
        <v>54</v>
      </c>
      <c r="X118" s="180" t="s">
        <v>54</v>
      </c>
      <c r="Y118" s="180" t="s">
        <v>54</v>
      </c>
      <c r="Z118" s="180" t="s">
        <v>54</v>
      </c>
      <c r="AA118" s="209" t="s">
        <v>54</v>
      </c>
    </row>
    <row r="119" spans="1:27" ht="15">
      <c r="A119" s="92" t="s">
        <v>69</v>
      </c>
      <c r="B119" s="92" t="s">
        <v>68</v>
      </c>
      <c r="C119" s="92" t="s">
        <v>62</v>
      </c>
      <c r="D119" s="92" t="s">
        <v>2</v>
      </c>
      <c r="E119" s="94" t="s">
        <v>54</v>
      </c>
      <c r="F119" s="94" t="s">
        <v>54</v>
      </c>
      <c r="G119" s="94" t="s">
        <v>54</v>
      </c>
      <c r="H119" s="94" t="s">
        <v>54</v>
      </c>
      <c r="I119" s="94" t="s">
        <v>54</v>
      </c>
      <c r="J119" s="94" t="s">
        <v>54</v>
      </c>
      <c r="K119" s="94" t="s">
        <v>54</v>
      </c>
      <c r="L119" s="94" t="s">
        <v>54</v>
      </c>
      <c r="M119" s="94" t="s">
        <v>54</v>
      </c>
      <c r="N119" s="94" t="s">
        <v>54</v>
      </c>
      <c r="O119" s="94" t="s">
        <v>54</v>
      </c>
      <c r="P119" s="94" t="s">
        <v>54</v>
      </c>
      <c r="Q119" s="94" t="s">
        <v>54</v>
      </c>
      <c r="R119" s="94" t="s">
        <v>54</v>
      </c>
      <c r="S119" s="94" t="s">
        <v>54</v>
      </c>
      <c r="T119" s="94" t="s">
        <v>54</v>
      </c>
      <c r="U119" s="94" t="s">
        <v>54</v>
      </c>
      <c r="V119" s="94" t="s">
        <v>54</v>
      </c>
      <c r="W119" s="175" t="s">
        <v>54</v>
      </c>
      <c r="X119" s="180" t="s">
        <v>54</v>
      </c>
      <c r="Y119" s="180" t="s">
        <v>54</v>
      </c>
      <c r="Z119" s="180" t="s">
        <v>54</v>
      </c>
      <c r="AA119" s="208" t="s">
        <v>54</v>
      </c>
    </row>
    <row r="120" spans="1:27" ht="15">
      <c r="A120" s="92" t="s">
        <v>69</v>
      </c>
      <c r="B120" s="92" t="s">
        <v>68</v>
      </c>
      <c r="C120" s="92" t="s">
        <v>61</v>
      </c>
      <c r="D120" s="92" t="s">
        <v>60</v>
      </c>
      <c r="E120" s="72">
        <f aca="true" t="shared" si="3" ref="E120:AA120">E34/$E34*100</f>
        <v>100</v>
      </c>
      <c r="F120" s="72">
        <f t="shared" si="3"/>
        <v>99.65049384427653</v>
      </c>
      <c r="G120" s="72">
        <f t="shared" si="3"/>
        <v>102.44595179145047</v>
      </c>
      <c r="H120" s="72">
        <f t="shared" si="3"/>
        <v>105.43615109722946</v>
      </c>
      <c r="I120" s="72">
        <f t="shared" si="3"/>
        <v>105.53326123346494</v>
      </c>
      <c r="J120" s="72">
        <f t="shared" si="3"/>
        <v>105.07166414590223</v>
      </c>
      <c r="K120" s="72">
        <f t="shared" si="3"/>
        <v>105.52060668008217</v>
      </c>
      <c r="L120" s="72">
        <f t="shared" si="3"/>
        <v>102.90352769153034</v>
      </c>
      <c r="M120" s="72">
        <f t="shared" si="3"/>
        <v>102.48606311659245</v>
      </c>
      <c r="N120" s="72">
        <f t="shared" si="3"/>
        <v>94.83736318702172</v>
      </c>
      <c r="O120" s="72">
        <f t="shared" si="3"/>
        <v>95.4266495764773</v>
      </c>
      <c r="P120" s="72">
        <f t="shared" si="3"/>
        <v>96.51909311870075</v>
      </c>
      <c r="Q120" s="72">
        <f t="shared" si="3"/>
        <v>94.44967018038366</v>
      </c>
      <c r="R120" s="72">
        <f t="shared" si="3"/>
        <v>90.34556428188239</v>
      </c>
      <c r="S120" s="72">
        <f t="shared" si="3"/>
        <v>88.12961669784555</v>
      </c>
      <c r="T120" s="72">
        <f t="shared" si="3"/>
        <v>89.70646155341305</v>
      </c>
      <c r="U120" s="72">
        <f t="shared" si="3"/>
        <v>86.3859280371963</v>
      </c>
      <c r="V120" s="72">
        <f t="shared" si="3"/>
        <v>86.4867166674001</v>
      </c>
      <c r="W120" s="177">
        <f t="shared" si="3"/>
        <v>85.73883468546643</v>
      </c>
      <c r="X120" s="178">
        <f t="shared" si="3"/>
        <v>79.38530135727694</v>
      </c>
      <c r="Y120" s="178">
        <f t="shared" si="3"/>
        <v>67.71045587308437</v>
      </c>
      <c r="Z120" s="178">
        <f t="shared" si="3"/>
        <v>71.34214402399964</v>
      </c>
      <c r="AA120" s="178">
        <f t="shared" si="3"/>
        <v>71.7835342552465</v>
      </c>
    </row>
    <row r="121" spans="1:27" ht="15">
      <c r="A121" s="92" t="s">
        <v>69</v>
      </c>
      <c r="B121" s="92" t="s">
        <v>68</v>
      </c>
      <c r="C121" s="92" t="s">
        <v>57</v>
      </c>
      <c r="D121" s="92" t="s">
        <v>56</v>
      </c>
      <c r="E121" s="94" t="s">
        <v>54</v>
      </c>
      <c r="F121" s="94" t="s">
        <v>54</v>
      </c>
      <c r="G121" s="94" t="s">
        <v>54</v>
      </c>
      <c r="H121" s="94" t="s">
        <v>54</v>
      </c>
      <c r="I121" s="94" t="s">
        <v>54</v>
      </c>
      <c r="J121" s="94" t="s">
        <v>54</v>
      </c>
      <c r="K121" s="94" t="s">
        <v>54</v>
      </c>
      <c r="L121" s="94" t="s">
        <v>54</v>
      </c>
      <c r="M121" s="94" t="s">
        <v>54</v>
      </c>
      <c r="N121" s="94" t="s">
        <v>54</v>
      </c>
      <c r="O121" s="94" t="s">
        <v>54</v>
      </c>
      <c r="P121" s="94" t="s">
        <v>54</v>
      </c>
      <c r="Q121" s="94" t="s">
        <v>54</v>
      </c>
      <c r="R121" s="94" t="s">
        <v>54</v>
      </c>
      <c r="S121" s="94" t="s">
        <v>54</v>
      </c>
      <c r="T121" s="94" t="s">
        <v>54</v>
      </c>
      <c r="U121" s="94" t="s">
        <v>54</v>
      </c>
      <c r="V121" s="94" t="s">
        <v>54</v>
      </c>
      <c r="W121" s="175" t="s">
        <v>54</v>
      </c>
      <c r="X121" s="180" t="s">
        <v>54</v>
      </c>
      <c r="Y121" s="180" t="s">
        <v>54</v>
      </c>
      <c r="Z121" s="180" t="s">
        <v>54</v>
      </c>
      <c r="AA121" s="180" t="s">
        <v>54</v>
      </c>
    </row>
    <row r="122" spans="1:27" ht="15">
      <c r="A122" s="92" t="s">
        <v>67</v>
      </c>
      <c r="B122" s="92" t="s">
        <v>66</v>
      </c>
      <c r="C122" s="92" t="s">
        <v>65</v>
      </c>
      <c r="D122" s="92" t="s">
        <v>64</v>
      </c>
      <c r="E122" s="94" t="s">
        <v>54</v>
      </c>
      <c r="F122" s="94" t="s">
        <v>54</v>
      </c>
      <c r="G122" s="94" t="s">
        <v>54</v>
      </c>
      <c r="H122" s="94" t="s">
        <v>54</v>
      </c>
      <c r="I122" s="94" t="s">
        <v>54</v>
      </c>
      <c r="J122" s="94" t="s">
        <v>54</v>
      </c>
      <c r="K122" s="94" t="s">
        <v>54</v>
      </c>
      <c r="L122" s="94" t="s">
        <v>54</v>
      </c>
      <c r="M122" s="94" t="s">
        <v>54</v>
      </c>
      <c r="N122" s="94" t="s">
        <v>54</v>
      </c>
      <c r="O122" s="94" t="s">
        <v>54</v>
      </c>
      <c r="P122" s="94" t="s">
        <v>54</v>
      </c>
      <c r="Q122" s="94" t="s">
        <v>54</v>
      </c>
      <c r="R122" s="94" t="s">
        <v>54</v>
      </c>
      <c r="S122" s="94" t="s">
        <v>54</v>
      </c>
      <c r="T122" s="94" t="s">
        <v>54</v>
      </c>
      <c r="U122" s="94" t="s">
        <v>54</v>
      </c>
      <c r="V122" s="94" t="s">
        <v>54</v>
      </c>
      <c r="W122" s="175" t="s">
        <v>54</v>
      </c>
      <c r="X122" s="180" t="s">
        <v>54</v>
      </c>
      <c r="Y122" s="180" t="s">
        <v>54</v>
      </c>
      <c r="Z122" s="180" t="s">
        <v>54</v>
      </c>
      <c r="AA122" s="180" t="s">
        <v>54</v>
      </c>
    </row>
    <row r="123" spans="1:27" ht="15">
      <c r="A123" s="92" t="s">
        <v>67</v>
      </c>
      <c r="B123" s="92" t="s">
        <v>66</v>
      </c>
      <c r="C123" s="92" t="s">
        <v>63</v>
      </c>
      <c r="D123" s="92" t="s">
        <v>1</v>
      </c>
      <c r="E123" s="94" t="s">
        <v>54</v>
      </c>
      <c r="F123" s="94" t="s">
        <v>54</v>
      </c>
      <c r="G123" s="94" t="s">
        <v>54</v>
      </c>
      <c r="H123" s="94" t="s">
        <v>54</v>
      </c>
      <c r="I123" s="94" t="s">
        <v>54</v>
      </c>
      <c r="J123" s="94" t="s">
        <v>54</v>
      </c>
      <c r="K123" s="94" t="s">
        <v>54</v>
      </c>
      <c r="L123" s="94" t="s">
        <v>54</v>
      </c>
      <c r="M123" s="94" t="s">
        <v>54</v>
      </c>
      <c r="N123" s="94" t="s">
        <v>54</v>
      </c>
      <c r="O123" s="94" t="s">
        <v>54</v>
      </c>
      <c r="P123" s="94" t="s">
        <v>54</v>
      </c>
      <c r="Q123" s="94" t="s">
        <v>54</v>
      </c>
      <c r="R123" s="94" t="s">
        <v>54</v>
      </c>
      <c r="S123" s="94" t="s">
        <v>54</v>
      </c>
      <c r="T123" s="94" t="s">
        <v>54</v>
      </c>
      <c r="U123" s="94" t="s">
        <v>54</v>
      </c>
      <c r="V123" s="94" t="s">
        <v>54</v>
      </c>
      <c r="W123" s="175" t="s">
        <v>54</v>
      </c>
      <c r="X123" s="180" t="s">
        <v>54</v>
      </c>
      <c r="Y123" s="180" t="s">
        <v>54</v>
      </c>
      <c r="Z123" s="180" t="s">
        <v>54</v>
      </c>
      <c r="AA123" s="180" t="s">
        <v>54</v>
      </c>
    </row>
    <row r="124" spans="1:27" ht="15">
      <c r="A124" s="92" t="s">
        <v>67</v>
      </c>
      <c r="B124" s="92" t="s">
        <v>66</v>
      </c>
      <c r="C124" s="92" t="s">
        <v>62</v>
      </c>
      <c r="D124" s="92" t="s">
        <v>2</v>
      </c>
      <c r="E124" s="94" t="s">
        <v>54</v>
      </c>
      <c r="F124" s="94" t="s">
        <v>54</v>
      </c>
      <c r="G124" s="94" t="s">
        <v>54</v>
      </c>
      <c r="H124" s="94" t="s">
        <v>54</v>
      </c>
      <c r="I124" s="94" t="s">
        <v>54</v>
      </c>
      <c r="J124" s="94" t="s">
        <v>54</v>
      </c>
      <c r="K124" s="94" t="s">
        <v>54</v>
      </c>
      <c r="L124" s="94" t="s">
        <v>54</v>
      </c>
      <c r="M124" s="94" t="s">
        <v>54</v>
      </c>
      <c r="N124" s="94" t="s">
        <v>54</v>
      </c>
      <c r="O124" s="94" t="s">
        <v>54</v>
      </c>
      <c r="P124" s="94" t="s">
        <v>54</v>
      </c>
      <c r="Q124" s="94" t="s">
        <v>54</v>
      </c>
      <c r="R124" s="94" t="s">
        <v>54</v>
      </c>
      <c r="S124" s="94" t="s">
        <v>54</v>
      </c>
      <c r="T124" s="94" t="s">
        <v>54</v>
      </c>
      <c r="U124" s="94" t="s">
        <v>54</v>
      </c>
      <c r="V124" s="94" t="s">
        <v>54</v>
      </c>
      <c r="W124" s="175" t="s">
        <v>54</v>
      </c>
      <c r="X124" s="180" t="s">
        <v>54</v>
      </c>
      <c r="Y124" s="180" t="s">
        <v>54</v>
      </c>
      <c r="Z124" s="180" t="s">
        <v>54</v>
      </c>
      <c r="AA124" s="180" t="s">
        <v>54</v>
      </c>
    </row>
    <row r="125" spans="1:27" ht="15">
      <c r="A125" s="92" t="s">
        <v>67</v>
      </c>
      <c r="B125" s="92" t="s">
        <v>66</v>
      </c>
      <c r="C125" s="92" t="s">
        <v>61</v>
      </c>
      <c r="D125" s="92" t="s">
        <v>60</v>
      </c>
      <c r="E125" s="94" t="s">
        <v>54</v>
      </c>
      <c r="F125" s="94" t="s">
        <v>54</v>
      </c>
      <c r="G125" s="94" t="s">
        <v>54</v>
      </c>
      <c r="H125" s="94" t="s">
        <v>54</v>
      </c>
      <c r="I125" s="94" t="s">
        <v>54</v>
      </c>
      <c r="J125" s="94" t="s">
        <v>54</v>
      </c>
      <c r="K125" s="94" t="s">
        <v>54</v>
      </c>
      <c r="L125" s="94" t="s">
        <v>54</v>
      </c>
      <c r="M125" s="94" t="s">
        <v>54</v>
      </c>
      <c r="N125" s="94" t="s">
        <v>54</v>
      </c>
      <c r="O125" s="94" t="s">
        <v>54</v>
      </c>
      <c r="P125" s="94" t="s">
        <v>54</v>
      </c>
      <c r="Q125" s="94" t="s">
        <v>54</v>
      </c>
      <c r="R125" s="94" t="s">
        <v>54</v>
      </c>
      <c r="S125" s="94" t="s">
        <v>54</v>
      </c>
      <c r="T125" s="94" t="s">
        <v>54</v>
      </c>
      <c r="U125" s="94" t="s">
        <v>54</v>
      </c>
      <c r="V125" s="94" t="s">
        <v>54</v>
      </c>
      <c r="W125" s="175" t="s">
        <v>54</v>
      </c>
      <c r="X125" s="180" t="s">
        <v>54</v>
      </c>
      <c r="Y125" s="180" t="s">
        <v>54</v>
      </c>
      <c r="Z125" s="180" t="s">
        <v>54</v>
      </c>
      <c r="AA125" s="180" t="s">
        <v>54</v>
      </c>
    </row>
    <row r="126" spans="1:27" ht="15">
      <c r="A126" s="92" t="s">
        <v>67</v>
      </c>
      <c r="B126" s="92" t="s">
        <v>66</v>
      </c>
      <c r="C126" s="92" t="s">
        <v>57</v>
      </c>
      <c r="D126" s="92" t="s">
        <v>56</v>
      </c>
      <c r="E126" s="94" t="s">
        <v>54</v>
      </c>
      <c r="F126" s="94" t="s">
        <v>54</v>
      </c>
      <c r="G126" s="94" t="s">
        <v>54</v>
      </c>
      <c r="H126" s="94" t="s">
        <v>54</v>
      </c>
      <c r="I126" s="94" t="s">
        <v>54</v>
      </c>
      <c r="J126" s="94" t="s">
        <v>54</v>
      </c>
      <c r="K126" s="94" t="s">
        <v>54</v>
      </c>
      <c r="L126" s="94" t="s">
        <v>54</v>
      </c>
      <c r="M126" s="94" t="s">
        <v>54</v>
      </c>
      <c r="N126" s="94" t="s">
        <v>54</v>
      </c>
      <c r="O126" s="94" t="s">
        <v>54</v>
      </c>
      <c r="P126" s="94" t="s">
        <v>54</v>
      </c>
      <c r="Q126" s="94" t="s">
        <v>54</v>
      </c>
      <c r="R126" s="94" t="s">
        <v>54</v>
      </c>
      <c r="S126" s="94" t="s">
        <v>54</v>
      </c>
      <c r="T126" s="94" t="s">
        <v>54</v>
      </c>
      <c r="U126" s="94" t="s">
        <v>54</v>
      </c>
      <c r="V126" s="94" t="s">
        <v>54</v>
      </c>
      <c r="W126" s="175" t="s">
        <v>54</v>
      </c>
      <c r="X126" s="180" t="s">
        <v>54</v>
      </c>
      <c r="Y126" s="180" t="s">
        <v>54</v>
      </c>
      <c r="Z126" s="180" t="s">
        <v>54</v>
      </c>
      <c r="AA126" s="180" t="s">
        <v>54</v>
      </c>
    </row>
    <row r="127" spans="1:27" ht="15">
      <c r="A127" s="92" t="s">
        <v>59</v>
      </c>
      <c r="B127" s="92" t="s">
        <v>58</v>
      </c>
      <c r="C127" s="92" t="s">
        <v>65</v>
      </c>
      <c r="D127" s="92" t="s">
        <v>64</v>
      </c>
      <c r="E127" s="94" t="s">
        <v>54</v>
      </c>
      <c r="F127" s="94" t="s">
        <v>54</v>
      </c>
      <c r="G127" s="94" t="s">
        <v>54</v>
      </c>
      <c r="H127" s="94" t="s">
        <v>54</v>
      </c>
      <c r="I127" s="94" t="s">
        <v>54</v>
      </c>
      <c r="J127" s="94" t="s">
        <v>54</v>
      </c>
      <c r="K127" s="94" t="s">
        <v>54</v>
      </c>
      <c r="L127" s="94" t="s">
        <v>54</v>
      </c>
      <c r="M127" s="94" t="s">
        <v>54</v>
      </c>
      <c r="N127" s="94" t="s">
        <v>54</v>
      </c>
      <c r="O127" s="94" t="s">
        <v>54</v>
      </c>
      <c r="P127" s="94" t="s">
        <v>54</v>
      </c>
      <c r="Q127" s="94" t="s">
        <v>54</v>
      </c>
      <c r="R127" s="94" t="s">
        <v>54</v>
      </c>
      <c r="S127" s="94" t="s">
        <v>54</v>
      </c>
      <c r="T127" s="94" t="s">
        <v>54</v>
      </c>
      <c r="U127" s="94" t="s">
        <v>54</v>
      </c>
      <c r="V127" s="94" t="s">
        <v>54</v>
      </c>
      <c r="W127" s="175" t="s">
        <v>54</v>
      </c>
      <c r="X127" s="180" t="s">
        <v>54</v>
      </c>
      <c r="Y127" s="180" t="s">
        <v>54</v>
      </c>
      <c r="Z127" s="180" t="s">
        <v>54</v>
      </c>
      <c r="AA127" s="180" t="s">
        <v>54</v>
      </c>
    </row>
    <row r="128" spans="1:27" ht="15">
      <c r="A128" s="92" t="s">
        <v>59</v>
      </c>
      <c r="B128" s="92" t="s">
        <v>58</v>
      </c>
      <c r="C128" s="92" t="s">
        <v>63</v>
      </c>
      <c r="D128" s="92" t="s">
        <v>1</v>
      </c>
      <c r="E128" s="94" t="s">
        <v>54</v>
      </c>
      <c r="F128" s="94" t="s">
        <v>54</v>
      </c>
      <c r="G128" s="94" t="s">
        <v>54</v>
      </c>
      <c r="H128" s="94" t="s">
        <v>54</v>
      </c>
      <c r="I128" s="94" t="s">
        <v>54</v>
      </c>
      <c r="J128" s="94" t="s">
        <v>54</v>
      </c>
      <c r="K128" s="94" t="s">
        <v>54</v>
      </c>
      <c r="L128" s="94" t="s">
        <v>54</v>
      </c>
      <c r="M128" s="94" t="s">
        <v>54</v>
      </c>
      <c r="N128" s="94" t="s">
        <v>54</v>
      </c>
      <c r="O128" s="94" t="s">
        <v>54</v>
      </c>
      <c r="P128" s="94" t="s">
        <v>54</v>
      </c>
      <c r="Q128" s="94" t="s">
        <v>54</v>
      </c>
      <c r="R128" s="94" t="s">
        <v>54</v>
      </c>
      <c r="S128" s="94" t="s">
        <v>54</v>
      </c>
      <c r="T128" s="94" t="s">
        <v>54</v>
      </c>
      <c r="U128" s="94" t="s">
        <v>54</v>
      </c>
      <c r="V128" s="94" t="s">
        <v>54</v>
      </c>
      <c r="W128" s="175" t="s">
        <v>54</v>
      </c>
      <c r="X128" s="180" t="s">
        <v>54</v>
      </c>
      <c r="Y128" s="180" t="s">
        <v>54</v>
      </c>
      <c r="Z128" s="180" t="s">
        <v>54</v>
      </c>
      <c r="AA128" s="180" t="s">
        <v>54</v>
      </c>
    </row>
    <row r="129" spans="1:27" ht="15">
      <c r="A129" s="92" t="s">
        <v>59</v>
      </c>
      <c r="B129" s="92" t="s">
        <v>58</v>
      </c>
      <c r="C129" s="92" t="s">
        <v>62</v>
      </c>
      <c r="D129" s="92" t="s">
        <v>2</v>
      </c>
      <c r="E129" s="94" t="s">
        <v>54</v>
      </c>
      <c r="F129" s="94" t="s">
        <v>54</v>
      </c>
      <c r="G129" s="94" t="s">
        <v>54</v>
      </c>
      <c r="H129" s="94" t="s">
        <v>54</v>
      </c>
      <c r="I129" s="94" t="s">
        <v>54</v>
      </c>
      <c r="J129" s="94" t="s">
        <v>54</v>
      </c>
      <c r="K129" s="94" t="s">
        <v>54</v>
      </c>
      <c r="L129" s="94" t="s">
        <v>54</v>
      </c>
      <c r="M129" s="94" t="s">
        <v>54</v>
      </c>
      <c r="N129" s="94" t="s">
        <v>54</v>
      </c>
      <c r="O129" s="94" t="s">
        <v>54</v>
      </c>
      <c r="P129" s="94" t="s">
        <v>54</v>
      </c>
      <c r="Q129" s="94" t="s">
        <v>54</v>
      </c>
      <c r="R129" s="94" t="s">
        <v>54</v>
      </c>
      <c r="S129" s="94" t="s">
        <v>54</v>
      </c>
      <c r="T129" s="94" t="s">
        <v>54</v>
      </c>
      <c r="U129" s="94" t="s">
        <v>54</v>
      </c>
      <c r="V129" s="94" t="s">
        <v>54</v>
      </c>
      <c r="W129" s="175" t="s">
        <v>54</v>
      </c>
      <c r="X129" s="180" t="s">
        <v>54</v>
      </c>
      <c r="Y129" s="180" t="s">
        <v>54</v>
      </c>
      <c r="Z129" s="180" t="s">
        <v>54</v>
      </c>
      <c r="AA129" s="180" t="s">
        <v>54</v>
      </c>
    </row>
    <row r="130" spans="1:27" ht="15">
      <c r="A130" s="92" t="s">
        <v>59</v>
      </c>
      <c r="B130" s="92" t="s">
        <v>58</v>
      </c>
      <c r="C130" s="92" t="s">
        <v>61</v>
      </c>
      <c r="D130" s="92" t="s">
        <v>60</v>
      </c>
      <c r="E130" s="94" t="s">
        <v>54</v>
      </c>
      <c r="F130" s="94" t="s">
        <v>54</v>
      </c>
      <c r="G130" s="94" t="s">
        <v>54</v>
      </c>
      <c r="H130" s="94" t="s">
        <v>54</v>
      </c>
      <c r="I130" s="94" t="s">
        <v>54</v>
      </c>
      <c r="J130" s="94" t="s">
        <v>54</v>
      </c>
      <c r="K130" s="94" t="s">
        <v>54</v>
      </c>
      <c r="L130" s="94" t="s">
        <v>54</v>
      </c>
      <c r="M130" s="94" t="s">
        <v>54</v>
      </c>
      <c r="N130" s="94" t="s">
        <v>54</v>
      </c>
      <c r="O130" s="94" t="s">
        <v>54</v>
      </c>
      <c r="P130" s="94" t="s">
        <v>54</v>
      </c>
      <c r="Q130" s="94" t="s">
        <v>54</v>
      </c>
      <c r="R130" s="94" t="s">
        <v>54</v>
      </c>
      <c r="S130" s="94" t="s">
        <v>54</v>
      </c>
      <c r="T130" s="94" t="s">
        <v>54</v>
      </c>
      <c r="U130" s="94" t="s">
        <v>54</v>
      </c>
      <c r="V130" s="94" t="s">
        <v>54</v>
      </c>
      <c r="W130" s="175" t="s">
        <v>54</v>
      </c>
      <c r="X130" s="180" t="s">
        <v>54</v>
      </c>
      <c r="Y130" s="180" t="s">
        <v>54</v>
      </c>
      <c r="Z130" s="180" t="s">
        <v>54</v>
      </c>
      <c r="AA130" s="180" t="s">
        <v>54</v>
      </c>
    </row>
    <row r="131" spans="1:27" ht="15">
      <c r="A131" s="92" t="s">
        <v>59</v>
      </c>
      <c r="B131" s="92" t="s">
        <v>58</v>
      </c>
      <c r="C131" s="92" t="s">
        <v>57</v>
      </c>
      <c r="D131" s="92" t="s">
        <v>56</v>
      </c>
      <c r="E131" s="94" t="s">
        <v>54</v>
      </c>
      <c r="F131" s="94" t="s">
        <v>54</v>
      </c>
      <c r="G131" s="94" t="s">
        <v>54</v>
      </c>
      <c r="H131" s="94" t="s">
        <v>54</v>
      </c>
      <c r="I131" s="94" t="s">
        <v>54</v>
      </c>
      <c r="J131" s="94" t="s">
        <v>54</v>
      </c>
      <c r="K131" s="94" t="s">
        <v>54</v>
      </c>
      <c r="L131" s="94" t="s">
        <v>54</v>
      </c>
      <c r="M131" s="94" t="s">
        <v>54</v>
      </c>
      <c r="N131" s="94" t="s">
        <v>54</v>
      </c>
      <c r="O131" s="94" t="s">
        <v>54</v>
      </c>
      <c r="P131" s="94" t="s">
        <v>54</v>
      </c>
      <c r="Q131" s="94" t="s">
        <v>54</v>
      </c>
      <c r="R131" s="94" t="s">
        <v>54</v>
      </c>
      <c r="S131" s="94" t="s">
        <v>54</v>
      </c>
      <c r="T131" s="94" t="s">
        <v>54</v>
      </c>
      <c r="U131" s="94" t="s">
        <v>54</v>
      </c>
      <c r="V131" s="94" t="s">
        <v>54</v>
      </c>
      <c r="W131" s="175" t="s">
        <v>54</v>
      </c>
      <c r="X131" s="180" t="s">
        <v>54</v>
      </c>
      <c r="Y131" s="180" t="s">
        <v>54</v>
      </c>
      <c r="Z131" s="180" t="s">
        <v>54</v>
      </c>
      <c r="AA131" s="180" t="s">
        <v>54</v>
      </c>
    </row>
    <row r="133" ht="15">
      <c r="A133" s="91" t="s">
        <v>55</v>
      </c>
    </row>
    <row r="134" spans="1:2" ht="15">
      <c r="A134" s="91" t="s">
        <v>54</v>
      </c>
      <c r="B134" s="91" t="s">
        <v>53</v>
      </c>
    </row>
  </sheetData>
  <printOptions/>
  <pageMargins left="0.75" right="0.75" top="1" bottom="1" header="0.5" footer="0.5"/>
  <pageSetup fitToHeight="0" fitToWidth="0"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 Stephan (ESTAT)</dc:creator>
  <cp:keywords/>
  <dc:description/>
  <cp:lastModifiedBy>PITIGOI Cristina (ESTAT)</cp:lastModifiedBy>
  <cp:lastPrinted>2016-03-25T10:45:22Z</cp:lastPrinted>
  <dcterms:created xsi:type="dcterms:W3CDTF">2012-07-23T13:20:11Z</dcterms:created>
  <dcterms:modified xsi:type="dcterms:W3CDTF">2023-07-19T14:03:12Z</dcterms:modified>
  <cp:category/>
  <cp:version/>
  <cp:contentType/>
  <cp:contentStatus/>
</cp:coreProperties>
</file>