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6395" windowHeight="5835" activeTab="0"/>
  </bookViews>
  <sheets>
    <sheet name="T1" sheetId="1" r:id="rId1"/>
    <sheet name="F1" sheetId="5" r:id="rId2"/>
    <sheet name="F2" sheetId="4" r:id="rId3"/>
    <sheet name="F3" sheetId="2" r:id="rId4"/>
    <sheet name="F4" sheetId="3" r:id="rId5"/>
  </sheets>
  <definedNames>
    <definedName name="_xlnm._FilterDatabase" localSheetId="4" hidden="1">'F4'!$B$62:$L$62</definedName>
  </definedNames>
  <calcPr calcId="152511"/>
</workbook>
</file>

<file path=xl/sharedStrings.xml><?xml version="1.0" encoding="utf-8"?>
<sst xmlns="http://schemas.openxmlformats.org/spreadsheetml/2006/main" count="273" uniqueCount="76">
  <si>
    <t>TIME</t>
  </si>
  <si>
    <t>Fungicides and bactericides</t>
  </si>
  <si>
    <t>Herbicides, haulm destructors and moss killers</t>
  </si>
  <si>
    <t>Insecticides and acaricides</t>
  </si>
  <si>
    <t>Belgium</t>
  </si>
  <si>
    <t>Bulgaria</t>
  </si>
  <si>
    <t>: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</si>
  <si>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</si>
  <si>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</si>
  <si>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</si>
  <si>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</si>
  <si>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</si>
  <si>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</si>
  <si>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</si>
  <si>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</si>
  <si>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</si>
  <si>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</si>
  <si>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</si>
  <si>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</si>
  <si>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</si>
  <si>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</si>
  <si>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</si>
  <si>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</si>
  <si>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</si>
  <si>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</si>
  <si>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</si>
  <si>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</si>
  <si>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</si>
  <si>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</si>
  <si>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</si>
  <si>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</si>
  <si>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</si>
  <si>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</si>
  <si>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Germany</t>
  </si>
  <si>
    <t>F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</si>
  <si>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</si>
  <si>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aei_fm_salpest09)</t>
    </r>
  </si>
  <si>
    <t>(tonnes)</t>
  </si>
  <si>
    <t>Molluscicides</t>
  </si>
  <si>
    <t>Plant growth regulators</t>
  </si>
  <si>
    <t>Other plant protection products</t>
  </si>
  <si>
    <t>Land use - 1 000 ha - annual data [apro_cpp_luse]</t>
  </si>
  <si>
    <t>L0005 - Utilised agricultural area (UAA)1000ha</t>
  </si>
  <si>
    <t>UAA ha</t>
  </si>
  <si>
    <t>Total sales of peticides (kilo)</t>
  </si>
  <si>
    <t>(kilogram per hectare)</t>
  </si>
  <si>
    <t>Share in the total EU-28 Pesticide Sales</t>
  </si>
  <si>
    <t>Kilogrames</t>
  </si>
  <si>
    <t>%</t>
  </si>
  <si>
    <t xml:space="preserve">EU-28 (¹) </t>
  </si>
  <si>
    <t>EU-28 (¹)</t>
  </si>
  <si>
    <t>Luxembourg (²)</t>
  </si>
  <si>
    <t>pesticides per UAA (kg per ha)</t>
  </si>
  <si>
    <t>Share in the total EU-28 pesticide sales</t>
  </si>
  <si>
    <t xml:space="preserve">: not available </t>
  </si>
  <si>
    <t>(¹) Confidential data have been removed from the sums of pesticides sales.</t>
  </si>
  <si>
    <t>http://appsso.eurostat.ec.europa.eu/nui/show.do?query=BOOKMARK_DS-382683_QID_1C1FA4AF_UID_-3F171EB0&amp;layout=PESTICID,L,X,0;GEO,L,Y,0;TIME,C,Z,0;UNIT,L,Z,1;INDICATORS,C,Z,2;&amp;zSelection=DS-382683TIME,2014;DS-382683UNIT,KG;DS-382683INDICATORS,OBS_FLAG;&amp;rankName1=TIME_1_0_-1_2&amp;rankName2=UNIT_1_2_-1_2&amp;rankName3=INDICATORS_1_2_-1_2&amp;rankName4=PESTICID_1_2_0_0&amp;rankName5=GEO_1_2_0_1&amp;rStp=&amp;cStp=&amp;rDCh=&amp;cDCh=&amp;rDM=true&amp;cDM=true&amp;footnes=false&amp;empty=false&amp;wai=false&amp;time_mode=NONE&amp;time_most_recent=false&amp;lang=EN&amp;cfo=%23%23%23%2C%23%23%23.%23%23%23</t>
  </si>
  <si>
    <t>Pesticide sales [aei_fm_salpest09]</t>
  </si>
  <si>
    <t>Figure 2: Pesticide sales by major groups, EU-28, 2014 (¹)</t>
  </si>
  <si>
    <t>Figure 1: Share of pesticide sales by major groups, by country, 2014</t>
  </si>
  <si>
    <t>Table 1: Pesticide sales by major groups, 2014</t>
  </si>
  <si>
    <t>http://appsso.eurostat.ec.europa.eu/nui/show.do?query=BOOKMARK_DS-226957_QID_-61201C8F_UID_-3F171EB0&amp;layout=TIME,C,X,0;GEO,L,Y,0;LEGTYPE,L,Z,0;AGRAREA,L,Z,1;INDIC_EF,L,Z,2;INDICATORS,C,Z,3;&amp;zSelection=DS-226957INDIC_EF,AGRAREA_HA;DS-226957AGRAREA,TOTAL;DS-226957INDICATORS,OBS_FLAG;DS-226957LEGTYPE,TOTAL;&amp;rankName1=INDIC-EF_1_2_-1_2&amp;rankName2=LEGTYPE_1_2_-1_2&amp;rankName3=INDICATORS_1_2_-1_2&amp;rankName4=AGRAREA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</si>
  <si>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2010 UAA data for CH</t>
  </si>
  <si>
    <r>
      <t>Source:</t>
    </r>
    <r>
      <rPr>
        <sz val="9"/>
        <color theme="1"/>
        <rFont val="Arial"/>
        <family val="2"/>
      </rPr>
      <t xml:space="preserve"> Eurostat (online data codes: ef_kvaareg and aei_fm_salpest09)</t>
    </r>
  </si>
  <si>
    <t>(²) 'Fungicides and bactericides': 2012 data , other data: 2013.</t>
  </si>
  <si>
    <t>Figure 4: Pesticide sales by UAA (¹), by country, 2014</t>
  </si>
  <si>
    <t>Figure 3: Pesticide sales by major groups, by country, 2014 (¹)</t>
  </si>
  <si>
    <t>(¹) Confidential data have been removed from the sums of pesticides sales. Data on total UAA from 2013.</t>
  </si>
  <si>
    <t>(¹) Confidential data have been removed from the sums.  'Fungicides and bactericides' include 2012 data for Luxembourg and other groups 2013 data.</t>
  </si>
  <si>
    <t>FI - ZR99_99_23_UREA</t>
  </si>
  <si>
    <t>(³) Urea is used only in forestry and is excluded from the total pesticide sales.</t>
  </si>
  <si>
    <t>Finland (³)</t>
  </si>
  <si>
    <t>Total pesticides sales</t>
  </si>
  <si>
    <t>(Tonnes)</t>
  </si>
  <si>
    <t>FSS data used (could not find UAA from crop statistics)</t>
  </si>
  <si>
    <t>(¹) Confidential data have been removed from the sums of pesticides sales. They represent 0,003% of Total pesticides sales in the 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</si>
</sst>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dd\.mm\.yy"/>
    <numFmt numFmtId="165" formatCode="#,##0.0"/>
    <numFmt numFmtId="166" formatCode="#,##0.000"/>
    <numFmt numFmtId="167" formatCode="#,##0.0000"/>
    <numFmt numFmtId="168" formatCode="0.0"/>
    <numFmt numFmtId="169" formatCode="#,##0.0_i"/>
    <numFmt numFmtId="170" formatCode="_-* #,##0.00\ _€_-;\-* #,##0.00\ _€_-;_-* &quot;-&quot;??\ _€_-;_-@_-"/>
    <numFmt numFmtId="171" formatCode="_-* #,##0.00\ [$€]_-;\-* #,##0.00\ [$€]_-;_-* &quot;-&quot;??\ [$€]_-;_-@_-"/>
    <numFmt numFmtId="172" formatCode="#,###,##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2" tint="-0.2499700039625167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theme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169" fontId="13" fillId="0" borderId="0" applyFill="0" applyBorder="0" applyProtection="0">
      <alignment horizontal="right"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0" borderId="1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15" fillId="14" borderId="0" applyBorder="0" applyAlignment="0">
      <protection/>
    </xf>
    <xf numFmtId="4" fontId="15" fillId="14" borderId="0" applyBorder="0" applyAlignment="0">
      <protection/>
    </xf>
    <xf numFmtId="0" fontId="14" fillId="14" borderId="0" applyBorder="0">
      <alignment horizontal="right" vertical="center"/>
      <protection/>
    </xf>
    <xf numFmtId="4" fontId="14" fillId="14" borderId="0" applyBorder="0">
      <alignment horizontal="right" vertical="center"/>
      <protection/>
    </xf>
    <xf numFmtId="0" fontId="14" fillId="14" borderId="1">
      <alignment horizontal="right" vertical="center"/>
      <protection/>
    </xf>
    <xf numFmtId="4" fontId="14" fillId="15" borderId="0" applyBorder="0">
      <alignment horizontal="right" vertical="center"/>
      <protection/>
    </xf>
    <xf numFmtId="4" fontId="14" fillId="15" borderId="0" applyBorder="0">
      <alignment horizontal="right" vertical="center"/>
      <protection/>
    </xf>
    <xf numFmtId="0" fontId="16" fillId="15" borderId="1">
      <alignment horizontal="right" vertical="center"/>
      <protection/>
    </xf>
    <xf numFmtId="4" fontId="16" fillId="15" borderId="1">
      <alignment horizontal="right" vertical="center"/>
      <protection/>
    </xf>
    <xf numFmtId="0" fontId="16" fillId="15" borderId="2">
      <alignment horizontal="right" vertical="center"/>
      <protection/>
    </xf>
    <xf numFmtId="0" fontId="17" fillId="15" borderId="1">
      <alignment horizontal="right" vertical="center"/>
      <protection/>
    </xf>
    <xf numFmtId="4" fontId="17" fillId="15" borderId="1">
      <alignment horizontal="right" vertical="center"/>
      <protection/>
    </xf>
    <xf numFmtId="0" fontId="16" fillId="16" borderId="1">
      <alignment horizontal="right" vertical="center"/>
      <protection/>
    </xf>
    <xf numFmtId="4" fontId="16" fillId="16" borderId="1">
      <alignment horizontal="right" vertical="center"/>
      <protection/>
    </xf>
    <xf numFmtId="0" fontId="16" fillId="16" borderId="2">
      <alignment horizontal="right" vertical="center"/>
      <protection/>
    </xf>
    <xf numFmtId="0" fontId="16" fillId="16" borderId="1">
      <alignment horizontal="right" vertical="center"/>
      <protection/>
    </xf>
    <xf numFmtId="4" fontId="16" fillId="16" borderId="1">
      <alignment horizontal="right" vertical="center"/>
      <protection/>
    </xf>
    <xf numFmtId="0" fontId="16" fillId="16" borderId="3">
      <alignment horizontal="right" vertical="center"/>
      <protection/>
    </xf>
    <xf numFmtId="0" fontId="16" fillId="16" borderId="4">
      <alignment horizontal="right" vertical="center"/>
      <protection/>
    </xf>
    <xf numFmtId="4" fontId="16" fillId="16" borderId="4">
      <alignment horizontal="right" vertical="center"/>
      <protection/>
    </xf>
    <xf numFmtId="0" fontId="16" fillId="16" borderId="5">
      <alignment horizontal="right" vertical="center"/>
      <protection/>
    </xf>
    <xf numFmtId="4" fontId="16" fillId="16" borderId="5">
      <alignment horizontal="right" vertical="center"/>
      <protection/>
    </xf>
    <xf numFmtId="4" fontId="15" fillId="0" borderId="6" applyFill="0" applyBorder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>
      <alignment horizontal="right"/>
      <protection/>
    </xf>
    <xf numFmtId="0" fontId="14" fillId="16" borderId="7">
      <alignment horizontal="left" vertical="center" wrapText="1" indent="2"/>
      <protection/>
    </xf>
    <xf numFmtId="0" fontId="14" fillId="0" borderId="7">
      <alignment horizontal="left" vertical="center" wrapText="1" indent="2"/>
      <protection/>
    </xf>
    <xf numFmtId="0" fontId="14" fillId="15" borderId="4">
      <alignment horizontal="left" vertical="center"/>
      <protection/>
    </xf>
    <xf numFmtId="0" fontId="16" fillId="0" borderId="8">
      <alignment horizontal="left" vertical="top" wrapText="1"/>
      <protection/>
    </xf>
    <xf numFmtId="0" fontId="1" fillId="0" borderId="9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4" fontId="14" fillId="0" borderId="0" applyBorder="0">
      <alignment horizontal="right" vertical="center"/>
      <protection/>
    </xf>
    <xf numFmtId="0" fontId="14" fillId="0" borderId="1">
      <alignment horizontal="right" vertical="center"/>
      <protection/>
    </xf>
    <xf numFmtId="4" fontId="14" fillId="0" borderId="1">
      <alignment horizontal="right" vertical="center"/>
      <protection/>
    </xf>
    <xf numFmtId="0" fontId="14" fillId="0" borderId="2">
      <alignment horizontal="right" vertical="center"/>
      <protection/>
    </xf>
    <xf numFmtId="1" fontId="20" fillId="15" borderId="0" applyBorder="0">
      <alignment horizontal="right" vertical="center"/>
      <protection/>
    </xf>
    <xf numFmtId="0" fontId="1" fillId="17" borderId="1">
      <alignment/>
      <protection/>
    </xf>
    <xf numFmtId="0" fontId="0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14" fillId="0" borderId="1" applyFill="0" applyBorder="0" applyProtection="0">
      <alignment horizontal="right" vertical="center"/>
    </xf>
    <xf numFmtId="4" fontId="14" fillId="0" borderId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left" vertical="center"/>
    </xf>
    <xf numFmtId="0" fontId="14" fillId="0" borderId="1" applyNumberFormat="0" applyFill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4" fontId="1" fillId="0" borderId="0">
      <alignment/>
      <protection/>
    </xf>
    <xf numFmtId="0" fontId="21" fillId="0" borderId="0">
      <alignment/>
      <protection/>
    </xf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14" fillId="20" borderId="1" applyNumberFormat="0" applyFont="0" applyBorder="0" applyProtection="0">
      <alignment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8" borderId="1">
      <alignment/>
      <protection/>
    </xf>
    <xf numFmtId="4" fontId="14" fillId="18" borderId="1">
      <alignment/>
      <protection/>
    </xf>
    <xf numFmtId="0" fontId="14" fillId="18" borderId="2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2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5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11" applyNumberFormat="0" applyAlignment="0" applyProtection="0"/>
    <xf numFmtId="0" fontId="25" fillId="36" borderId="11" applyNumberFormat="0" applyAlignment="0" applyProtection="0"/>
    <xf numFmtId="0" fontId="26" fillId="22" borderId="0" applyNumberFormat="0" applyBorder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7" fillId="36" borderId="12" applyNumberFormat="0" applyAlignment="0" applyProtection="0"/>
    <xf numFmtId="0" fontId="28" fillId="18" borderId="13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37" borderId="0" applyNumberFormat="0" applyFont="0" applyBorder="0" applyAlignment="0" applyProtection="0"/>
    <xf numFmtId="0" fontId="29" fillId="16" borderId="12" applyNumberFormat="0" applyAlignment="0" applyProtection="0"/>
    <xf numFmtId="0" fontId="29" fillId="16" borderId="12" applyNumberFormat="0" applyAlignment="0" applyProtection="0"/>
    <xf numFmtId="0" fontId="30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38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16" borderId="12" applyNumberFormat="0" applyAlignment="0" applyProtection="0"/>
    <xf numFmtId="0" fontId="29" fillId="16" borderId="12" applyNumberFormat="0" applyAlignment="0" applyProtection="0"/>
    <xf numFmtId="0" fontId="37" fillId="0" borderId="19" applyNumberFormat="0" applyFill="0" applyAlignment="0" applyProtection="0"/>
    <xf numFmtId="0" fontId="38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40" borderId="20" applyNumberFormat="0" applyFont="0" applyAlignment="0" applyProtection="0"/>
    <xf numFmtId="0" fontId="1" fillId="40" borderId="20" applyNumberFormat="0" applyFont="0" applyAlignment="0" applyProtection="0"/>
    <xf numFmtId="0" fontId="1" fillId="40" borderId="20" applyNumberFormat="0" applyFont="0" applyAlignment="0" applyProtection="0"/>
    <xf numFmtId="169" fontId="3" fillId="0" borderId="0" applyFill="0" applyBorder="0" applyProtection="0">
      <alignment horizontal="right"/>
    </xf>
    <xf numFmtId="169" fontId="5" fillId="0" borderId="0" applyFill="0" applyBorder="0" applyProtection="0">
      <alignment horizontal="right"/>
    </xf>
    <xf numFmtId="169" fontId="13" fillId="0" borderId="0" applyFill="0" applyBorder="0" applyProtection="0">
      <alignment horizontal="right"/>
    </xf>
    <xf numFmtId="169" fontId="5" fillId="0" borderId="0" applyFill="0" applyBorder="0" applyProtection="0">
      <alignment horizontal="right"/>
    </xf>
    <xf numFmtId="169" fontId="3" fillId="0" borderId="0" applyFill="0" applyBorder="0" applyProtection="0">
      <alignment horizontal="right"/>
    </xf>
    <xf numFmtId="0" fontId="25" fillId="36" borderId="11" applyNumberFormat="0" applyAlignment="0" applyProtection="0"/>
    <xf numFmtId="0" fontId="25" fillId="36" borderId="11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40" fillId="0" borderId="0" applyNumberFormat="0" applyFont="0" applyFill="0" applyBorder="0">
      <alignment/>
      <protection hidden="1"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40" fillId="41" borderId="0" applyNumberFormat="0" applyFont="0" applyBorder="0">
      <alignment/>
      <protection hidden="1"/>
    </xf>
    <xf numFmtId="0" fontId="41" fillId="0" borderId="0" applyNumberFormat="0" applyFill="0" applyBorder="0" applyAlignment="0" applyProtection="0"/>
    <xf numFmtId="0" fontId="42" fillId="42" borderId="0" applyNumberFormat="0" applyBorder="0">
      <alignment/>
      <protection locked="0"/>
    </xf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43" fillId="43" borderId="0" applyNumberFormat="0" applyBorder="0">
      <alignment/>
      <protection locked="0"/>
    </xf>
    <xf numFmtId="0" fontId="41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18" borderId="13" applyNumberFormat="0" applyAlignment="0" applyProtection="0"/>
    <xf numFmtId="0" fontId="2" fillId="0" borderId="0">
      <alignment/>
      <protection/>
    </xf>
  </cellStyleXfs>
  <cellXfs count="111">
    <xf numFmtId="0" fontId="0" fillId="0" borderId="0" xfId="0"/>
    <xf numFmtId="0" fontId="4" fillId="2" borderId="21" xfId="0" applyFont="1" applyFill="1" applyBorder="1" applyAlignment="1">
      <alignment horizontal="center"/>
    </xf>
    <xf numFmtId="0" fontId="5" fillId="0" borderId="0" xfId="20" applyNumberFormat="1" applyFont="1" applyFill="1" applyBorder="1" applyAlignment="1">
      <alignment/>
      <protection/>
    </xf>
    <xf numFmtId="0" fontId="5" fillId="0" borderId="0" xfId="20" applyFont="1">
      <alignment/>
      <protection/>
    </xf>
    <xf numFmtId="0" fontId="4" fillId="2" borderId="22" xfId="0" applyFont="1" applyFill="1" applyBorder="1" applyAlignment="1">
      <alignment horizontal="center" wrapText="1"/>
    </xf>
    <xf numFmtId="3" fontId="3" fillId="0" borderId="23" xfId="0" applyNumberFormat="1" applyFont="1" applyBorder="1"/>
    <xf numFmtId="3" fontId="3" fillId="0" borderId="0" xfId="0" applyNumberFormat="1" applyFont="1" applyBorder="1"/>
    <xf numFmtId="0" fontId="3" fillId="0" borderId="0" xfId="0" applyFont="1" applyAlignment="1">
      <alignment horizontal="left"/>
    </xf>
    <xf numFmtId="0" fontId="6" fillId="0" borderId="0" xfId="0" applyFont="1"/>
    <xf numFmtId="3" fontId="5" fillId="0" borderId="23" xfId="20" applyNumberFormat="1" applyFont="1" applyFill="1" applyBorder="1" applyAlignment="1">
      <alignment horizontal="right"/>
      <protection/>
    </xf>
    <xf numFmtId="3" fontId="5" fillId="0" borderId="0" xfId="20" applyNumberFormat="1" applyFont="1" applyFill="1" applyBorder="1" applyAlignment="1">
      <alignment horizontal="right"/>
      <protection/>
    </xf>
    <xf numFmtId="3" fontId="8" fillId="0" borderId="0" xfId="0" applyNumberFormat="1" applyFont="1"/>
    <xf numFmtId="0" fontId="8" fillId="0" borderId="0" xfId="0" applyFont="1"/>
    <xf numFmtId="3" fontId="8" fillId="0" borderId="0" xfId="20" applyNumberFormat="1" applyFont="1" applyFill="1" applyBorder="1" applyAlignment="1">
      <alignment/>
      <protection/>
    </xf>
    <xf numFmtId="0" fontId="4" fillId="2" borderId="24" xfId="0" applyFont="1" applyFill="1" applyBorder="1" applyAlignment="1">
      <alignment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wrapText="1"/>
    </xf>
    <xf numFmtId="3" fontId="3" fillId="0" borderId="0" xfId="0" applyNumberFormat="1" applyFont="1"/>
    <xf numFmtId="0" fontId="4" fillId="0" borderId="0" xfId="0" applyFont="1"/>
    <xf numFmtId="0" fontId="9" fillId="0" borderId="0" xfId="0" applyFont="1"/>
    <xf numFmtId="0" fontId="5" fillId="0" borderId="0" xfId="0" applyFont="1"/>
    <xf numFmtId="0" fontId="4" fillId="2" borderId="21" xfId="0" applyFont="1" applyFill="1" applyBorder="1" applyAlignment="1">
      <alignment horizontal="center" wrapText="1"/>
    </xf>
    <xf numFmtId="0" fontId="7" fillId="44" borderId="27" xfId="20" applyNumberFormat="1" applyFont="1" applyFill="1" applyBorder="1" applyAlignment="1">
      <alignment horizontal="left"/>
      <protection/>
    </xf>
    <xf numFmtId="0" fontId="7" fillId="44" borderId="28" xfId="20" applyNumberFormat="1" applyFont="1" applyFill="1" applyBorder="1" applyAlignment="1">
      <alignment horizontal="left"/>
      <protection/>
    </xf>
    <xf numFmtId="0" fontId="7" fillId="44" borderId="29" xfId="20" applyNumberFormat="1" applyFont="1" applyFill="1" applyBorder="1" applyAlignment="1">
      <alignment horizontal="left"/>
      <protection/>
    </xf>
    <xf numFmtId="0" fontId="7" fillId="44" borderId="30" xfId="20" applyNumberFormat="1" applyFont="1" applyFill="1" applyBorder="1" applyAlignment="1">
      <alignment horizontal="left"/>
      <protection/>
    </xf>
    <xf numFmtId="0" fontId="7" fillId="44" borderId="31" xfId="20" applyNumberFormat="1" applyFont="1" applyFill="1" applyBorder="1" applyAlignment="1">
      <alignment horizontal="left"/>
      <protection/>
    </xf>
    <xf numFmtId="0" fontId="10" fillId="0" borderId="0" xfId="0" applyFont="1"/>
    <xf numFmtId="168" fontId="3" fillId="0" borderId="0" xfId="0" applyNumberFormat="1" applyFont="1"/>
    <xf numFmtId="0" fontId="4" fillId="8" borderId="21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276" applyNumberFormat="1" applyFont="1" applyFill="1" applyBorder="1" applyAlignment="1">
      <alignment/>
      <protection/>
    </xf>
    <xf numFmtId="0" fontId="5" fillId="0" borderId="0" xfId="276" applyFont="1">
      <alignment/>
      <protection/>
    </xf>
    <xf numFmtId="164" fontId="5" fillId="0" borderId="0" xfId="276" applyNumberFormat="1" applyFont="1" applyFill="1" applyBorder="1" applyAlignment="1">
      <alignment/>
      <protection/>
    </xf>
    <xf numFmtId="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5" fontId="5" fillId="0" borderId="28" xfId="20" applyNumberFormat="1" applyFont="1" applyFill="1" applyBorder="1" applyAlignment="1">
      <alignment horizontal="right" indent="1"/>
      <protection/>
    </xf>
    <xf numFmtId="165" fontId="5" fillId="0" borderId="30" xfId="20" applyNumberFormat="1" applyFont="1" applyFill="1" applyBorder="1" applyAlignment="1">
      <alignment horizontal="right" indent="1"/>
      <protection/>
    </xf>
    <xf numFmtId="165" fontId="5" fillId="0" borderId="29" xfId="20" applyNumberFormat="1" applyFont="1" applyFill="1" applyBorder="1" applyAlignment="1">
      <alignment horizontal="right" indent="1"/>
      <protection/>
    </xf>
    <xf numFmtId="165" fontId="5" fillId="0" borderId="31" xfId="20" applyNumberFormat="1" applyFont="1" applyFill="1" applyBorder="1" applyAlignment="1">
      <alignment horizontal="right" indent="1"/>
      <protection/>
    </xf>
    <xf numFmtId="0" fontId="4" fillId="2" borderId="23" xfId="0" applyFont="1" applyFill="1" applyBorder="1" applyAlignment="1">
      <alignment horizontal="left" wrapText="1"/>
    </xf>
    <xf numFmtId="165" fontId="5" fillId="8" borderId="32" xfId="20" applyNumberFormat="1" applyFont="1" applyFill="1" applyBorder="1" applyAlignment="1">
      <alignment horizontal="right" indent="1"/>
      <protection/>
    </xf>
    <xf numFmtId="165" fontId="5" fillId="0" borderId="25" xfId="20" applyNumberFormat="1" applyFont="1" applyFill="1" applyBorder="1" applyAlignment="1">
      <alignment horizontal="right" indent="1"/>
      <protection/>
    </xf>
    <xf numFmtId="165" fontId="5" fillId="0" borderId="33" xfId="20" applyNumberFormat="1" applyFont="1" applyFill="1" applyBorder="1" applyAlignment="1">
      <alignment horizontal="right" indent="1"/>
      <protection/>
    </xf>
    <xf numFmtId="165" fontId="5" fillId="0" borderId="34" xfId="20" applyNumberFormat="1" applyFont="1" applyFill="1" applyBorder="1" applyAlignment="1">
      <alignment horizontal="right" indent="1"/>
      <protection/>
    </xf>
    <xf numFmtId="165" fontId="5" fillId="0" borderId="35" xfId="20" applyNumberFormat="1" applyFont="1" applyFill="1" applyBorder="1" applyAlignment="1">
      <alignment horizontal="right" indent="1"/>
      <protection/>
    </xf>
    <xf numFmtId="165" fontId="5" fillId="0" borderId="36" xfId="20" applyNumberFormat="1" applyFont="1" applyFill="1" applyBorder="1" applyAlignment="1">
      <alignment horizontal="right" indent="1"/>
      <protection/>
    </xf>
    <xf numFmtId="165" fontId="5" fillId="8" borderId="37" xfId="20" applyNumberFormat="1" applyFont="1" applyFill="1" applyBorder="1" applyAlignment="1">
      <alignment horizontal="right" indent="1"/>
      <protection/>
    </xf>
    <xf numFmtId="165" fontId="5" fillId="8" borderId="22" xfId="20" applyNumberFormat="1" applyFont="1" applyFill="1" applyBorder="1" applyAlignment="1">
      <alignment horizontal="right" indent="1"/>
      <protection/>
    </xf>
    <xf numFmtId="165" fontId="5" fillId="8" borderId="38" xfId="20" applyNumberFormat="1" applyFont="1" applyFill="1" applyBorder="1" applyAlignment="1">
      <alignment horizontal="right" indent="1"/>
      <protection/>
    </xf>
    <xf numFmtId="0" fontId="4" fillId="2" borderId="23" xfId="0" applyFont="1" applyFill="1" applyBorder="1" applyAlignment="1">
      <alignment horizontal="center" wrapText="1"/>
    </xf>
    <xf numFmtId="3" fontId="46" fillId="44" borderId="0" xfId="20" applyNumberFormat="1" applyFont="1" applyFill="1" applyBorder="1" applyAlignment="1">
      <alignment horizontal="right"/>
      <protection/>
    </xf>
    <xf numFmtId="0" fontId="46" fillId="44" borderId="0" xfId="0" applyFont="1" applyFill="1"/>
    <xf numFmtId="3" fontId="46" fillId="44" borderId="0" xfId="0" applyNumberFormat="1" applyFont="1" applyFill="1" applyBorder="1"/>
    <xf numFmtId="0" fontId="45" fillId="44" borderId="0" xfId="0" applyFont="1" applyFill="1" applyBorder="1" applyAlignment="1">
      <alignment horizontal="center" wrapText="1"/>
    </xf>
    <xf numFmtId="0" fontId="45" fillId="44" borderId="0" xfId="0" applyFont="1" applyFill="1" applyBorder="1" applyAlignment="1">
      <alignment vertical="center" wrapText="1"/>
    </xf>
    <xf numFmtId="0" fontId="46" fillId="44" borderId="0" xfId="0" applyFont="1" applyFill="1" applyBorder="1"/>
    <xf numFmtId="165" fontId="46" fillId="44" borderId="0" xfId="20" applyNumberFormat="1" applyFont="1" applyFill="1" applyBorder="1" applyAlignment="1">
      <alignment horizontal="right"/>
      <protection/>
    </xf>
    <xf numFmtId="165" fontId="46" fillId="44" borderId="0" xfId="20" applyNumberFormat="1" applyFont="1" applyFill="1" applyBorder="1" applyAlignment="1">
      <alignment horizontal="right" indent="2"/>
      <protection/>
    </xf>
    <xf numFmtId="3" fontId="5" fillId="0" borderId="36" xfId="20" applyNumberFormat="1" applyFont="1" applyFill="1" applyBorder="1" applyAlignment="1">
      <alignment horizontal="right"/>
      <protection/>
    </xf>
    <xf numFmtId="3" fontId="5" fillId="0" borderId="31" xfId="20" applyNumberFormat="1" applyFont="1" applyFill="1" applyBorder="1" applyAlignment="1">
      <alignment horizontal="right"/>
      <protection/>
    </xf>
    <xf numFmtId="3" fontId="5" fillId="0" borderId="33" xfId="20" applyNumberFormat="1" applyFont="1" applyFill="1" applyBorder="1" applyAlignment="1">
      <alignment horizontal="right"/>
      <protection/>
    </xf>
    <xf numFmtId="3" fontId="5" fillId="0" borderId="28" xfId="20" applyNumberFormat="1" applyFont="1" applyFill="1" applyBorder="1" applyAlignment="1">
      <alignment horizontal="right"/>
      <protection/>
    </xf>
    <xf numFmtId="0" fontId="3" fillId="0" borderId="28" xfId="0" applyFont="1" applyBorder="1"/>
    <xf numFmtId="0" fontId="3" fillId="0" borderId="29" xfId="0" applyFont="1" applyBorder="1"/>
    <xf numFmtId="0" fontId="3" fillId="44" borderId="0" xfId="0" applyFont="1" applyFill="1"/>
    <xf numFmtId="3" fontId="46" fillId="44" borderId="0" xfId="0" applyNumberFormat="1" applyFont="1" applyFill="1"/>
    <xf numFmtId="0" fontId="46" fillId="44" borderId="23" xfId="0" applyFont="1" applyFill="1" applyBorder="1"/>
    <xf numFmtId="0" fontId="3" fillId="44" borderId="0" xfId="0" applyFont="1" applyFill="1" applyBorder="1"/>
    <xf numFmtId="3" fontId="3" fillId="44" borderId="0" xfId="0" applyNumberFormat="1" applyFont="1" applyFill="1" applyBorder="1"/>
    <xf numFmtId="3" fontId="5" fillId="44" borderId="0" xfId="276" applyNumberFormat="1" applyFont="1" applyFill="1" applyBorder="1" applyAlignment="1">
      <alignment/>
      <protection/>
    </xf>
    <xf numFmtId="0" fontId="5" fillId="44" borderId="28" xfId="276" applyNumberFormat="1" applyFont="1" applyFill="1" applyBorder="1" applyAlignment="1">
      <alignment/>
      <protection/>
    </xf>
    <xf numFmtId="3" fontId="5" fillId="44" borderId="28" xfId="276" applyNumberFormat="1" applyFont="1" applyFill="1" applyBorder="1" applyAlignment="1">
      <alignment/>
      <protection/>
    </xf>
    <xf numFmtId="0" fontId="5" fillId="44" borderId="31" xfId="276" applyNumberFormat="1" applyFont="1" applyFill="1" applyBorder="1" applyAlignment="1">
      <alignment/>
      <protection/>
    </xf>
    <xf numFmtId="3" fontId="5" fillId="44" borderId="31" xfId="276" applyNumberFormat="1" applyFont="1" applyFill="1" applyBorder="1" applyAlignment="1">
      <alignment/>
      <protection/>
    </xf>
    <xf numFmtId="0" fontId="3" fillId="44" borderId="29" xfId="0" applyFont="1" applyFill="1" applyBorder="1"/>
    <xf numFmtId="3" fontId="3" fillId="44" borderId="29" xfId="0" applyNumberFormat="1" applyFont="1" applyFill="1" applyBorder="1"/>
    <xf numFmtId="0" fontId="5" fillId="44" borderId="29" xfId="276" applyNumberFormat="1" applyFont="1" applyFill="1" applyBorder="1" applyAlignment="1">
      <alignment/>
      <protection/>
    </xf>
    <xf numFmtId="3" fontId="5" fillId="44" borderId="29" xfId="276" applyNumberFormat="1" applyFont="1" applyFill="1" applyBorder="1" applyAlignment="1">
      <alignment/>
      <protection/>
    </xf>
    <xf numFmtId="0" fontId="5" fillId="44" borderId="30" xfId="276" applyNumberFormat="1" applyFont="1" applyFill="1" applyBorder="1" applyAlignment="1">
      <alignment/>
      <protection/>
    </xf>
    <xf numFmtId="3" fontId="5" fillId="44" borderId="30" xfId="276" applyNumberFormat="1" applyFont="1" applyFill="1" applyBorder="1" applyAlignment="1">
      <alignment/>
      <protection/>
    </xf>
    <xf numFmtId="0" fontId="3" fillId="44" borderId="31" xfId="0" applyFont="1" applyFill="1" applyBorder="1"/>
    <xf numFmtId="0" fontId="5" fillId="44" borderId="0" xfId="0" applyNumberFormat="1" applyFont="1" applyFill="1" applyBorder="1" applyAlignment="1">
      <alignment/>
    </xf>
    <xf numFmtId="2" fontId="3" fillId="44" borderId="0" xfId="0" applyNumberFormat="1" applyFont="1" applyFill="1" applyBorder="1"/>
    <xf numFmtId="3" fontId="3" fillId="44" borderId="39" xfId="0" applyNumberFormat="1" applyFont="1" applyFill="1" applyBorder="1"/>
    <xf numFmtId="166" fontId="5" fillId="44" borderId="0" xfId="0" applyNumberFormat="1" applyFont="1" applyFill="1" applyBorder="1" applyAlignment="1">
      <alignment/>
    </xf>
    <xf numFmtId="4" fontId="5" fillId="44" borderId="0" xfId="0" applyNumberFormat="1" applyFont="1" applyFill="1" applyBorder="1" applyAlignment="1">
      <alignment/>
    </xf>
    <xf numFmtId="165" fontId="5" fillId="44" borderId="0" xfId="0" applyNumberFormat="1" applyFont="1" applyFill="1" applyBorder="1" applyAlignment="1">
      <alignment/>
    </xf>
    <xf numFmtId="3" fontId="5" fillId="44" borderId="0" xfId="0" applyNumberFormat="1" applyFont="1" applyFill="1" applyBorder="1" applyAlignment="1">
      <alignment/>
    </xf>
    <xf numFmtId="167" fontId="5" fillId="44" borderId="0" xfId="0" applyNumberFormat="1" applyFont="1" applyFill="1" applyBorder="1" applyAlignment="1">
      <alignment/>
    </xf>
    <xf numFmtId="2" fontId="3" fillId="44" borderId="39" xfId="0" applyNumberFormat="1" applyFont="1" applyFill="1" applyBorder="1"/>
    <xf numFmtId="166" fontId="5" fillId="44" borderId="39" xfId="0" applyNumberFormat="1" applyFont="1" applyFill="1" applyBorder="1" applyAlignment="1">
      <alignment/>
    </xf>
    <xf numFmtId="0" fontId="7" fillId="2" borderId="22" xfId="0" applyNumberFormat="1" applyFont="1" applyFill="1" applyBorder="1" applyAlignment="1">
      <alignment horizontal="center" wrapText="1"/>
    </xf>
    <xf numFmtId="0" fontId="7" fillId="44" borderId="0" xfId="276" applyNumberFormat="1" applyFont="1" applyFill="1" applyBorder="1" applyAlignment="1">
      <alignment horizontal="left"/>
      <protection/>
    </xf>
    <xf numFmtId="0" fontId="7" fillId="44" borderId="39" xfId="276" applyNumberFormat="1" applyFont="1" applyFill="1" applyBorder="1" applyAlignment="1">
      <alignment horizontal="left"/>
      <protection/>
    </xf>
    <xf numFmtId="0" fontId="4" fillId="44" borderId="0" xfId="0" applyFont="1" applyFill="1" applyBorder="1" applyAlignment="1">
      <alignment horizontal="left"/>
    </xf>
    <xf numFmtId="0" fontId="4" fillId="8" borderId="22" xfId="0" applyFont="1" applyFill="1" applyBorder="1" applyAlignment="1">
      <alignment horizontal="left"/>
    </xf>
    <xf numFmtId="3" fontId="3" fillId="8" borderId="22" xfId="0" applyNumberFormat="1" applyFont="1" applyFill="1" applyBorder="1"/>
    <xf numFmtId="2" fontId="3" fillId="8" borderId="22" xfId="0" applyNumberFormat="1" applyFont="1" applyFill="1" applyBorder="1"/>
    <xf numFmtId="0" fontId="9" fillId="0" borderId="0" xfId="0" applyFont="1" applyAlignment="1">
      <alignment horizontal="center" vertical="top" wrapText="1"/>
    </xf>
    <xf numFmtId="0" fontId="4" fillId="2" borderId="2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35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5" fillId="44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2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4 2" xfId="23"/>
    <cellStyle name="Normal 2 2" xfId="24"/>
    <cellStyle name="Normal 5" xfId="25"/>
    <cellStyle name="Normal 9" xfId="26"/>
    <cellStyle name="NumberCellStyle" xfId="27"/>
    <cellStyle name="Normal 2 3" xfId="28"/>
    <cellStyle name="20% - Accent1 2" xfId="29"/>
    <cellStyle name="20% - Accent1 3" xfId="30"/>
    <cellStyle name="20% - Accent2 2" xfId="31"/>
    <cellStyle name="20% - Accent2 3" xfId="32"/>
    <cellStyle name="20% - Accent3 2" xfId="33"/>
    <cellStyle name="20% - Accent3 3" xfId="34"/>
    <cellStyle name="20% - Accent4 2" xfId="35"/>
    <cellStyle name="20% - Accent4 3" xfId="36"/>
    <cellStyle name="20% - Accent5 2" xfId="37"/>
    <cellStyle name="20% - Accent5 3" xfId="38"/>
    <cellStyle name="20% - Accent6 2" xfId="39"/>
    <cellStyle name="20% - Accent6 3" xfId="40"/>
    <cellStyle name="2x indented GHG Textfiels" xfId="41"/>
    <cellStyle name="2x indented GHG Textfiels 2" xfId="42"/>
    <cellStyle name="2x indented GHG Textfiels 2 2" xfId="43"/>
    <cellStyle name="40% - Accent1 2" xfId="44"/>
    <cellStyle name="40% - Accent1 3" xfId="45"/>
    <cellStyle name="40% - Accent2 2" xfId="46"/>
    <cellStyle name="40% - Accent2 3" xfId="47"/>
    <cellStyle name="40% - Accent3 2" xfId="48"/>
    <cellStyle name="40% - Accent3 3" xfId="49"/>
    <cellStyle name="40% - Accent4 2" xfId="50"/>
    <cellStyle name="40% - Accent4 3" xfId="51"/>
    <cellStyle name="40% - Accent5 2" xfId="52"/>
    <cellStyle name="40% - Accent5 3" xfId="53"/>
    <cellStyle name="40% - Accent6 2" xfId="54"/>
    <cellStyle name="40% - Accent6 3" xfId="55"/>
    <cellStyle name="5x indented GHG Textfiels" xfId="56"/>
    <cellStyle name="5x indented GHG Textfiels 2" xfId="57"/>
    <cellStyle name="AggblueBoldCels" xfId="58"/>
    <cellStyle name="AggblueBoldCels 2" xfId="59"/>
    <cellStyle name="AggblueCels" xfId="60"/>
    <cellStyle name="AggblueCels 2" xfId="61"/>
    <cellStyle name="AggblueCels_1x" xfId="62"/>
    <cellStyle name="AggBoldCells" xfId="63"/>
    <cellStyle name="AggCels" xfId="64"/>
    <cellStyle name="AggGreen" xfId="65"/>
    <cellStyle name="AggGreen 2" xfId="66"/>
    <cellStyle name="AggGreen_Bbdr" xfId="67"/>
    <cellStyle name="AggGreen12" xfId="68"/>
    <cellStyle name="AggGreen12 2" xfId="69"/>
    <cellStyle name="AggOrange" xfId="70"/>
    <cellStyle name="AggOrange 2" xfId="71"/>
    <cellStyle name="AggOrange_B_border" xfId="72"/>
    <cellStyle name="AggOrange9" xfId="73"/>
    <cellStyle name="AggOrange9 2" xfId="74"/>
    <cellStyle name="AggOrangeLB_2x" xfId="75"/>
    <cellStyle name="AggOrangeLBorder" xfId="76"/>
    <cellStyle name="AggOrangeLBorder 2" xfId="77"/>
    <cellStyle name="AggOrangeRBorder" xfId="78"/>
    <cellStyle name="AggOrangeRBorder 2" xfId="79"/>
    <cellStyle name="Bold GHG Numbers (0.00)" xfId="80"/>
    <cellStyle name="Comma 2" xfId="81"/>
    <cellStyle name="Comma 2 2" xfId="82"/>
    <cellStyle name="Constants" xfId="83"/>
    <cellStyle name="CustomCellsOrange" xfId="84"/>
    <cellStyle name="CustomizationCells" xfId="85"/>
    <cellStyle name="CustomizationGreenCells" xfId="86"/>
    <cellStyle name="DocBox_EmptyRow" xfId="87"/>
    <cellStyle name="Empty_B_border" xfId="88"/>
    <cellStyle name="Headline" xfId="89"/>
    <cellStyle name="Hyperlink 2" xfId="90"/>
    <cellStyle name="InputCells" xfId="91"/>
    <cellStyle name="InputCells12" xfId="92"/>
    <cellStyle name="InputCells12 2" xfId="93"/>
    <cellStyle name="InputCells12_BBorder" xfId="94"/>
    <cellStyle name="IntCells" xfId="95"/>
    <cellStyle name="KP_thin_border_dark_grey" xfId="96"/>
    <cellStyle name="Normal 6" xfId="97"/>
    <cellStyle name="Normal 7" xfId="98"/>
    <cellStyle name="Normal 8" xfId="99"/>
    <cellStyle name="Normal 8 2" xfId="100"/>
    <cellStyle name="Normal GHG Numbers (0.00)" xfId="101"/>
    <cellStyle name="Normal GHG Numbers (0.00) 2" xfId="102"/>
    <cellStyle name="Normal GHG Textfiels Bold" xfId="103"/>
    <cellStyle name="Normal GHG whole table" xfId="104"/>
    <cellStyle name="Normal GHG-Shade" xfId="105"/>
    <cellStyle name="Normal GHG-Shade 2" xfId="106"/>
    <cellStyle name="Normal GHG-Shade 2 2" xfId="107"/>
    <cellStyle name="Normal GHG-Shade 3" xfId="108"/>
    <cellStyle name="Normál_Munka1" xfId="109"/>
    <cellStyle name="normální_BGR" xfId="110"/>
    <cellStyle name="Note 2" xfId="111"/>
    <cellStyle name="Note 3" xfId="112"/>
    <cellStyle name="Note 4" xfId="113"/>
    <cellStyle name="Pattern" xfId="114"/>
    <cellStyle name="Percent 2" xfId="115"/>
    <cellStyle name="Percent 2 2" xfId="116"/>
    <cellStyle name="Shade" xfId="117"/>
    <cellStyle name="Shade 2" xfId="118"/>
    <cellStyle name="Shade_B_border2" xfId="119"/>
    <cellStyle name="Standard 2" xfId="120"/>
    <cellStyle name="Standard 2 2" xfId="121"/>
    <cellStyle name="Гиперссылка" xfId="122"/>
    <cellStyle name="Обычный_2++" xfId="123"/>
    <cellStyle name="Normal 3 2" xfId="124"/>
    <cellStyle name="Normal 3 3" xfId="125"/>
    <cellStyle name="Normal 15 2" xfId="126"/>
    <cellStyle name="20% - Akzent1" xfId="127"/>
    <cellStyle name="20% - Akzent2" xfId="128"/>
    <cellStyle name="20% - Akzent3" xfId="129"/>
    <cellStyle name="20% - Akzent4" xfId="130"/>
    <cellStyle name="20% - Akzent5" xfId="131"/>
    <cellStyle name="20% - Akzent6" xfId="132"/>
    <cellStyle name="40% - Akzent1" xfId="133"/>
    <cellStyle name="40% - Akzent2" xfId="134"/>
    <cellStyle name="40% - Akzent3" xfId="135"/>
    <cellStyle name="40% - Akzent4" xfId="136"/>
    <cellStyle name="40% - Akzent5" xfId="137"/>
    <cellStyle name="40% - Akzent6" xfId="138"/>
    <cellStyle name="60% - Accent1 2" xfId="139"/>
    <cellStyle name="60% - Accent2 2" xfId="140"/>
    <cellStyle name="60% - Accent3 2" xfId="141"/>
    <cellStyle name="60% - Accent4 2" xfId="142"/>
    <cellStyle name="60% - Accent5 2" xfId="143"/>
    <cellStyle name="60% - Accent6 2" xfId="144"/>
    <cellStyle name="60% - Akzent1" xfId="145"/>
    <cellStyle name="60% - Akzent2" xfId="146"/>
    <cellStyle name="60% - Akzent3" xfId="147"/>
    <cellStyle name="60% - Akzent4" xfId="148"/>
    <cellStyle name="60% - Akzent5" xfId="149"/>
    <cellStyle name="60% - Akzent6" xfId="150"/>
    <cellStyle name="Accent1 2" xfId="151"/>
    <cellStyle name="Accent2 2" xfId="152"/>
    <cellStyle name="Accent3 2" xfId="153"/>
    <cellStyle name="Accent4 2" xfId="154"/>
    <cellStyle name="Accent5 2" xfId="155"/>
    <cellStyle name="Accent6 2" xfId="156"/>
    <cellStyle name="Akzent1" xfId="157"/>
    <cellStyle name="Akzent2" xfId="158"/>
    <cellStyle name="Akzent3" xfId="159"/>
    <cellStyle name="Akzent4" xfId="160"/>
    <cellStyle name="Akzent5" xfId="161"/>
    <cellStyle name="Akzent6" xfId="162"/>
    <cellStyle name="Ausgabe" xfId="163"/>
    <cellStyle name="Ausgabe 2" xfId="164"/>
    <cellStyle name="Bad 2" xfId="165"/>
    <cellStyle name="Berechnung" xfId="166"/>
    <cellStyle name="Berechnung 2" xfId="167"/>
    <cellStyle name="Calculation 2" xfId="168"/>
    <cellStyle name="Calculation 2 2" xfId="169"/>
    <cellStyle name="Check Cell 2" xfId="170"/>
    <cellStyle name="Comma 3" xfId="171"/>
    <cellStyle name="Comma 3 2" xfId="172"/>
    <cellStyle name="Comma 4" xfId="173"/>
    <cellStyle name="Comma 4 2" xfId="174"/>
    <cellStyle name="Comma 5" xfId="175"/>
    <cellStyle name="ConditionalStyle_1" xfId="176"/>
    <cellStyle name="Eingabe" xfId="177"/>
    <cellStyle name="Eingabe 2" xfId="178"/>
    <cellStyle name="Ergebnis" xfId="179"/>
    <cellStyle name="Ergebnis 2" xfId="180"/>
    <cellStyle name="Ergebnis 3" xfId="181"/>
    <cellStyle name="Ergebnis 4" xfId="182"/>
    <cellStyle name="Erklärender Text" xfId="183"/>
    <cellStyle name="Euro" xfId="184"/>
    <cellStyle name="Excel Built-in Normal" xfId="185"/>
    <cellStyle name="Explanatory Text 2" xfId="186"/>
    <cellStyle name="Good 2" xfId="187"/>
    <cellStyle name="Gut" xfId="188"/>
    <cellStyle name="Gut 2" xfId="189"/>
    <cellStyle name="Heading 1 2" xfId="190"/>
    <cellStyle name="Heading 2 2" xfId="191"/>
    <cellStyle name="Heading 3 2" xfId="192"/>
    <cellStyle name="Heading 4 2" xfId="193"/>
    <cellStyle name="Hyperlink 3" xfId="194"/>
    <cellStyle name="Input 2" xfId="195"/>
    <cellStyle name="Input 2 2" xfId="196"/>
    <cellStyle name="Linked Cell 2" xfId="197"/>
    <cellStyle name="Neutral 2" xfId="198"/>
    <cellStyle name="Normal 10" xfId="199"/>
    <cellStyle name="Normal 10 2" xfId="200"/>
    <cellStyle name="Normal 11" xfId="201"/>
    <cellStyle name="Normal 12" xfId="202"/>
    <cellStyle name="Normal 13" xfId="203"/>
    <cellStyle name="Normal 14" xfId="204"/>
    <cellStyle name="Normal 14 2" xfId="205"/>
    <cellStyle name="Normal 15" xfId="206"/>
    <cellStyle name="Normal 16" xfId="207"/>
    <cellStyle name="Normal 17" xfId="208"/>
    <cellStyle name="Normal 2 2 2" xfId="209"/>
    <cellStyle name="Normal 2 2 2 2" xfId="210"/>
    <cellStyle name="Normal 2 2 2 3" xfId="211"/>
    <cellStyle name="Normal 2 2 3" xfId="212"/>
    <cellStyle name="Normal 2 2 4" xfId="213"/>
    <cellStyle name="Normal 2 4" xfId="214"/>
    <cellStyle name="Normal 3 2 2" xfId="215"/>
    <cellStyle name="Normal 3 2 3" xfId="216"/>
    <cellStyle name="Normal 3 4" xfId="217"/>
    <cellStyle name="Normal 3 5" xfId="218"/>
    <cellStyle name="Normal 3 6" xfId="219"/>
    <cellStyle name="Normal 4 3" xfId="220"/>
    <cellStyle name="Normal 5 2" xfId="221"/>
    <cellStyle name="Normal 5 3" xfId="222"/>
    <cellStyle name="Normal 5 4" xfId="223"/>
    <cellStyle name="Normal 6 2" xfId="224"/>
    <cellStyle name="Note 2 2" xfId="225"/>
    <cellStyle name="Notiz" xfId="226"/>
    <cellStyle name="Notiz 2" xfId="227"/>
    <cellStyle name="NumberCellStyle 2" xfId="228"/>
    <cellStyle name="NumberCellStyle 2 2" xfId="229"/>
    <cellStyle name="NumberCellStyle 3" xfId="230"/>
    <cellStyle name="NumberCellStyle 4" xfId="231"/>
    <cellStyle name="NumberCellStyle 5" xfId="232"/>
    <cellStyle name="Output 2" xfId="233"/>
    <cellStyle name="Output 2 2" xfId="234"/>
    <cellStyle name="Percent 2 3" xfId="235"/>
    <cellStyle name="Percent 3" xfId="236"/>
    <cellStyle name="Percent 4" xfId="237"/>
    <cellStyle name="Percent 4 2" xfId="238"/>
    <cellStyle name="Percent 5" xfId="239"/>
    <cellStyle name="Percent 6" xfId="240"/>
    <cellStyle name="Percent 6 2" xfId="241"/>
    <cellStyle name="Pourcentage 2" xfId="242"/>
    <cellStyle name="Prozent 2" xfId="243"/>
    <cellStyle name="Prozent 3" xfId="244"/>
    <cellStyle name="Prozent 4" xfId="245"/>
    <cellStyle name="Schlecht" xfId="246"/>
    <cellStyle name="SDMX_protected" xfId="247"/>
    <cellStyle name="Standard 3" xfId="248"/>
    <cellStyle name="Standard 3 2" xfId="249"/>
    <cellStyle name="Standard 4" xfId="250"/>
    <cellStyle name="Standard 4 2" xfId="251"/>
    <cellStyle name="Standard 4 2 2" xfId="252"/>
    <cellStyle name="Standard 4 3" xfId="253"/>
    <cellStyle name="Standard 5" xfId="254"/>
    <cellStyle name="Standard 6" xfId="255"/>
    <cellStyle name="Standard 7" xfId="256"/>
    <cellStyle name="Standard 8" xfId="257"/>
    <cellStyle name="Standard 8 2" xfId="258"/>
    <cellStyle name="Standard 9" xfId="259"/>
    <cellStyle name="Standard_HWgen_by_EWC-Stat_04_06" xfId="260"/>
    <cellStyle name="Table_LHS" xfId="261"/>
    <cellStyle name="Title 2" xfId="262"/>
    <cellStyle name="Titre ligne" xfId="263"/>
    <cellStyle name="Total 2" xfId="264"/>
    <cellStyle name="Total 2 2" xfId="265"/>
    <cellStyle name="Total intermediaire" xfId="266"/>
    <cellStyle name="Überschrift" xfId="267"/>
    <cellStyle name="Überschrift 1" xfId="268"/>
    <cellStyle name="Überschrift 2" xfId="269"/>
    <cellStyle name="Überschrift 3" xfId="270"/>
    <cellStyle name="Überschrift 4" xfId="271"/>
    <cellStyle name="Verknüpfte Zelle" xfId="272"/>
    <cellStyle name="Warnender Text" xfId="273"/>
    <cellStyle name="Warning Text 2" xfId="274"/>
    <cellStyle name="Zelle überprüfen" xfId="275"/>
    <cellStyle name="Normal 18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'F1'!$C$81</c:f>
              <c:strCache>
                <c:ptCount val="1"/>
                <c:pt idx="0">
                  <c:v>Fungicides and bactericides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'F1'!$B$82:$B$114</c:f>
              <c:strCache/>
            </c:strRef>
          </c:cat>
          <c:val>
            <c:numRef>
              <c:f>'F1'!$C$82:$C$114</c:f>
              <c:numCache/>
            </c:numRef>
          </c:val>
        </c:ser>
        <c:ser>
          <c:idx val="1"/>
          <c:order val="1"/>
          <c:tx>
            <c:strRef>
              <c:f>'F1'!$D$81</c:f>
              <c:strCache>
                <c:ptCount val="1"/>
                <c:pt idx="0">
                  <c:v>Herbicides, haulm destructors and moss killers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'F1'!$B$82:$B$114</c:f>
              <c:strCache/>
            </c:strRef>
          </c:cat>
          <c:val>
            <c:numRef>
              <c:f>'F1'!$D$82:$D$114</c:f>
              <c:numCache/>
            </c:numRef>
          </c:val>
        </c:ser>
        <c:ser>
          <c:idx val="2"/>
          <c:order val="2"/>
          <c:tx>
            <c:strRef>
              <c:f>'F1'!$E$81</c:f>
              <c:strCache>
                <c:ptCount val="1"/>
                <c:pt idx="0">
                  <c:v>Insecticides and acaricides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Pt>
            <c:idx val="12"/>
            <c:invertIfNegative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spPr>
              <a:solidFill>
                <a:schemeClr val="accent3"/>
              </a:solidFill>
            </c:spPr>
          </c:dPt>
          <c:dPt>
            <c:idx val="17"/>
            <c:invertIfNegative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spPr>
              <a:solidFill>
                <a:schemeClr val="accent3"/>
              </a:solidFill>
            </c:spPr>
          </c:dP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spPr>
              <a:solidFill>
                <a:schemeClr val="accent3"/>
              </a:solidFill>
            </c:spPr>
          </c:dPt>
          <c:dPt>
            <c:idx val="23"/>
            <c:invertIfNegative val="0"/>
            <c:spPr>
              <a:solidFill>
                <a:schemeClr val="accent3"/>
              </a:solidFill>
            </c:spPr>
          </c:dPt>
          <c:dPt>
            <c:idx val="24"/>
            <c:invertIfNegative val="0"/>
            <c:spPr>
              <a:solidFill>
                <a:schemeClr val="accent3"/>
              </a:solidFill>
            </c:spPr>
          </c:dPt>
          <c:dPt>
            <c:idx val="25"/>
            <c:invertIfNegative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spPr>
              <a:solidFill>
                <a:schemeClr val="accent3"/>
              </a:solidFill>
            </c:spPr>
          </c:dPt>
          <c:dPt>
            <c:idx val="27"/>
            <c:invertIfNegative val="0"/>
            <c:spPr>
              <a:solidFill>
                <a:schemeClr val="accent3"/>
              </a:solidFill>
            </c:spPr>
          </c:dPt>
          <c:dPt>
            <c:idx val="28"/>
            <c:invertIfNegative val="0"/>
            <c:spPr>
              <a:solidFill>
                <a:schemeClr val="accent3"/>
              </a:solidFill>
            </c:spPr>
          </c:dPt>
          <c:dPt>
            <c:idx val="29"/>
            <c:invertIfNegative val="0"/>
            <c:spPr>
              <a:solidFill>
                <a:schemeClr val="accent3"/>
              </a:solidFill>
            </c:spPr>
          </c:dPt>
          <c:dPt>
            <c:idx val="30"/>
            <c:invertIfNegative val="0"/>
            <c:spPr>
              <a:solidFill>
                <a:schemeClr val="accent3"/>
              </a:solidFill>
            </c:spPr>
          </c:dPt>
          <c:dPt>
            <c:idx val="31"/>
            <c:invertIfNegative val="0"/>
            <c:spPr>
              <a:solidFill>
                <a:schemeClr val="accent3"/>
              </a:solidFill>
            </c:spPr>
          </c:dPt>
          <c:dPt>
            <c:idx val="32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'F1'!$B$82:$B$114</c:f>
              <c:strCache/>
            </c:strRef>
          </c:cat>
          <c:val>
            <c:numRef>
              <c:f>'F1'!$E$82:$E$114</c:f>
              <c:numCache/>
            </c:numRef>
          </c:val>
        </c:ser>
        <c:ser>
          <c:idx val="3"/>
          <c:order val="3"/>
          <c:tx>
            <c:strRef>
              <c:f>'F1'!$F$81</c:f>
              <c:strCache>
                <c:ptCount val="1"/>
                <c:pt idx="0">
                  <c:v>Molluscicides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'F1'!$B$82:$B$114</c:f>
              <c:strCache/>
            </c:strRef>
          </c:cat>
          <c:val>
            <c:numRef>
              <c:f>'F1'!$F$82:$F$114</c:f>
              <c:numCache/>
            </c:numRef>
          </c:val>
        </c:ser>
        <c:ser>
          <c:idx val="4"/>
          <c:order val="4"/>
          <c:tx>
            <c:strRef>
              <c:f>'F1'!$G$81</c:f>
              <c:strCache>
                <c:ptCount val="1"/>
                <c:pt idx="0">
                  <c:v>Plant growth regulators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5"/>
              </a:solidFill>
            </c:spPr>
          </c:dPt>
          <c:dPt>
            <c:idx val="3"/>
            <c:invertIfNegative val="0"/>
            <c:spPr>
              <a:solidFill>
                <a:schemeClr val="accent5"/>
              </a:solidFill>
            </c:spPr>
          </c:dPt>
          <c:dPt>
            <c:idx val="4"/>
            <c:invertIfNegative val="0"/>
            <c:spPr>
              <a:solidFill>
                <a:schemeClr val="accent5"/>
              </a:solidFill>
            </c:spPr>
          </c:dPt>
          <c:dPt>
            <c:idx val="5"/>
            <c:invertIfNegative val="0"/>
            <c:spPr>
              <a:solidFill>
                <a:schemeClr val="accent5"/>
              </a:solidFill>
            </c:spPr>
          </c:dPt>
          <c:dPt>
            <c:idx val="6"/>
            <c:invertIfNegative val="0"/>
            <c:spPr>
              <a:solidFill>
                <a:schemeClr val="accent5"/>
              </a:solidFill>
            </c:spPr>
          </c:dPt>
          <c:dPt>
            <c:idx val="7"/>
            <c:invertIfNegative val="0"/>
            <c:spPr>
              <a:solidFill>
                <a:schemeClr val="accent5"/>
              </a:solidFill>
            </c:spPr>
          </c:dPt>
          <c:dPt>
            <c:idx val="8"/>
            <c:invertIfNegative val="0"/>
            <c:spPr>
              <a:solidFill>
                <a:schemeClr val="accent5"/>
              </a:solidFill>
            </c:spPr>
          </c:dPt>
          <c:dPt>
            <c:idx val="9"/>
            <c:invertIfNegative val="0"/>
            <c:spPr>
              <a:solidFill>
                <a:schemeClr val="accent5"/>
              </a:solidFill>
            </c:spPr>
          </c:dPt>
          <c:dPt>
            <c:idx val="10"/>
            <c:invertIfNegative val="0"/>
            <c:spPr>
              <a:solidFill>
                <a:schemeClr val="accent5"/>
              </a:solidFill>
            </c:spPr>
          </c:dPt>
          <c:dPt>
            <c:idx val="11"/>
            <c:invertIfNegative val="0"/>
            <c:spPr>
              <a:solidFill>
                <a:schemeClr val="accent5"/>
              </a:solidFill>
            </c:spPr>
          </c:dPt>
          <c:dPt>
            <c:idx val="12"/>
            <c:invertIfNegative val="0"/>
            <c:spPr>
              <a:solidFill>
                <a:schemeClr val="accent5"/>
              </a:solidFill>
            </c:spPr>
          </c:dPt>
          <c:dPt>
            <c:idx val="13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5"/>
              </a:solidFill>
            </c:spPr>
          </c:dPt>
          <c:dPt>
            <c:idx val="15"/>
            <c:invertIfNegative val="0"/>
            <c:spPr>
              <a:solidFill>
                <a:schemeClr val="accent5"/>
              </a:solidFill>
            </c:spPr>
          </c:dPt>
          <c:dPt>
            <c:idx val="16"/>
            <c:invertIfNegative val="0"/>
            <c:spPr>
              <a:solidFill>
                <a:schemeClr val="accent5"/>
              </a:solidFill>
            </c:spPr>
          </c:dPt>
          <c:dPt>
            <c:idx val="17"/>
            <c:invertIfNegative val="0"/>
            <c:spPr>
              <a:solidFill>
                <a:schemeClr val="accent5"/>
              </a:solidFill>
            </c:spPr>
          </c:dPt>
          <c:dPt>
            <c:idx val="18"/>
            <c:invertIfNegative val="0"/>
            <c:spPr>
              <a:solidFill>
                <a:schemeClr val="accent5"/>
              </a:solidFill>
            </c:spPr>
          </c:dPt>
          <c:dPt>
            <c:idx val="19"/>
            <c:invertIfNegative val="0"/>
            <c:spPr>
              <a:solidFill>
                <a:schemeClr val="accent5"/>
              </a:solidFill>
            </c:spPr>
          </c:dPt>
          <c:dPt>
            <c:idx val="20"/>
            <c:invertIfNegative val="0"/>
            <c:spPr>
              <a:solidFill>
                <a:schemeClr val="accent5"/>
              </a:solidFill>
            </c:spPr>
          </c:dPt>
          <c:dPt>
            <c:idx val="21"/>
            <c:invertIfNegative val="0"/>
            <c:spPr>
              <a:solidFill>
                <a:schemeClr val="accent5"/>
              </a:solidFill>
            </c:spPr>
          </c:dPt>
          <c:dPt>
            <c:idx val="22"/>
            <c:invertIfNegative val="0"/>
            <c:spPr>
              <a:solidFill>
                <a:schemeClr val="accent5"/>
              </a:solidFill>
            </c:spPr>
          </c:dPt>
          <c:dPt>
            <c:idx val="23"/>
            <c:invertIfNegative val="0"/>
            <c:spPr>
              <a:solidFill>
                <a:schemeClr val="accent5"/>
              </a:solidFill>
            </c:spPr>
          </c:dPt>
          <c:dPt>
            <c:idx val="24"/>
            <c:invertIfNegative val="0"/>
            <c:spPr>
              <a:solidFill>
                <a:schemeClr val="accent5"/>
              </a:solidFill>
            </c:spPr>
          </c:dPt>
          <c:dPt>
            <c:idx val="25"/>
            <c:invertIfNegative val="0"/>
            <c:spPr>
              <a:solidFill>
                <a:schemeClr val="accent5"/>
              </a:solidFill>
            </c:spPr>
          </c:dPt>
          <c:dPt>
            <c:idx val="26"/>
            <c:invertIfNegative val="0"/>
            <c:spPr>
              <a:solidFill>
                <a:schemeClr val="accent5"/>
              </a:solidFill>
            </c:spPr>
          </c:dPt>
          <c:dPt>
            <c:idx val="27"/>
            <c:invertIfNegative val="0"/>
            <c:spPr>
              <a:solidFill>
                <a:schemeClr val="accent5"/>
              </a:solidFill>
            </c:spPr>
          </c:dPt>
          <c:dPt>
            <c:idx val="28"/>
            <c:invertIfNegative val="0"/>
            <c:spPr>
              <a:solidFill>
                <a:schemeClr val="accent5"/>
              </a:solidFill>
            </c:spPr>
          </c:dPt>
          <c:dPt>
            <c:idx val="29"/>
            <c:invertIfNegative val="0"/>
            <c:spPr>
              <a:solidFill>
                <a:schemeClr val="accent5"/>
              </a:solidFill>
            </c:spPr>
          </c:dPt>
          <c:dPt>
            <c:idx val="30"/>
            <c:invertIfNegative val="0"/>
            <c:spPr>
              <a:solidFill>
                <a:schemeClr val="accent5"/>
              </a:solidFill>
            </c:spPr>
          </c:dPt>
          <c:dPt>
            <c:idx val="31"/>
            <c:invertIfNegative val="0"/>
            <c:spPr>
              <a:solidFill>
                <a:schemeClr val="accent5"/>
              </a:solidFill>
            </c:spPr>
          </c:dPt>
          <c:dPt>
            <c:idx val="32"/>
            <c:invertIfNegative val="0"/>
            <c:spPr>
              <a:solidFill>
                <a:schemeClr val="accent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'F1'!$B$82:$B$114</c:f>
              <c:strCache/>
            </c:strRef>
          </c:cat>
          <c:val>
            <c:numRef>
              <c:f>'F1'!$G$82:$G$114</c:f>
              <c:numCache/>
            </c:numRef>
          </c:val>
        </c:ser>
        <c:ser>
          <c:idx val="5"/>
          <c:order val="5"/>
          <c:tx>
            <c:strRef>
              <c:f>'F1'!$H$81</c:f>
              <c:strCache>
                <c:ptCount val="1"/>
                <c:pt idx="0">
                  <c:v>Other plant protection products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6"/>
              </a:solidFill>
            </c:spPr>
          </c:dPt>
          <c:dPt>
            <c:idx val="2"/>
            <c:invertIfNegative val="0"/>
            <c:spPr>
              <a:solidFill>
                <a:schemeClr val="accent6"/>
              </a:solidFill>
            </c:spPr>
          </c:dPt>
          <c:dPt>
            <c:idx val="3"/>
            <c:invertIfNegative val="0"/>
            <c:spPr>
              <a:solidFill>
                <a:schemeClr val="accent6"/>
              </a:solidFill>
            </c:spPr>
          </c:dPt>
          <c:dPt>
            <c:idx val="4"/>
            <c:invertIfNegative val="0"/>
            <c:spPr>
              <a:solidFill>
                <a:schemeClr val="accent6"/>
              </a:solidFill>
            </c:spPr>
          </c:dPt>
          <c:dPt>
            <c:idx val="5"/>
            <c:invertIfNegative val="0"/>
            <c:spPr>
              <a:solidFill>
                <a:schemeClr val="accent6"/>
              </a:solidFill>
            </c:spPr>
          </c:dPt>
          <c:dPt>
            <c:idx val="6"/>
            <c:invertIfNegative val="0"/>
            <c:spPr>
              <a:solidFill>
                <a:schemeClr val="accent6"/>
              </a:solidFill>
            </c:spPr>
          </c:dPt>
          <c:dPt>
            <c:idx val="7"/>
            <c:invertIfNegative val="0"/>
            <c:spPr>
              <a:solidFill>
                <a:schemeClr val="accent6"/>
              </a:solidFill>
            </c:spPr>
          </c:dPt>
          <c:dPt>
            <c:idx val="8"/>
            <c:invertIfNegative val="0"/>
            <c:spPr>
              <a:solidFill>
                <a:schemeClr val="accent6"/>
              </a:solidFill>
            </c:spPr>
          </c:dPt>
          <c:dPt>
            <c:idx val="9"/>
            <c:invertIfNegative val="0"/>
            <c:spPr>
              <a:solidFill>
                <a:schemeClr val="accent6"/>
              </a:solidFill>
            </c:spPr>
          </c:dPt>
          <c:dPt>
            <c:idx val="10"/>
            <c:invertIfNegative val="0"/>
            <c:spPr>
              <a:solidFill>
                <a:schemeClr val="accent6"/>
              </a:solidFill>
            </c:spPr>
          </c:dPt>
          <c:dPt>
            <c:idx val="11"/>
            <c:invertIfNegative val="0"/>
            <c:spPr>
              <a:solidFill>
                <a:schemeClr val="accent6"/>
              </a:solidFill>
            </c:spPr>
          </c:dPt>
          <c:dPt>
            <c:idx val="12"/>
            <c:invertIfNegative val="0"/>
            <c:spPr>
              <a:solidFill>
                <a:schemeClr val="accent6"/>
              </a:solidFill>
            </c:spPr>
          </c:dPt>
          <c:dPt>
            <c:idx val="13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6"/>
              </a:solidFill>
            </c:spPr>
          </c:dPt>
          <c:dPt>
            <c:idx val="15"/>
            <c:invertIfNegative val="0"/>
            <c:spPr>
              <a:solidFill>
                <a:schemeClr val="accent6"/>
              </a:solidFill>
            </c:spPr>
          </c:dPt>
          <c:dPt>
            <c:idx val="16"/>
            <c:invertIfNegative val="0"/>
            <c:spPr>
              <a:solidFill>
                <a:schemeClr val="accent6"/>
              </a:solidFill>
            </c:spPr>
          </c:dPt>
          <c:dPt>
            <c:idx val="17"/>
            <c:invertIfNegative val="0"/>
            <c:spPr>
              <a:solidFill>
                <a:schemeClr val="accent6"/>
              </a:solidFill>
            </c:spPr>
          </c:dPt>
          <c:dPt>
            <c:idx val="18"/>
            <c:invertIfNegative val="0"/>
            <c:spPr>
              <a:solidFill>
                <a:schemeClr val="accent6"/>
              </a:solidFill>
            </c:spPr>
          </c:dPt>
          <c:dPt>
            <c:idx val="19"/>
            <c:invertIfNegative val="0"/>
            <c:spPr>
              <a:solidFill>
                <a:schemeClr val="accent6"/>
              </a:solidFill>
            </c:spPr>
          </c:dPt>
          <c:dPt>
            <c:idx val="20"/>
            <c:invertIfNegative val="0"/>
            <c:spPr>
              <a:solidFill>
                <a:schemeClr val="accent6"/>
              </a:solidFill>
            </c:spPr>
          </c:dPt>
          <c:dPt>
            <c:idx val="21"/>
            <c:invertIfNegative val="0"/>
            <c:spPr>
              <a:solidFill>
                <a:schemeClr val="accent6"/>
              </a:solidFill>
            </c:spPr>
          </c:dPt>
          <c:dPt>
            <c:idx val="22"/>
            <c:invertIfNegative val="0"/>
            <c:spPr>
              <a:solidFill>
                <a:schemeClr val="accent6"/>
              </a:solidFill>
            </c:spPr>
          </c:dPt>
          <c:dPt>
            <c:idx val="23"/>
            <c:invertIfNegative val="0"/>
            <c:spPr>
              <a:solidFill>
                <a:schemeClr val="accent6"/>
              </a:solidFill>
            </c:spPr>
          </c:dPt>
          <c:dPt>
            <c:idx val="24"/>
            <c:invertIfNegative val="0"/>
            <c:spPr>
              <a:solidFill>
                <a:schemeClr val="accent6"/>
              </a:solidFill>
            </c:spPr>
          </c:dPt>
          <c:dPt>
            <c:idx val="25"/>
            <c:invertIfNegative val="0"/>
            <c:spPr>
              <a:solidFill>
                <a:schemeClr val="accent6"/>
              </a:solidFill>
            </c:spPr>
          </c:dPt>
          <c:dPt>
            <c:idx val="26"/>
            <c:invertIfNegative val="0"/>
            <c:spPr>
              <a:solidFill>
                <a:schemeClr val="accent6"/>
              </a:solidFill>
            </c:spPr>
          </c:dPt>
          <c:dPt>
            <c:idx val="27"/>
            <c:invertIfNegative val="0"/>
            <c:spPr>
              <a:solidFill>
                <a:schemeClr val="accent6"/>
              </a:solidFill>
            </c:spPr>
          </c:dPt>
          <c:dPt>
            <c:idx val="28"/>
            <c:invertIfNegative val="0"/>
            <c:spPr>
              <a:solidFill>
                <a:schemeClr val="accent6"/>
              </a:solidFill>
            </c:spPr>
          </c:dPt>
          <c:dPt>
            <c:idx val="29"/>
            <c:invertIfNegative val="0"/>
            <c:spPr>
              <a:solidFill>
                <a:schemeClr val="accent6"/>
              </a:solidFill>
            </c:spPr>
          </c:dPt>
          <c:dPt>
            <c:idx val="30"/>
            <c:invertIfNegative val="0"/>
            <c:spPr>
              <a:solidFill>
                <a:schemeClr val="accent6"/>
              </a:solidFill>
            </c:spPr>
          </c:dPt>
          <c:dPt>
            <c:idx val="31"/>
            <c:invertIfNegative val="0"/>
            <c:spPr>
              <a:solidFill>
                <a:schemeClr val="accent6"/>
              </a:solidFill>
            </c:spPr>
          </c:dPt>
          <c:dPt>
            <c:idx val="32"/>
            <c:invertIfNegative val="0"/>
            <c:spPr>
              <a:solidFill>
                <a:schemeClr val="accent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'F1'!$B$82:$B$114</c:f>
              <c:strCache/>
            </c:strRef>
          </c:cat>
          <c:val>
            <c:numRef>
              <c:f>'F1'!$H$82:$H$114</c:f>
              <c:numCache/>
            </c:numRef>
          </c:val>
        </c:ser>
        <c:overlap val="100"/>
        <c:axId val="49354234"/>
        <c:axId val="41534923"/>
      </c:barChart>
      <c:catAx>
        <c:axId val="4935423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534923"/>
        <c:crosses val="autoZero"/>
        <c:auto val="1"/>
        <c:lblOffset val="100"/>
        <c:noMultiLvlLbl val="0"/>
      </c:catAx>
      <c:valAx>
        <c:axId val="415349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35423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5"/>
          <c:y val="0.16025"/>
          <c:w val="0.524"/>
          <c:h val="0.79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4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0475"/>
                  <c:y val="-0.059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4975"/>
                  <c:y val="-0.041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575"/>
                  <c:y val="0.1275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315"/>
                  <c:y val="0.055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25"/>
                  <c:y val="-0.026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7725"/>
                  <c:y val="-0.01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'F2'!$D$51:$D$56</c:f>
              <c:strCache/>
            </c:strRef>
          </c:cat>
          <c:val>
            <c:numRef>
              <c:f>'F2'!$E$51:$E$56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5"/>
          <c:y val="0.02475"/>
          <c:w val="0.803"/>
          <c:h val="0.82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'F3'!$C$81</c:f>
              <c:strCache>
                <c:ptCount val="1"/>
                <c:pt idx="0">
                  <c:v>Fungicides and bactericides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'F3'!$B$82:$B$112</c:f>
              <c:strCache/>
            </c:strRef>
          </c:cat>
          <c:val>
            <c:numRef>
              <c:f>'F3'!$C$82:$C$112</c:f>
              <c:numCache/>
            </c:numRef>
          </c:val>
        </c:ser>
        <c:ser>
          <c:idx val="1"/>
          <c:order val="1"/>
          <c:tx>
            <c:strRef>
              <c:f>'F3'!$D$81</c:f>
              <c:strCache>
                <c:ptCount val="1"/>
                <c:pt idx="0">
                  <c:v>Herbicides, haulm destructors and moss killers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'F3'!$B$82:$B$112</c:f>
              <c:strCache/>
            </c:strRef>
          </c:cat>
          <c:val>
            <c:numRef>
              <c:f>'F3'!$D$82:$D$112</c:f>
              <c:numCache/>
            </c:numRef>
          </c:val>
        </c:ser>
        <c:ser>
          <c:idx val="2"/>
          <c:order val="2"/>
          <c:tx>
            <c:strRef>
              <c:f>'F3'!$E$81</c:f>
              <c:strCache>
                <c:ptCount val="1"/>
                <c:pt idx="0">
                  <c:v>Insecticides and acaricides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'F3'!$B$82:$B$112</c:f>
              <c:strCache/>
            </c:strRef>
          </c:cat>
          <c:val>
            <c:numRef>
              <c:f>'F3'!$E$82:$E$112</c:f>
              <c:numCache/>
            </c:numRef>
          </c:val>
        </c:ser>
        <c:ser>
          <c:idx val="3"/>
          <c:order val="3"/>
          <c:tx>
            <c:strRef>
              <c:f>'F3'!$F$81</c:f>
              <c:strCache>
                <c:ptCount val="1"/>
                <c:pt idx="0">
                  <c:v>Molluscicides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'F3'!$B$82:$B$112</c:f>
              <c:strCache/>
            </c:strRef>
          </c:cat>
          <c:val>
            <c:numRef>
              <c:f>'F3'!$F$82:$F$112</c:f>
              <c:numCache/>
            </c:numRef>
          </c:val>
        </c:ser>
        <c:ser>
          <c:idx val="4"/>
          <c:order val="4"/>
          <c:tx>
            <c:strRef>
              <c:f>'F3'!$G$81</c:f>
              <c:strCache>
                <c:ptCount val="1"/>
                <c:pt idx="0">
                  <c:v>Plant growth regulators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'F3'!$B$82:$B$112</c:f>
              <c:strCache/>
            </c:strRef>
          </c:cat>
          <c:val>
            <c:numRef>
              <c:f>'F3'!$G$82:$G$112</c:f>
              <c:numCache/>
            </c:numRef>
          </c:val>
        </c:ser>
        <c:ser>
          <c:idx val="5"/>
          <c:order val="5"/>
          <c:tx>
            <c:strRef>
              <c:f>'F3'!$H$81</c:f>
              <c:strCache>
                <c:ptCount val="1"/>
                <c:pt idx="0">
                  <c:v>Other plant protection products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'F3'!$B$82:$B$112</c:f>
              <c:strCache/>
            </c:strRef>
          </c:cat>
          <c:val>
            <c:numRef>
              <c:f>'F3'!$H$82:$H$112</c:f>
              <c:numCache/>
            </c:numRef>
          </c:val>
        </c:ser>
        <c:overlap val="100"/>
        <c:axId val="38269988"/>
        <c:axId val="8885573"/>
      </c:barChart>
      <c:catAx>
        <c:axId val="3826998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885573"/>
        <c:crosses val="autoZero"/>
        <c:auto val="1"/>
        <c:lblOffset val="100"/>
        <c:noMultiLvlLbl val="0"/>
      </c:catAx>
      <c:valAx>
        <c:axId val="8885573"/>
        <c:scaling>
          <c:orientation val="minMax"/>
          <c:max val="800000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26998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'F4'!$L$62</c:f>
              <c:strCache>
                <c:ptCount val="1"/>
                <c:pt idx="0">
                  <c:v>pesticides per UAA (kg per ha)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'F4'!$B$63:$B$93</c:f>
              <c:strCache/>
            </c:strRef>
          </c:cat>
          <c:val>
            <c:numRef>
              <c:f>'F4'!$L$63:$L$93</c:f>
              <c:numCache/>
            </c:numRef>
          </c:val>
        </c:ser>
        <c:axId val="12861294"/>
        <c:axId val="48642783"/>
      </c:barChart>
      <c:catAx>
        <c:axId val="128612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642783"/>
        <c:crosses val="autoZero"/>
        <c:auto val="1"/>
        <c:lblOffset val="100"/>
        <c:noMultiLvlLbl val="0"/>
      </c:catAx>
      <c:valAx>
        <c:axId val="48642783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86129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28575</xdr:rowOff>
    </xdr:from>
    <xdr:to>
      <xdr:col>12</xdr:col>
      <xdr:colOff>438150</xdr:colOff>
      <xdr:row>39</xdr:row>
      <xdr:rowOff>142875</xdr:rowOff>
    </xdr:to>
    <xdr:graphicFrame macro="">
      <xdr:nvGraphicFramePr>
        <xdr:cNvPr id="2" name="Chart 1"/>
        <xdr:cNvGraphicFramePr/>
      </xdr:nvGraphicFramePr>
      <xdr:xfrm>
        <a:off x="495300" y="552450"/>
        <a:ext cx="762000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7</xdr:col>
      <xdr:colOff>1457325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666750" y="581025"/>
        <a:ext cx="62484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66675</xdr:rowOff>
    </xdr:from>
    <xdr:to>
      <xdr:col>12</xdr:col>
      <xdr:colOff>209550</xdr:colOff>
      <xdr:row>46</xdr:row>
      <xdr:rowOff>104775</xdr:rowOff>
    </xdr:to>
    <xdr:graphicFrame macro="">
      <xdr:nvGraphicFramePr>
        <xdr:cNvPr id="3" name="Chart 2"/>
        <xdr:cNvGraphicFramePr/>
      </xdr:nvGraphicFramePr>
      <xdr:xfrm>
        <a:off x="542925" y="590550"/>
        <a:ext cx="76200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12</xdr:col>
      <xdr:colOff>361950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609600" y="638175"/>
        <a:ext cx="85153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showGridLines="0" tabSelected="1" workbookViewId="0" topLeftCell="A4">
      <selection activeCell="B39" sqref="B39"/>
    </sheetView>
  </sheetViews>
  <sheetFormatPr defaultColWidth="8.8515625" defaultRowHeight="15"/>
  <cols>
    <col min="1" max="1" width="8.8515625" style="32" customWidth="1"/>
    <col min="2" max="3" width="14.8515625" style="32" customWidth="1"/>
    <col min="4" max="10" width="11.8515625" style="32" customWidth="1"/>
    <col min="11" max="16384" width="8.8515625" style="32" customWidth="1"/>
  </cols>
  <sheetData>
    <row r="1" spans="2:9" s="18" customFormat="1" ht="15">
      <c r="B1" s="102"/>
      <c r="C1" s="102"/>
      <c r="D1" s="102"/>
      <c r="E1" s="102"/>
      <c r="F1" s="102"/>
      <c r="G1" s="102"/>
      <c r="H1" s="102"/>
      <c r="I1" s="102"/>
    </row>
    <row r="2" spans="2:3" ht="15">
      <c r="B2" s="33" t="s">
        <v>60</v>
      </c>
      <c r="C2" s="33"/>
    </row>
    <row r="3" spans="2:3" ht="15">
      <c r="B3" s="7" t="s">
        <v>73</v>
      </c>
      <c r="C3" s="7"/>
    </row>
    <row r="5" spans="2:10" ht="62.25" customHeight="1">
      <c r="B5" s="105"/>
      <c r="C5" s="30" t="s">
        <v>72</v>
      </c>
      <c r="D5" s="30" t="s">
        <v>1</v>
      </c>
      <c r="E5" s="31" t="s">
        <v>2</v>
      </c>
      <c r="F5" s="31" t="s">
        <v>3</v>
      </c>
      <c r="G5" s="31" t="s">
        <v>38</v>
      </c>
      <c r="H5" s="31" t="s">
        <v>39</v>
      </c>
      <c r="I5" s="31" t="s">
        <v>40</v>
      </c>
      <c r="J5" s="30" t="s">
        <v>53</v>
      </c>
    </row>
    <row r="6" spans="2:10" ht="15">
      <c r="B6" s="106"/>
      <c r="C6" s="43"/>
      <c r="D6" s="103" t="s">
        <v>73</v>
      </c>
      <c r="E6" s="104"/>
      <c r="F6" s="104"/>
      <c r="G6" s="104"/>
      <c r="H6" s="104"/>
      <c r="I6" s="104"/>
      <c r="J6" s="53" t="s">
        <v>35</v>
      </c>
    </row>
    <row r="7" spans="2:10" ht="15">
      <c r="B7" s="29" t="s">
        <v>50</v>
      </c>
      <c r="C7" s="44">
        <v>395944.441</v>
      </c>
      <c r="D7" s="50">
        <v>173250.75599999994</v>
      </c>
      <c r="E7" s="51">
        <v>131263.50699999998</v>
      </c>
      <c r="F7" s="51">
        <v>20706.344999999998</v>
      </c>
      <c r="G7" s="51">
        <v>1684.3970000000002</v>
      </c>
      <c r="H7" s="51">
        <v>12843.697000000002</v>
      </c>
      <c r="I7" s="52">
        <v>56195.738999999994</v>
      </c>
      <c r="J7" s="51">
        <v>99.99999999999999</v>
      </c>
    </row>
    <row r="8" spans="2:10" ht="15">
      <c r="B8" s="22" t="s">
        <v>4</v>
      </c>
      <c r="C8" s="45">
        <v>7001.057</v>
      </c>
      <c r="D8" s="49">
        <v>3095.003</v>
      </c>
      <c r="E8" s="42">
        <v>2519.651</v>
      </c>
      <c r="F8" s="42">
        <v>555.844</v>
      </c>
      <c r="G8" s="42">
        <v>47.691</v>
      </c>
      <c r="H8" s="42">
        <v>261.248</v>
      </c>
      <c r="I8" s="42">
        <v>521.62</v>
      </c>
      <c r="J8" s="49">
        <v>1.768191765066352</v>
      </c>
    </row>
    <row r="9" spans="2:10" ht="15">
      <c r="B9" s="23" t="s">
        <v>5</v>
      </c>
      <c r="C9" s="46">
        <v>1002.027</v>
      </c>
      <c r="D9" s="46">
        <v>186.142</v>
      </c>
      <c r="E9" s="39">
        <v>652.446</v>
      </c>
      <c r="F9" s="39">
        <v>163.439</v>
      </c>
      <c r="G9" s="39" t="s">
        <v>6</v>
      </c>
      <c r="H9" s="39" t="s">
        <v>6</v>
      </c>
      <c r="I9" s="39" t="s">
        <v>6</v>
      </c>
      <c r="J9" s="46">
        <v>0.25307262742956405</v>
      </c>
    </row>
    <row r="10" spans="2:10" ht="15">
      <c r="B10" s="23" t="s">
        <v>7</v>
      </c>
      <c r="C10" s="46">
        <v>5663.381</v>
      </c>
      <c r="D10" s="46">
        <v>1788.321</v>
      </c>
      <c r="E10" s="39">
        <v>2755.332</v>
      </c>
      <c r="F10" s="39">
        <v>337.679</v>
      </c>
      <c r="G10" s="39">
        <v>15.487</v>
      </c>
      <c r="H10" s="39">
        <v>350.315</v>
      </c>
      <c r="I10" s="39">
        <v>416.247</v>
      </c>
      <c r="J10" s="46">
        <v>1.4303473956337223</v>
      </c>
    </row>
    <row r="11" spans="2:10" ht="15">
      <c r="B11" s="23" t="s">
        <v>8</v>
      </c>
      <c r="C11" s="46">
        <v>1974.582</v>
      </c>
      <c r="D11" s="46">
        <v>530.223</v>
      </c>
      <c r="E11" s="39">
        <v>1242.544</v>
      </c>
      <c r="F11" s="39">
        <v>38.291</v>
      </c>
      <c r="G11" s="39">
        <v>15.382</v>
      </c>
      <c r="H11" s="39">
        <v>114.239</v>
      </c>
      <c r="I11" s="39">
        <v>33.903</v>
      </c>
      <c r="J11" s="46">
        <v>0.49870178629430495</v>
      </c>
    </row>
    <row r="12" spans="2:10" ht="15">
      <c r="B12" s="23" t="s">
        <v>33</v>
      </c>
      <c r="C12" s="46">
        <v>46078.461</v>
      </c>
      <c r="D12" s="46">
        <v>12739.857</v>
      </c>
      <c r="E12" s="39">
        <v>17876.678</v>
      </c>
      <c r="F12" s="39">
        <v>977.198</v>
      </c>
      <c r="G12" s="39">
        <v>255.457</v>
      </c>
      <c r="H12" s="39">
        <v>2171.262</v>
      </c>
      <c r="I12" s="39">
        <v>12058.009</v>
      </c>
      <c r="J12" s="46">
        <v>11.637607762246624</v>
      </c>
    </row>
    <row r="13" spans="2:10" ht="15">
      <c r="B13" s="23" t="s">
        <v>9</v>
      </c>
      <c r="C13" s="46">
        <v>595.991</v>
      </c>
      <c r="D13" s="46">
        <v>88.227</v>
      </c>
      <c r="E13" s="39">
        <v>425.845</v>
      </c>
      <c r="F13" s="39">
        <v>25.283</v>
      </c>
      <c r="G13" s="39" t="s">
        <v>6</v>
      </c>
      <c r="H13" s="39">
        <v>56.636</v>
      </c>
      <c r="I13" s="39" t="s">
        <v>6</v>
      </c>
      <c r="J13" s="46">
        <v>0.15052389635645877</v>
      </c>
    </row>
    <row r="14" spans="2:10" ht="15">
      <c r="B14" s="23" t="s">
        <v>10</v>
      </c>
      <c r="C14" s="46">
        <v>2736.026</v>
      </c>
      <c r="D14" s="46">
        <v>635.509</v>
      </c>
      <c r="E14" s="39">
        <v>2039.237</v>
      </c>
      <c r="F14" s="39">
        <v>51.43</v>
      </c>
      <c r="G14" s="39">
        <v>9.85</v>
      </c>
      <c r="H14" s="39" t="s">
        <v>6</v>
      </c>
      <c r="I14" s="39">
        <v>0</v>
      </c>
      <c r="J14" s="46">
        <v>0.6910126059832723</v>
      </c>
    </row>
    <row r="15" spans="2:10" ht="15">
      <c r="B15" s="23" t="s">
        <v>11</v>
      </c>
      <c r="C15" s="46">
        <v>3907.092</v>
      </c>
      <c r="D15" s="46">
        <v>1866.378</v>
      </c>
      <c r="E15" s="39">
        <v>1194.605</v>
      </c>
      <c r="F15" s="39">
        <v>588.794</v>
      </c>
      <c r="G15" s="39">
        <v>1.162</v>
      </c>
      <c r="H15" s="39">
        <v>148.483</v>
      </c>
      <c r="I15" s="39">
        <v>107.67</v>
      </c>
      <c r="J15" s="46">
        <v>0.9867778393686302</v>
      </c>
    </row>
    <row r="16" spans="2:10" ht="15">
      <c r="B16" s="23" t="s">
        <v>12</v>
      </c>
      <c r="C16" s="46">
        <v>78818.308</v>
      </c>
      <c r="D16" s="46">
        <v>38379.663</v>
      </c>
      <c r="E16" s="39">
        <v>14908.032</v>
      </c>
      <c r="F16" s="39">
        <v>7515.055</v>
      </c>
      <c r="G16" s="39">
        <v>66.211</v>
      </c>
      <c r="H16" s="39">
        <v>156.383</v>
      </c>
      <c r="I16" s="39">
        <v>17792.964</v>
      </c>
      <c r="J16" s="46">
        <v>19.906406010130095</v>
      </c>
    </row>
    <row r="17" spans="2:10" ht="15">
      <c r="B17" s="23" t="s">
        <v>13</v>
      </c>
      <c r="C17" s="46">
        <v>75287.534</v>
      </c>
      <c r="D17" s="46">
        <v>34430.575</v>
      </c>
      <c r="E17" s="39">
        <v>30965.455</v>
      </c>
      <c r="F17" s="39">
        <v>2610.867</v>
      </c>
      <c r="G17" s="39">
        <v>870.246</v>
      </c>
      <c r="H17" s="39">
        <v>2802.877</v>
      </c>
      <c r="I17" s="39">
        <v>3607.514</v>
      </c>
      <c r="J17" s="46">
        <v>19.014671303340762</v>
      </c>
    </row>
    <row r="18" spans="2:10" ht="15">
      <c r="B18" s="23" t="s">
        <v>14</v>
      </c>
      <c r="C18" s="46">
        <v>2119.051</v>
      </c>
      <c r="D18" s="46">
        <v>1004.779</v>
      </c>
      <c r="E18" s="39">
        <v>889.121</v>
      </c>
      <c r="F18" s="39">
        <v>143.098</v>
      </c>
      <c r="G18" s="39">
        <v>5.411</v>
      </c>
      <c r="H18" s="39">
        <v>72.157</v>
      </c>
      <c r="I18" s="39">
        <v>4.485</v>
      </c>
      <c r="J18" s="46">
        <v>0.5351889761725434</v>
      </c>
    </row>
    <row r="19" spans="2:10" ht="15">
      <c r="B19" s="23" t="s">
        <v>15</v>
      </c>
      <c r="C19" s="46">
        <v>64071.118</v>
      </c>
      <c r="D19" s="46">
        <v>37907.115</v>
      </c>
      <c r="E19" s="39">
        <v>7864.438</v>
      </c>
      <c r="F19" s="39">
        <v>2251.888</v>
      </c>
      <c r="G19" s="39">
        <v>75.017</v>
      </c>
      <c r="H19" s="39">
        <v>367.432</v>
      </c>
      <c r="I19" s="39">
        <v>15605.228</v>
      </c>
      <c r="J19" s="46">
        <v>16.181845573631882</v>
      </c>
    </row>
    <row r="20" spans="2:10" ht="15">
      <c r="B20" s="23" t="s">
        <v>16</v>
      </c>
      <c r="C20" s="46">
        <v>1046.726</v>
      </c>
      <c r="D20" s="46">
        <v>698.083</v>
      </c>
      <c r="E20" s="39">
        <v>153.359</v>
      </c>
      <c r="F20" s="39">
        <v>180.623</v>
      </c>
      <c r="G20" s="39">
        <v>1.001</v>
      </c>
      <c r="H20" s="39">
        <v>1.202</v>
      </c>
      <c r="I20" s="39">
        <v>12.458</v>
      </c>
      <c r="J20" s="46">
        <v>0.2643618375740752</v>
      </c>
    </row>
    <row r="21" spans="2:10" ht="15">
      <c r="B21" s="23" t="s">
        <v>17</v>
      </c>
      <c r="C21" s="46">
        <v>1417.395</v>
      </c>
      <c r="D21" s="46">
        <v>224.735</v>
      </c>
      <c r="E21" s="39">
        <v>847.474</v>
      </c>
      <c r="F21" s="39">
        <v>63.998</v>
      </c>
      <c r="G21" s="39">
        <v>0.036</v>
      </c>
      <c r="H21" s="39">
        <v>274.51</v>
      </c>
      <c r="I21" s="39">
        <v>6.642</v>
      </c>
      <c r="J21" s="46">
        <v>0.35797825483298046</v>
      </c>
    </row>
    <row r="22" spans="2:10" ht="15">
      <c r="B22" s="23" t="s">
        <v>18</v>
      </c>
      <c r="C22" s="46">
        <v>2545.59</v>
      </c>
      <c r="D22" s="46">
        <v>604.845</v>
      </c>
      <c r="E22" s="39">
        <v>1394.236</v>
      </c>
      <c r="F22" s="39">
        <v>43.566</v>
      </c>
      <c r="G22" s="39">
        <v>0</v>
      </c>
      <c r="H22" s="39">
        <v>502.943</v>
      </c>
      <c r="I22" s="39" t="s">
        <v>6</v>
      </c>
      <c r="J22" s="46">
        <v>0.6429159590095117</v>
      </c>
    </row>
    <row r="23" spans="2:10" ht="15">
      <c r="B23" s="23" t="s">
        <v>51</v>
      </c>
      <c r="C23" s="46">
        <v>176.075</v>
      </c>
      <c r="D23" s="46">
        <v>91.039</v>
      </c>
      <c r="E23" s="39">
        <v>82.778</v>
      </c>
      <c r="F23" s="39" t="s">
        <v>6</v>
      </c>
      <c r="G23" s="39">
        <v>2.258</v>
      </c>
      <c r="H23" s="39" t="s">
        <v>6</v>
      </c>
      <c r="I23" s="39" t="s">
        <v>6</v>
      </c>
      <c r="J23" s="46">
        <v>0.04446962294894298</v>
      </c>
    </row>
    <row r="24" spans="2:10" ht="15">
      <c r="B24" s="23" t="s">
        <v>19</v>
      </c>
      <c r="C24" s="46">
        <v>8959.483</v>
      </c>
      <c r="D24" s="46">
        <v>3634.091</v>
      </c>
      <c r="E24" s="39">
        <v>4011.143</v>
      </c>
      <c r="F24" s="39">
        <v>916.538</v>
      </c>
      <c r="G24" s="39">
        <v>3.528</v>
      </c>
      <c r="H24" s="39">
        <v>203.314</v>
      </c>
      <c r="I24" s="39">
        <v>190.869</v>
      </c>
      <c r="J24" s="46">
        <v>2.262813180902823</v>
      </c>
    </row>
    <row r="25" spans="2:10" ht="15">
      <c r="B25" s="23" t="s">
        <v>20</v>
      </c>
      <c r="C25" s="46">
        <v>108.428</v>
      </c>
      <c r="D25" s="46">
        <v>97.37</v>
      </c>
      <c r="E25" s="39">
        <v>7.632</v>
      </c>
      <c r="F25" s="39">
        <v>2.946</v>
      </c>
      <c r="G25" s="39">
        <v>0.48</v>
      </c>
      <c r="H25" s="39">
        <v>0</v>
      </c>
      <c r="I25" s="39" t="s">
        <v>6</v>
      </c>
      <c r="J25" s="46">
        <v>0.02738465016105631</v>
      </c>
    </row>
    <row r="26" spans="2:10" ht="15">
      <c r="B26" s="23" t="s">
        <v>21</v>
      </c>
      <c r="C26" s="46">
        <v>10665.552</v>
      </c>
      <c r="D26" s="46">
        <v>4869.128</v>
      </c>
      <c r="E26" s="39">
        <v>3266.403</v>
      </c>
      <c r="F26" s="39">
        <v>252.034</v>
      </c>
      <c r="G26" s="39">
        <v>45.106</v>
      </c>
      <c r="H26" s="39">
        <v>452.039</v>
      </c>
      <c r="I26" s="39">
        <v>1780.842</v>
      </c>
      <c r="J26" s="46">
        <v>2.693699139470934</v>
      </c>
    </row>
    <row r="27" spans="2:10" ht="15">
      <c r="B27" s="23" t="s">
        <v>22</v>
      </c>
      <c r="C27" s="46">
        <v>3373.215</v>
      </c>
      <c r="D27" s="46">
        <v>1641.052</v>
      </c>
      <c r="E27" s="39">
        <v>1375.815</v>
      </c>
      <c r="F27" s="39">
        <v>240.22</v>
      </c>
      <c r="G27" s="39">
        <v>16.18</v>
      </c>
      <c r="H27" s="39">
        <v>53.529</v>
      </c>
      <c r="I27" s="39">
        <v>46.419</v>
      </c>
      <c r="J27" s="46">
        <v>0.8519414975193451</v>
      </c>
    </row>
    <row r="28" spans="2:10" ht="15">
      <c r="B28" s="23" t="s">
        <v>23</v>
      </c>
      <c r="C28" s="46">
        <v>23550.583</v>
      </c>
      <c r="D28" s="46">
        <v>7442.47</v>
      </c>
      <c r="E28" s="39">
        <v>12073.411</v>
      </c>
      <c r="F28" s="39">
        <v>1479.165</v>
      </c>
      <c r="G28" s="39">
        <v>35.28</v>
      </c>
      <c r="H28" s="39">
        <v>2127.974</v>
      </c>
      <c r="I28" s="39">
        <v>392.283</v>
      </c>
      <c r="J28" s="46">
        <v>5.94795141978013</v>
      </c>
    </row>
    <row r="29" spans="2:10" ht="15">
      <c r="B29" s="23" t="s">
        <v>24</v>
      </c>
      <c r="C29" s="46">
        <v>12889.226</v>
      </c>
      <c r="D29" s="46">
        <v>8244.381</v>
      </c>
      <c r="E29" s="39">
        <v>2410.804</v>
      </c>
      <c r="F29" s="39">
        <v>732.935</v>
      </c>
      <c r="G29" s="39">
        <v>35.733</v>
      </c>
      <c r="H29" s="39">
        <v>1.406</v>
      </c>
      <c r="I29" s="39">
        <v>1463.967</v>
      </c>
      <c r="J29" s="46">
        <v>3.2553117723908143</v>
      </c>
    </row>
    <row r="30" spans="2:10" ht="15">
      <c r="B30" s="23" t="s">
        <v>25</v>
      </c>
      <c r="C30" s="46">
        <v>10021.225</v>
      </c>
      <c r="D30" s="46">
        <v>4131.916</v>
      </c>
      <c r="E30" s="39">
        <v>5025.373</v>
      </c>
      <c r="F30" s="39">
        <v>569.046</v>
      </c>
      <c r="G30" s="39">
        <v>1.199</v>
      </c>
      <c r="H30" s="39">
        <v>270.6</v>
      </c>
      <c r="I30" s="39">
        <v>23.091</v>
      </c>
      <c r="J30" s="46">
        <v>2.5309674697516464</v>
      </c>
    </row>
    <row r="31" spans="2:10" ht="15">
      <c r="B31" s="23" t="s">
        <v>26</v>
      </c>
      <c r="C31" s="46">
        <v>1008.994</v>
      </c>
      <c r="D31" s="46">
        <v>723.695</v>
      </c>
      <c r="E31" s="39">
        <v>238.502</v>
      </c>
      <c r="F31" s="39">
        <v>33.453</v>
      </c>
      <c r="G31" s="39">
        <v>2.241</v>
      </c>
      <c r="H31" s="39">
        <v>0.58</v>
      </c>
      <c r="I31" s="39">
        <v>10.523</v>
      </c>
      <c r="J31" s="46">
        <v>0.25483221773531606</v>
      </c>
    </row>
    <row r="32" spans="2:10" ht="15">
      <c r="B32" s="23" t="s">
        <v>27</v>
      </c>
      <c r="C32" s="46">
        <v>2198.01</v>
      </c>
      <c r="D32" s="46">
        <v>567.191</v>
      </c>
      <c r="E32" s="39">
        <v>1215.096</v>
      </c>
      <c r="F32" s="39">
        <v>106.509</v>
      </c>
      <c r="G32" s="39" t="s">
        <v>6</v>
      </c>
      <c r="H32" s="39">
        <v>179.808</v>
      </c>
      <c r="I32" s="39">
        <v>129.406</v>
      </c>
      <c r="J32" s="46">
        <v>0.5551309154508373</v>
      </c>
    </row>
    <row r="33" spans="2:10" ht="15">
      <c r="B33" s="23" t="s">
        <v>28</v>
      </c>
      <c r="C33" s="46">
        <v>3579.863</v>
      </c>
      <c r="D33" s="46">
        <v>198.523</v>
      </c>
      <c r="E33" s="39">
        <v>1305.39</v>
      </c>
      <c r="F33" s="39">
        <v>12.839</v>
      </c>
      <c r="G33" s="39" t="s">
        <v>6</v>
      </c>
      <c r="H33" s="39">
        <v>88.646</v>
      </c>
      <c r="I33" s="39">
        <v>1974.465</v>
      </c>
      <c r="J33" s="46">
        <v>0.9041326583494071</v>
      </c>
    </row>
    <row r="34" spans="2:10" ht="15">
      <c r="B34" s="25" t="s">
        <v>29</v>
      </c>
      <c r="C34" s="47">
        <v>2486.729</v>
      </c>
      <c r="D34" s="47">
        <v>302.337</v>
      </c>
      <c r="E34" s="40">
        <v>2103.771</v>
      </c>
      <c r="F34" s="40">
        <v>34.185</v>
      </c>
      <c r="G34" s="40" t="s">
        <v>6</v>
      </c>
      <c r="H34" s="40">
        <v>29.302</v>
      </c>
      <c r="I34" s="40">
        <v>17.134</v>
      </c>
      <c r="J34" s="47">
        <v>0.6280499844168793</v>
      </c>
    </row>
    <row r="35" spans="2:10" ht="15">
      <c r="B35" s="24" t="s">
        <v>30</v>
      </c>
      <c r="C35" s="48">
        <v>22662.719</v>
      </c>
      <c r="D35" s="48">
        <v>7128.108</v>
      </c>
      <c r="E35" s="41">
        <v>12418.936</v>
      </c>
      <c r="F35" s="41">
        <v>779.422</v>
      </c>
      <c r="G35" s="41">
        <v>179.441</v>
      </c>
      <c r="H35" s="41">
        <v>2156.812</v>
      </c>
      <c r="I35" s="41" t="s">
        <v>6</v>
      </c>
      <c r="J35" s="48">
        <v>5.723711878051093</v>
      </c>
    </row>
    <row r="36" spans="2:10" ht="15">
      <c r="B36" s="26" t="s">
        <v>31</v>
      </c>
      <c r="C36" s="49">
        <v>859.791</v>
      </c>
      <c r="D36" s="49">
        <v>121.834</v>
      </c>
      <c r="E36" s="42">
        <v>692.015</v>
      </c>
      <c r="F36" s="42">
        <v>4.822</v>
      </c>
      <c r="G36" s="42">
        <v>1.331</v>
      </c>
      <c r="H36" s="42">
        <v>39.114</v>
      </c>
      <c r="I36" s="42">
        <v>0.675</v>
      </c>
      <c r="J36" s="49" t="s">
        <v>6</v>
      </c>
    </row>
    <row r="37" spans="2:10" ht="15">
      <c r="B37" s="24" t="s">
        <v>32</v>
      </c>
      <c r="C37" s="48">
        <v>2240.881</v>
      </c>
      <c r="D37" s="48">
        <v>1002.208</v>
      </c>
      <c r="E37" s="41">
        <v>745.403</v>
      </c>
      <c r="F37" s="41">
        <v>83.063</v>
      </c>
      <c r="G37" s="41">
        <v>55.886</v>
      </c>
      <c r="H37" s="41">
        <v>30.727</v>
      </c>
      <c r="I37" s="41">
        <v>323.594</v>
      </c>
      <c r="J37" s="48" t="s">
        <v>6</v>
      </c>
    </row>
    <row r="38" spans="6:10" ht="15">
      <c r="F38" s="11"/>
      <c r="G38" s="11"/>
      <c r="H38" s="11"/>
      <c r="I38" s="11"/>
      <c r="J38" s="11"/>
    </row>
    <row r="39" spans="2:10" ht="15">
      <c r="B39" s="32" t="s">
        <v>75</v>
      </c>
      <c r="D39" s="11"/>
      <c r="E39" s="11"/>
      <c r="F39" s="11"/>
      <c r="G39" s="11"/>
      <c r="H39" s="11"/>
      <c r="J39" s="11"/>
    </row>
    <row r="40" spans="2:10" ht="15">
      <c r="B40" s="32" t="s">
        <v>64</v>
      </c>
      <c r="D40" s="11"/>
      <c r="E40" s="11"/>
      <c r="F40" s="13"/>
      <c r="G40" s="13"/>
      <c r="H40" s="13"/>
      <c r="J40" s="11"/>
    </row>
    <row r="41" spans="2:5" ht="15">
      <c r="B41" s="32" t="s">
        <v>54</v>
      </c>
      <c r="D41" s="12"/>
      <c r="E41" s="13"/>
    </row>
    <row r="42" spans="2:3" ht="15">
      <c r="B42" s="8" t="s">
        <v>36</v>
      </c>
      <c r="C42" s="8"/>
    </row>
    <row r="43" spans="5:8" ht="15">
      <c r="E43" s="3"/>
      <c r="F43" s="3"/>
      <c r="G43" s="3"/>
      <c r="H43" s="3"/>
    </row>
    <row r="44" spans="2:8" ht="15">
      <c r="B44" s="2"/>
      <c r="C44" s="2"/>
      <c r="D44" s="2"/>
      <c r="E44" s="3"/>
      <c r="F44" s="3"/>
      <c r="G44" s="3"/>
      <c r="H44" s="3"/>
    </row>
    <row r="45" spans="2:9" ht="15">
      <c r="B45" s="2"/>
      <c r="C45" s="2"/>
      <c r="D45" s="2"/>
      <c r="E45" s="3"/>
      <c r="F45" s="3"/>
      <c r="G45" s="3"/>
      <c r="H45" s="3"/>
      <c r="I45" s="3"/>
    </row>
    <row r="46" spans="2:4" ht="15">
      <c r="B46" s="2"/>
      <c r="C46" s="2"/>
      <c r="D46" s="2"/>
    </row>
    <row r="47" spans="2:4" ht="15"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1:4" ht="15">
      <c r="A50" s="32" t="s">
        <v>56</v>
      </c>
      <c r="B50" s="2"/>
      <c r="C50" s="2"/>
      <c r="D50" s="2"/>
    </row>
    <row r="51" spans="2:4" ht="15">
      <c r="B51" s="2"/>
      <c r="C51" s="2"/>
      <c r="D51" s="2"/>
    </row>
    <row r="52" spans="2:4" ht="15">
      <c r="B52" s="2"/>
      <c r="C52" s="2"/>
      <c r="D52" s="2"/>
    </row>
    <row r="53" spans="2:4" ht="15">
      <c r="B53" s="2"/>
      <c r="C53" s="2"/>
      <c r="D53" s="2"/>
    </row>
    <row r="57" spans="2:9" ht="15">
      <c r="B57" s="2"/>
      <c r="C57" s="2"/>
      <c r="D57" s="3"/>
      <c r="E57" s="3"/>
      <c r="F57" s="3"/>
      <c r="G57" s="3"/>
      <c r="H57" s="3"/>
      <c r="I57" s="3"/>
    </row>
    <row r="106" spans="2:9" ht="15">
      <c r="B106" s="2"/>
      <c r="C106" s="2"/>
      <c r="D106" s="2"/>
      <c r="E106" s="3"/>
      <c r="F106" s="3"/>
      <c r="G106" s="3"/>
      <c r="H106" s="3"/>
      <c r="I106" s="3"/>
    </row>
    <row r="107" spans="2:9" ht="15">
      <c r="B107" s="2"/>
      <c r="C107" s="2"/>
      <c r="D107" s="2"/>
      <c r="E107" s="3"/>
      <c r="F107" s="3"/>
      <c r="G107" s="3"/>
      <c r="H107" s="3"/>
      <c r="I107" s="3"/>
    </row>
  </sheetData>
  <mergeCells count="3">
    <mergeCell ref="B1:I1"/>
    <mergeCell ref="D6:I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25"/>
  <sheetViews>
    <sheetView showGridLines="0" workbookViewId="0" topLeftCell="A1">
      <selection activeCell="B44" sqref="B44:G45"/>
    </sheetView>
  </sheetViews>
  <sheetFormatPr defaultColWidth="8.8515625" defaultRowHeight="15"/>
  <cols>
    <col min="1" max="2" width="8.8515625" style="32" customWidth="1"/>
    <col min="3" max="3" width="10.8515625" style="32" bestFit="1" customWidth="1"/>
    <col min="4" max="4" width="10.8515625" style="32" customWidth="1"/>
    <col min="5" max="5" width="9.8515625" style="32" bestFit="1" customWidth="1"/>
    <col min="6" max="6" width="9.00390625" style="32" bestFit="1" customWidth="1"/>
    <col min="7" max="7" width="9.8515625" style="32" bestFit="1" customWidth="1"/>
    <col min="8" max="8" width="11.00390625" style="32" bestFit="1" customWidth="1"/>
    <col min="9" max="15" width="9.00390625" style="32" bestFit="1" customWidth="1"/>
    <col min="16" max="20" width="8.8515625" style="32" customWidth="1"/>
    <col min="21" max="26" width="10.7109375" style="32" customWidth="1"/>
    <col min="27" max="33" width="9.00390625" style="32" bestFit="1" customWidth="1"/>
    <col min="34" max="16384" width="8.8515625" style="32" customWidth="1"/>
  </cols>
  <sheetData>
    <row r="2" ht="15">
      <c r="B2" s="33" t="s">
        <v>59</v>
      </c>
    </row>
    <row r="3" spans="2:3" ht="15">
      <c r="B3" s="32" t="s">
        <v>35</v>
      </c>
      <c r="C3" s="19"/>
    </row>
    <row r="44" ht="15">
      <c r="B44" s="32" t="s">
        <v>55</v>
      </c>
    </row>
    <row r="45" ht="15">
      <c r="B45" s="32" t="s">
        <v>64</v>
      </c>
    </row>
    <row r="46" ht="15">
      <c r="B46" s="8" t="s">
        <v>36</v>
      </c>
    </row>
    <row r="47" spans="16:22" ht="15">
      <c r="P47" s="2"/>
      <c r="Q47" s="3"/>
      <c r="R47" s="3"/>
      <c r="S47" s="3"/>
      <c r="T47" s="3"/>
      <c r="U47" s="3"/>
      <c r="V47" s="3"/>
    </row>
    <row r="70" spans="2:23" ht="15">
      <c r="B70" s="32" t="s">
        <v>56</v>
      </c>
      <c r="T70" s="34" t="s">
        <v>57</v>
      </c>
      <c r="U70" s="35"/>
      <c r="V70" s="35"/>
      <c r="W70" s="35"/>
    </row>
    <row r="72" spans="20:23" ht="15">
      <c r="T72" s="34"/>
      <c r="U72" s="36"/>
      <c r="V72" s="35"/>
      <c r="W72" s="35"/>
    </row>
    <row r="73" spans="20:23" ht="15">
      <c r="T73" s="34"/>
      <c r="U73" s="36"/>
      <c r="V73" s="35"/>
      <c r="W73" s="35"/>
    </row>
    <row r="74" spans="20:23" ht="15">
      <c r="T74" s="34"/>
      <c r="U74" s="34"/>
      <c r="V74" s="35"/>
      <c r="W74" s="35"/>
    </row>
    <row r="75" spans="24:26" ht="15">
      <c r="X75" s="35"/>
      <c r="Y75" s="35"/>
      <c r="Z75" s="35"/>
    </row>
    <row r="76" spans="20:23" ht="15">
      <c r="T76" s="34"/>
      <c r="U76" s="34"/>
      <c r="V76" s="35"/>
      <c r="W76" s="35"/>
    </row>
    <row r="80" spans="2:15" ht="15">
      <c r="B80" s="16"/>
      <c r="C80" s="107" t="s">
        <v>47</v>
      </c>
      <c r="D80" s="108"/>
      <c r="E80" s="108"/>
      <c r="F80" s="108"/>
      <c r="G80" s="108"/>
      <c r="H80" s="108"/>
      <c r="I80" s="109" t="s">
        <v>48</v>
      </c>
      <c r="J80" s="109"/>
      <c r="K80" s="109"/>
      <c r="L80" s="109"/>
      <c r="M80" s="109"/>
      <c r="N80" s="109"/>
      <c r="O80" s="109"/>
    </row>
    <row r="81" spans="2:15" ht="72">
      <c r="B81" s="14"/>
      <c r="C81" s="15" t="s">
        <v>1</v>
      </c>
      <c r="D81" s="15" t="s">
        <v>2</v>
      </c>
      <c r="E81" s="15" t="s">
        <v>3</v>
      </c>
      <c r="F81" s="15" t="s">
        <v>38</v>
      </c>
      <c r="G81" s="15" t="s">
        <v>39</v>
      </c>
      <c r="H81" s="15" t="s">
        <v>40</v>
      </c>
      <c r="I81" s="57" t="s">
        <v>46</v>
      </c>
      <c r="J81" s="58" t="s">
        <v>1</v>
      </c>
      <c r="K81" s="58" t="s">
        <v>2</v>
      </c>
      <c r="L81" s="58" t="s">
        <v>3</v>
      </c>
      <c r="M81" s="58" t="s">
        <v>38</v>
      </c>
      <c r="N81" s="58" t="s">
        <v>39</v>
      </c>
      <c r="O81" s="58" t="s">
        <v>40</v>
      </c>
    </row>
    <row r="82" spans="2:15" ht="15">
      <c r="B82" s="26" t="s">
        <v>32</v>
      </c>
      <c r="C82" s="62">
        <v>1002208</v>
      </c>
      <c r="D82" s="63">
        <v>745403</v>
      </c>
      <c r="E82" s="63">
        <v>83063</v>
      </c>
      <c r="F82" s="63">
        <v>55886</v>
      </c>
      <c r="G82" s="63">
        <v>30727</v>
      </c>
      <c r="H82" s="63">
        <v>323594</v>
      </c>
      <c r="I82" s="54"/>
      <c r="J82" s="54">
        <v>44.723838526008294</v>
      </c>
      <c r="K82" s="54">
        <v>33.263836857021865</v>
      </c>
      <c r="L82" s="54">
        <v>3.706711779875861</v>
      </c>
      <c r="M82" s="54">
        <v>2.49392984277166</v>
      </c>
      <c r="N82" s="54">
        <v>1.3712017728741508</v>
      </c>
      <c r="O82" s="54">
        <v>14.44048122144817</v>
      </c>
    </row>
    <row r="83" spans="2:15" ht="15">
      <c r="B83" s="23" t="s">
        <v>31</v>
      </c>
      <c r="C83" s="64">
        <v>121834</v>
      </c>
      <c r="D83" s="65">
        <v>692015</v>
      </c>
      <c r="E83" s="65">
        <v>4822</v>
      </c>
      <c r="F83" s="65">
        <v>1331</v>
      </c>
      <c r="G83" s="65">
        <v>39114</v>
      </c>
      <c r="H83" s="65">
        <v>675</v>
      </c>
      <c r="I83" s="54"/>
      <c r="J83" s="54">
        <v>14.170187871238477</v>
      </c>
      <c r="K83" s="54">
        <v>80.48642053708402</v>
      </c>
      <c r="L83" s="54">
        <v>0.5608339701159933</v>
      </c>
      <c r="M83" s="54">
        <v>0.15480506309091396</v>
      </c>
      <c r="N83" s="54">
        <v>4.549245107241178</v>
      </c>
      <c r="O83" s="54">
        <v>0.07850745122942669</v>
      </c>
    </row>
    <row r="84" spans="2:15" ht="15">
      <c r="B84" s="66"/>
      <c r="C84" s="66"/>
      <c r="D84" s="66"/>
      <c r="E84" s="66"/>
      <c r="F84" s="66"/>
      <c r="G84" s="66"/>
      <c r="H84" s="66"/>
      <c r="I84" s="59"/>
      <c r="J84" s="59"/>
      <c r="K84" s="59"/>
      <c r="L84" s="59"/>
      <c r="M84" s="59"/>
      <c r="N84" s="59"/>
      <c r="O84" s="59"/>
    </row>
    <row r="85" spans="2:15" ht="15">
      <c r="B85" s="23" t="s">
        <v>20</v>
      </c>
      <c r="C85" s="64">
        <v>97370</v>
      </c>
      <c r="D85" s="65">
        <v>7632</v>
      </c>
      <c r="E85" s="65">
        <v>2946</v>
      </c>
      <c r="F85" s="65">
        <v>480</v>
      </c>
      <c r="G85" s="65">
        <v>0</v>
      </c>
      <c r="H85" s="65" t="s">
        <v>6</v>
      </c>
      <c r="I85" s="60">
        <v>0.026931843035800034</v>
      </c>
      <c r="J85" s="54">
        <v>89.80152728077618</v>
      </c>
      <c r="K85" s="54">
        <v>7.0387722728446525</v>
      </c>
      <c r="L85" s="54">
        <v>2.717010366326041</v>
      </c>
      <c r="M85" s="54">
        <v>0.4426900800531228</v>
      </c>
      <c r="N85" s="54">
        <v>0</v>
      </c>
      <c r="O85" s="54"/>
    </row>
    <row r="86" spans="2:15" ht="15">
      <c r="B86" s="23" t="s">
        <v>26</v>
      </c>
      <c r="C86" s="64">
        <v>723695</v>
      </c>
      <c r="D86" s="65">
        <v>238502</v>
      </c>
      <c r="E86" s="65">
        <v>33453</v>
      </c>
      <c r="F86" s="65">
        <v>2241</v>
      </c>
      <c r="G86" s="65">
        <v>580</v>
      </c>
      <c r="H86" s="65">
        <v>10523</v>
      </c>
      <c r="I86" s="60">
        <v>0.2506185490100713</v>
      </c>
      <c r="J86" s="54">
        <v>71.72441065060843</v>
      </c>
      <c r="K86" s="54">
        <v>23.637603395064787</v>
      </c>
      <c r="L86" s="54">
        <v>3.3154805677734456</v>
      </c>
      <c r="M86" s="54">
        <v>0.22210241091621952</v>
      </c>
      <c r="N86" s="54">
        <v>0.057482997916736875</v>
      </c>
      <c r="O86" s="54">
        <v>1.0429199777203828</v>
      </c>
    </row>
    <row r="87" spans="2:15" ht="15">
      <c r="B87" s="23" t="s">
        <v>16</v>
      </c>
      <c r="C87" s="64">
        <v>698083</v>
      </c>
      <c r="D87" s="65">
        <v>153359</v>
      </c>
      <c r="E87" s="65">
        <v>180623</v>
      </c>
      <c r="F87" s="65">
        <v>1001</v>
      </c>
      <c r="G87" s="65">
        <v>1202</v>
      </c>
      <c r="H87" s="65">
        <v>12458</v>
      </c>
      <c r="I87" s="60">
        <v>0.259990595911488</v>
      </c>
      <c r="J87" s="54">
        <v>66.6920473934917</v>
      </c>
      <c r="K87" s="54">
        <v>14.651303206378746</v>
      </c>
      <c r="L87" s="54">
        <v>17.255996316132396</v>
      </c>
      <c r="M87" s="54">
        <v>0.09563152152521291</v>
      </c>
      <c r="N87" s="54">
        <v>0.11483425461868721</v>
      </c>
      <c r="O87" s="54">
        <v>1.1901873078532492</v>
      </c>
    </row>
    <row r="88" spans="2:15" ht="15">
      <c r="B88" s="23" t="s">
        <v>24</v>
      </c>
      <c r="C88" s="64">
        <v>8244381</v>
      </c>
      <c r="D88" s="65">
        <v>2410804</v>
      </c>
      <c r="E88" s="65">
        <v>732935</v>
      </c>
      <c r="F88" s="65">
        <v>35733</v>
      </c>
      <c r="G88" s="65">
        <v>1406</v>
      </c>
      <c r="H88" s="65">
        <v>1463967</v>
      </c>
      <c r="I88" s="60">
        <v>3.2014849622325663</v>
      </c>
      <c r="J88" s="54">
        <v>63.96335202749955</v>
      </c>
      <c r="K88" s="54">
        <v>18.704024586115565</v>
      </c>
      <c r="L88" s="54">
        <v>5.686415925983454</v>
      </c>
      <c r="M88" s="54">
        <v>0.27723154206466705</v>
      </c>
      <c r="N88" s="54">
        <v>0.010908335380262554</v>
      </c>
      <c r="O88" s="54">
        <v>11.358067582956494</v>
      </c>
    </row>
    <row r="89" spans="2:15" ht="15">
      <c r="B89" s="23" t="s">
        <v>15</v>
      </c>
      <c r="C89" s="64">
        <v>37907115</v>
      </c>
      <c r="D89" s="65">
        <v>7864438</v>
      </c>
      <c r="E89" s="65">
        <v>2251888</v>
      </c>
      <c r="F89" s="65">
        <v>75017</v>
      </c>
      <c r="G89" s="65">
        <v>367432</v>
      </c>
      <c r="H89" s="65">
        <v>15605228</v>
      </c>
      <c r="I89" s="60">
        <v>15.914277613754951</v>
      </c>
      <c r="J89" s="54">
        <v>59.16412290480088</v>
      </c>
      <c r="K89" s="54">
        <v>12.274544670814079</v>
      </c>
      <c r="L89" s="54">
        <v>3.5146694334255253</v>
      </c>
      <c r="M89" s="54">
        <v>0.11708395661208847</v>
      </c>
      <c r="N89" s="54">
        <v>0.573475243556699</v>
      </c>
      <c r="O89" s="54">
        <v>24.35610379079073</v>
      </c>
    </row>
    <row r="90" spans="2:15" ht="15">
      <c r="B90" s="23" t="s">
        <v>51</v>
      </c>
      <c r="C90" s="64">
        <v>91039</v>
      </c>
      <c r="D90" s="65">
        <v>82778</v>
      </c>
      <c r="E90" s="65" t="s">
        <v>6</v>
      </c>
      <c r="F90" s="65">
        <v>2258</v>
      </c>
      <c r="G90" s="65" t="s">
        <v>6</v>
      </c>
      <c r="H90" s="65" t="s">
        <v>6</v>
      </c>
      <c r="I90" s="60">
        <v>0.04373431459151225</v>
      </c>
      <c r="J90" s="54">
        <v>51.70467130484169</v>
      </c>
      <c r="K90" s="54">
        <v>47.01292063041318</v>
      </c>
      <c r="L90" s="54"/>
      <c r="M90" s="54">
        <v>1.282408064745137</v>
      </c>
      <c r="N90" s="54"/>
      <c r="O90" s="54"/>
    </row>
    <row r="91" spans="2:15" ht="15">
      <c r="B91" s="23" t="s">
        <v>12</v>
      </c>
      <c r="C91" s="64">
        <v>38379663</v>
      </c>
      <c r="D91" s="65">
        <v>14908032</v>
      </c>
      <c r="E91" s="65">
        <v>7515055</v>
      </c>
      <c r="F91" s="65">
        <v>66211</v>
      </c>
      <c r="G91" s="65">
        <v>156383</v>
      </c>
      <c r="H91" s="65">
        <v>17792964</v>
      </c>
      <c r="I91" s="60">
        <v>19.577252180279466</v>
      </c>
      <c r="J91" s="54">
        <v>48.6938428061663</v>
      </c>
      <c r="K91" s="54">
        <v>18.91442785095057</v>
      </c>
      <c r="L91" s="54">
        <v>9.5346565927297</v>
      </c>
      <c r="M91" s="54">
        <v>0.08400459446553965</v>
      </c>
      <c r="N91" s="54">
        <v>0.19840948628331379</v>
      </c>
      <c r="O91" s="54">
        <v>22.574658669404577</v>
      </c>
    </row>
    <row r="92" spans="2:15" ht="15">
      <c r="B92" s="23" t="s">
        <v>22</v>
      </c>
      <c r="C92" s="64">
        <v>1641052</v>
      </c>
      <c r="D92" s="65">
        <v>1375815</v>
      </c>
      <c r="E92" s="65">
        <v>240220</v>
      </c>
      <c r="F92" s="65">
        <v>16180</v>
      </c>
      <c r="G92" s="65">
        <v>53529</v>
      </c>
      <c r="H92" s="65">
        <v>46419</v>
      </c>
      <c r="I92" s="60">
        <v>0.8378545846645349</v>
      </c>
      <c r="J92" s="54">
        <v>48.64949313933443</v>
      </c>
      <c r="K92" s="54">
        <v>40.7864603946087</v>
      </c>
      <c r="L92" s="54">
        <v>7.121396056877489</v>
      </c>
      <c r="M92" s="54">
        <v>0.4796610948308957</v>
      </c>
      <c r="N92" s="54">
        <v>1.5868837296169973</v>
      </c>
      <c r="O92" s="54">
        <v>1.3761055847314803</v>
      </c>
    </row>
    <row r="93" spans="2:15" ht="15">
      <c r="B93" s="23" t="s">
        <v>11</v>
      </c>
      <c r="C93" s="64">
        <v>1866378</v>
      </c>
      <c r="D93" s="65">
        <v>1194605</v>
      </c>
      <c r="E93" s="65">
        <v>588794</v>
      </c>
      <c r="F93" s="65">
        <v>1162</v>
      </c>
      <c r="G93" s="65">
        <v>148483</v>
      </c>
      <c r="H93" s="65">
        <v>107670</v>
      </c>
      <c r="I93" s="60">
        <v>2.6239684635043012</v>
      </c>
      <c r="J93" s="54">
        <v>47.768980100801315</v>
      </c>
      <c r="K93" s="54">
        <v>30.57529743348762</v>
      </c>
      <c r="L93" s="54">
        <v>15.06987805764492</v>
      </c>
      <c r="M93" s="54">
        <v>0.02974078931338192</v>
      </c>
      <c r="N93" s="54">
        <v>3.8003456278992154</v>
      </c>
      <c r="O93" s="54">
        <v>2.7557579908535557</v>
      </c>
    </row>
    <row r="94" spans="2:15" ht="15">
      <c r="B94" s="23" t="s">
        <v>14</v>
      </c>
      <c r="C94" s="64">
        <v>1004779</v>
      </c>
      <c r="D94" s="65">
        <v>889121</v>
      </c>
      <c r="E94" s="65">
        <v>143098</v>
      </c>
      <c r="F94" s="65">
        <v>5411</v>
      </c>
      <c r="G94" s="65">
        <v>72157</v>
      </c>
      <c r="H94" s="65">
        <v>4485</v>
      </c>
      <c r="I94" s="60">
        <v>0.5263395886381294</v>
      </c>
      <c r="J94" s="54">
        <v>47.4164614254211</v>
      </c>
      <c r="K94" s="54">
        <v>41.95845215617746</v>
      </c>
      <c r="L94" s="54">
        <v>6.752928551507255</v>
      </c>
      <c r="M94" s="54">
        <v>0.2553501543851469</v>
      </c>
      <c r="N94" s="54">
        <v>3.405156364806699</v>
      </c>
      <c r="O94" s="54">
        <v>0.21165134770234412</v>
      </c>
    </row>
    <row r="95" spans="2:15" ht="15">
      <c r="B95" s="23" t="s">
        <v>13</v>
      </c>
      <c r="C95" s="64">
        <v>34430575</v>
      </c>
      <c r="D95" s="65">
        <v>30965455</v>
      </c>
      <c r="E95" s="65">
        <v>2610867</v>
      </c>
      <c r="F95" s="65">
        <v>870246</v>
      </c>
      <c r="G95" s="65">
        <v>2802877</v>
      </c>
      <c r="H95" s="65">
        <v>3607514</v>
      </c>
      <c r="I95" s="60">
        <v>18.700262369871783</v>
      </c>
      <c r="J95" s="54">
        <v>45.732106194366786</v>
      </c>
      <c r="K95" s="54">
        <v>41.12959125477533</v>
      </c>
      <c r="L95" s="54">
        <v>3.4678609608863002</v>
      </c>
      <c r="M95" s="54">
        <v>1.1558965392597398</v>
      </c>
      <c r="N95" s="54">
        <v>3.722896542208435</v>
      </c>
      <c r="O95" s="54">
        <v>4.791648508503413</v>
      </c>
    </row>
    <row r="96" spans="2:15" ht="15">
      <c r="B96" s="23" t="s">
        <v>21</v>
      </c>
      <c r="C96" s="64">
        <v>4869128</v>
      </c>
      <c r="D96" s="65">
        <v>3266403</v>
      </c>
      <c r="E96" s="65">
        <v>252034</v>
      </c>
      <c r="F96" s="65">
        <v>45106</v>
      </c>
      <c r="G96" s="65">
        <v>452039</v>
      </c>
      <c r="H96" s="65">
        <v>1780842</v>
      </c>
      <c r="I96" s="60">
        <v>2.649158633878362</v>
      </c>
      <c r="J96" s="54">
        <v>45.65284572237799</v>
      </c>
      <c r="K96" s="54">
        <v>30.625728513629674</v>
      </c>
      <c r="L96" s="54">
        <v>2.363065690364643</v>
      </c>
      <c r="M96" s="54">
        <v>0.4229129444026901</v>
      </c>
      <c r="N96" s="54">
        <v>4.238308528241201</v>
      </c>
      <c r="O96" s="54">
        <v>16.697138600983802</v>
      </c>
    </row>
    <row r="97" spans="2:15" ht="15">
      <c r="B97" s="23" t="s">
        <v>4</v>
      </c>
      <c r="C97" s="64">
        <v>3095003</v>
      </c>
      <c r="D97" s="65">
        <v>2519651</v>
      </c>
      <c r="E97" s="65">
        <v>555844</v>
      </c>
      <c r="F97" s="65">
        <v>47691</v>
      </c>
      <c r="G97" s="65">
        <v>261248</v>
      </c>
      <c r="H97" s="65">
        <v>521620</v>
      </c>
      <c r="I97" s="60">
        <v>1.738954589300633</v>
      </c>
      <c r="J97" s="54">
        <v>44.20765321579299</v>
      </c>
      <c r="K97" s="54">
        <v>35.989579859155555</v>
      </c>
      <c r="L97" s="54">
        <v>7.9394297175412225</v>
      </c>
      <c r="M97" s="54">
        <v>0.681197139231976</v>
      </c>
      <c r="N97" s="54">
        <v>3.731550821540233</v>
      </c>
      <c r="O97" s="54">
        <v>7.450589246738028</v>
      </c>
    </row>
    <row r="98" spans="2:15" ht="15">
      <c r="B98" s="23" t="s">
        <v>25</v>
      </c>
      <c r="C98" s="64">
        <v>4131916</v>
      </c>
      <c r="D98" s="65">
        <v>5025373</v>
      </c>
      <c r="E98" s="65">
        <v>569046</v>
      </c>
      <c r="F98" s="65">
        <v>1199</v>
      </c>
      <c r="G98" s="65">
        <v>270600</v>
      </c>
      <c r="H98" s="65">
        <v>23091</v>
      </c>
      <c r="I98" s="60">
        <v>2.4891177438155747</v>
      </c>
      <c r="J98" s="54">
        <v>41.23164583172217</v>
      </c>
      <c r="K98" s="54">
        <v>50.14729237194055</v>
      </c>
      <c r="L98" s="54">
        <v>5.678407579911637</v>
      </c>
      <c r="M98" s="54">
        <v>0.01196460512562087</v>
      </c>
      <c r="N98" s="54">
        <v>2.700268679727279</v>
      </c>
      <c r="O98" s="54">
        <v>0.23042093157273685</v>
      </c>
    </row>
    <row r="99" spans="2:15" ht="15">
      <c r="B99" s="23" t="s">
        <v>19</v>
      </c>
      <c r="C99" s="64">
        <v>3634091</v>
      </c>
      <c r="D99" s="65">
        <v>4011143</v>
      </c>
      <c r="E99" s="65">
        <v>916538</v>
      </c>
      <c r="F99" s="65">
        <v>3528</v>
      </c>
      <c r="G99" s="65">
        <v>203314</v>
      </c>
      <c r="H99" s="65">
        <v>190869</v>
      </c>
      <c r="I99" s="60">
        <v>2.225397405079119</v>
      </c>
      <c r="J99" s="54">
        <v>40.56139176780624</v>
      </c>
      <c r="K99" s="54">
        <v>44.76980423982053</v>
      </c>
      <c r="L99" s="54">
        <v>10.22980901911416</v>
      </c>
      <c r="M99" s="54">
        <v>0.039377272103758666</v>
      </c>
      <c r="N99" s="54">
        <v>2.269260402637072</v>
      </c>
      <c r="O99" s="54">
        <v>2.1303572985182293</v>
      </c>
    </row>
    <row r="100" spans="2:15" ht="15">
      <c r="B100" s="23" t="s">
        <v>23</v>
      </c>
      <c r="C100" s="64">
        <v>7442470</v>
      </c>
      <c r="D100" s="65">
        <v>12073411</v>
      </c>
      <c r="E100" s="65">
        <v>1479165</v>
      </c>
      <c r="F100" s="65">
        <v>35280</v>
      </c>
      <c r="G100" s="65">
        <v>2127974</v>
      </c>
      <c r="H100" s="65">
        <v>392283</v>
      </c>
      <c r="I100" s="60">
        <v>5.849601622805738</v>
      </c>
      <c r="J100" s="54">
        <v>31.6020626750514</v>
      </c>
      <c r="K100" s="54">
        <v>51.26586887466862</v>
      </c>
      <c r="L100" s="54">
        <v>6.280799927543194</v>
      </c>
      <c r="M100" s="54">
        <v>0.14980520864387945</v>
      </c>
      <c r="N100" s="54">
        <v>9.035759327062094</v>
      </c>
      <c r="O100" s="54">
        <v>1.6657039870308095</v>
      </c>
    </row>
    <row r="101" spans="2:15" ht="15">
      <c r="B101" s="23" t="s">
        <v>7</v>
      </c>
      <c r="C101" s="64">
        <v>1788321</v>
      </c>
      <c r="D101" s="65">
        <v>2755332</v>
      </c>
      <c r="E101" s="65">
        <v>337679</v>
      </c>
      <c r="F101" s="65">
        <v>15487</v>
      </c>
      <c r="G101" s="65">
        <v>350315</v>
      </c>
      <c r="H101" s="65">
        <v>416247</v>
      </c>
      <c r="I101" s="60">
        <v>1.4066965003867287</v>
      </c>
      <c r="J101" s="54">
        <v>31.576914920610143</v>
      </c>
      <c r="K101" s="54">
        <v>48.65171529162527</v>
      </c>
      <c r="L101" s="54">
        <v>5.9624983733215196</v>
      </c>
      <c r="M101" s="54">
        <v>0.27345855770607697</v>
      </c>
      <c r="N101" s="54">
        <v>6.185615977452338</v>
      </c>
      <c r="O101" s="54">
        <v>7.3497968792846535</v>
      </c>
    </row>
    <row r="102" spans="2:15" ht="15">
      <c r="B102" s="23" t="s">
        <v>30</v>
      </c>
      <c r="C102" s="64">
        <v>7128108</v>
      </c>
      <c r="D102" s="65">
        <v>12418936</v>
      </c>
      <c r="E102" s="65">
        <v>779422</v>
      </c>
      <c r="F102" s="65">
        <v>179441</v>
      </c>
      <c r="G102" s="65">
        <v>2156812</v>
      </c>
      <c r="H102" s="65" t="s">
        <v>6</v>
      </c>
      <c r="I102" s="60">
        <v>5.629069897742677</v>
      </c>
      <c r="J102" s="54">
        <v>31.453013206402993</v>
      </c>
      <c r="K102" s="54">
        <v>54.798967414280696</v>
      </c>
      <c r="L102" s="54">
        <v>3.4392254521622054</v>
      </c>
      <c r="M102" s="54">
        <v>0.7917893700221936</v>
      </c>
      <c r="N102" s="54">
        <v>9.517004557131914</v>
      </c>
      <c r="O102" s="54"/>
    </row>
    <row r="103" spans="2:15" ht="15">
      <c r="B103" s="23" t="s">
        <v>33</v>
      </c>
      <c r="C103" s="64">
        <v>12739857</v>
      </c>
      <c r="D103" s="65">
        <v>17876678</v>
      </c>
      <c r="E103" s="65">
        <v>977198</v>
      </c>
      <c r="F103" s="65">
        <v>255457</v>
      </c>
      <c r="G103" s="65">
        <v>2171262</v>
      </c>
      <c r="H103" s="65">
        <v>12058009</v>
      </c>
      <c r="I103" s="60">
        <v>11.445179095650877</v>
      </c>
      <c r="J103" s="54">
        <v>27.64818252067924</v>
      </c>
      <c r="K103" s="54">
        <v>38.796169863398866</v>
      </c>
      <c r="L103" s="54">
        <v>2.1207262108862537</v>
      </c>
      <c r="M103" s="54">
        <v>0.554395686088561</v>
      </c>
      <c r="N103" s="54">
        <v>4.7120974808598755</v>
      </c>
      <c r="O103" s="54">
        <v>26.168428238087206</v>
      </c>
    </row>
    <row r="104" spans="2:15" ht="15">
      <c r="B104" s="23" t="s">
        <v>8</v>
      </c>
      <c r="C104" s="64">
        <v>530223</v>
      </c>
      <c r="D104" s="65">
        <v>1242544</v>
      </c>
      <c r="E104" s="65">
        <v>38291</v>
      </c>
      <c r="F104" s="65">
        <v>15382</v>
      </c>
      <c r="G104" s="65">
        <v>114239</v>
      </c>
      <c r="H104" s="65">
        <v>33903</v>
      </c>
      <c r="I104" s="60">
        <v>0.4904557170225043</v>
      </c>
      <c r="J104" s="54">
        <v>26.852417372385652</v>
      </c>
      <c r="K104" s="54">
        <v>62.92693846089957</v>
      </c>
      <c r="L104" s="54">
        <v>1.9391952322061072</v>
      </c>
      <c r="M104" s="54">
        <v>0.7790003150033779</v>
      </c>
      <c r="N104" s="54">
        <v>5.785477635266603</v>
      </c>
      <c r="O104" s="54">
        <v>1.7169709842386895</v>
      </c>
    </row>
    <row r="105" spans="2:15" ht="15">
      <c r="B105" s="23" t="s">
        <v>27</v>
      </c>
      <c r="C105" s="64">
        <v>567191</v>
      </c>
      <c r="D105" s="65">
        <v>1215096</v>
      </c>
      <c r="E105" s="65">
        <v>106509</v>
      </c>
      <c r="F105" s="65" t="s">
        <v>6</v>
      </c>
      <c r="G105" s="65">
        <v>179808</v>
      </c>
      <c r="H105" s="65">
        <v>129406</v>
      </c>
      <c r="I105" s="60">
        <v>0.5459517865414729</v>
      </c>
      <c r="J105" s="54">
        <v>25.80475066082502</v>
      </c>
      <c r="K105" s="54">
        <v>55.28164112083203</v>
      </c>
      <c r="L105" s="54">
        <v>4.845701338938404</v>
      </c>
      <c r="M105" s="54"/>
      <c r="N105" s="54">
        <v>8.18049053461995</v>
      </c>
      <c r="O105" s="54">
        <v>5.8874163447846</v>
      </c>
    </row>
    <row r="106" spans="2:15" ht="15">
      <c r="B106" s="23" t="s">
        <v>18</v>
      </c>
      <c r="C106" s="64">
        <v>604845</v>
      </c>
      <c r="D106" s="65">
        <v>1394236</v>
      </c>
      <c r="E106" s="65">
        <v>43566</v>
      </c>
      <c r="F106" s="65">
        <v>0</v>
      </c>
      <c r="G106" s="65">
        <v>502943</v>
      </c>
      <c r="H106" s="65" t="s">
        <v>6</v>
      </c>
      <c r="I106" s="60">
        <v>0.6322852982025141</v>
      </c>
      <c r="J106" s="54">
        <v>23.76050345892308</v>
      </c>
      <c r="K106" s="54">
        <v>54.77064256223508</v>
      </c>
      <c r="L106" s="54">
        <v>1.7114303560274828</v>
      </c>
      <c r="M106" s="54">
        <v>0</v>
      </c>
      <c r="N106" s="54">
        <v>19.757423622814358</v>
      </c>
      <c r="O106" s="54"/>
    </row>
    <row r="107" spans="2:15" ht="15">
      <c r="B107" s="23" t="s">
        <v>10</v>
      </c>
      <c r="C107" s="64">
        <v>635509</v>
      </c>
      <c r="D107" s="65">
        <v>2039237</v>
      </c>
      <c r="E107" s="65">
        <v>51430</v>
      </c>
      <c r="F107" s="65">
        <v>9850</v>
      </c>
      <c r="G107" s="65" t="s">
        <v>6</v>
      </c>
      <c r="H107" s="65">
        <v>0</v>
      </c>
      <c r="I107" s="60">
        <v>0.6795866637203287</v>
      </c>
      <c r="J107" s="54">
        <v>23.227447399988158</v>
      </c>
      <c r="K107" s="54">
        <v>74.53280780226504</v>
      </c>
      <c r="L107" s="54">
        <v>1.8797335990228161</v>
      </c>
      <c r="M107" s="54">
        <v>0.36001119872398873</v>
      </c>
      <c r="N107" s="54"/>
      <c r="O107" s="54">
        <v>0</v>
      </c>
    </row>
    <row r="108" spans="2:15" ht="15">
      <c r="B108" s="23" t="s">
        <v>5</v>
      </c>
      <c r="C108" s="64">
        <v>186142</v>
      </c>
      <c r="D108" s="65">
        <v>652446</v>
      </c>
      <c r="E108" s="65">
        <v>163439</v>
      </c>
      <c r="F108" s="65" t="s">
        <v>6</v>
      </c>
      <c r="G108" s="65" t="s">
        <v>6</v>
      </c>
      <c r="H108" s="65" t="s">
        <v>6</v>
      </c>
      <c r="I108" s="60">
        <v>0.24888805365434757</v>
      </c>
      <c r="J108" s="54">
        <v>18.57654534259057</v>
      </c>
      <c r="K108" s="54">
        <v>65.11261672589661</v>
      </c>
      <c r="L108" s="54">
        <v>16.310837931512822</v>
      </c>
      <c r="M108" s="54"/>
      <c r="N108" s="54"/>
      <c r="O108" s="54"/>
    </row>
    <row r="109" spans="2:15" ht="15">
      <c r="B109" s="23" t="s">
        <v>17</v>
      </c>
      <c r="C109" s="64">
        <v>224735</v>
      </c>
      <c r="D109" s="65">
        <v>847474</v>
      </c>
      <c r="E109" s="65">
        <v>63998</v>
      </c>
      <c r="F109" s="65">
        <v>36</v>
      </c>
      <c r="G109" s="65">
        <v>274510</v>
      </c>
      <c r="H109" s="65">
        <v>6642</v>
      </c>
      <c r="I109" s="60">
        <v>0.3520590590966151</v>
      </c>
      <c r="J109" s="54">
        <v>15.855495468800157</v>
      </c>
      <c r="K109" s="54">
        <v>59.79095453278727</v>
      </c>
      <c r="L109" s="54">
        <v>4.515184546297962</v>
      </c>
      <c r="M109" s="54">
        <v>0.0025398706782512994</v>
      </c>
      <c r="N109" s="54">
        <v>19.367219441299003</v>
      </c>
      <c r="O109" s="54">
        <v>0.4686061401373647</v>
      </c>
    </row>
    <row r="110" spans="2:15" ht="15">
      <c r="B110" s="23" t="s">
        <v>9</v>
      </c>
      <c r="C110" s="64">
        <v>88227</v>
      </c>
      <c r="D110" s="65">
        <v>425845</v>
      </c>
      <c r="E110" s="65">
        <v>25283</v>
      </c>
      <c r="F110" s="65" t="s">
        <v>6</v>
      </c>
      <c r="G110" s="65">
        <v>56636</v>
      </c>
      <c r="H110" s="65" t="s">
        <v>6</v>
      </c>
      <c r="I110" s="60">
        <v>0.1480349730950446</v>
      </c>
      <c r="J110" s="54">
        <v>14.803411460911322</v>
      </c>
      <c r="K110" s="54">
        <v>71.45158232255186</v>
      </c>
      <c r="L110" s="54">
        <v>4.242178153696951</v>
      </c>
      <c r="M110" s="54"/>
      <c r="N110" s="54">
        <v>9.502828062839876</v>
      </c>
      <c r="O110" s="54"/>
    </row>
    <row r="111" spans="2:15" ht="15">
      <c r="B111" s="23" t="s">
        <v>29</v>
      </c>
      <c r="C111" s="64">
        <v>302337</v>
      </c>
      <c r="D111" s="65">
        <v>2103771</v>
      </c>
      <c r="E111" s="65">
        <v>34185</v>
      </c>
      <c r="F111" s="65" t="s">
        <v>6</v>
      </c>
      <c r="G111" s="65">
        <v>29302</v>
      </c>
      <c r="H111" s="65">
        <v>17134</v>
      </c>
      <c r="I111" s="60">
        <v>0.6176651335501159</v>
      </c>
      <c r="J111" s="54">
        <v>12.158019631411385</v>
      </c>
      <c r="K111" s="54">
        <v>84.59993026984445</v>
      </c>
      <c r="L111" s="54">
        <v>1.3746974439112585</v>
      </c>
      <c r="M111" s="54"/>
      <c r="N111" s="54">
        <v>1.1783350739063243</v>
      </c>
      <c r="O111" s="54">
        <v>0.6890175809265907</v>
      </c>
    </row>
    <row r="112" spans="2:15" ht="15">
      <c r="B112" s="67" t="s">
        <v>28</v>
      </c>
      <c r="C112" s="67">
        <v>198523</v>
      </c>
      <c r="D112" s="67">
        <v>1305390</v>
      </c>
      <c r="E112" s="67">
        <v>12839</v>
      </c>
      <c r="F112" s="67" t="s">
        <v>6</v>
      </c>
      <c r="G112" s="67">
        <v>88646</v>
      </c>
      <c r="H112" s="67">
        <v>1974465</v>
      </c>
      <c r="I112" s="60">
        <v>0.8891827609627421</v>
      </c>
      <c r="J112" s="59">
        <v>5.545547413406602</v>
      </c>
      <c r="K112" s="59">
        <v>36.464803262024276</v>
      </c>
      <c r="L112" s="59">
        <v>0.3586450095995294</v>
      </c>
      <c r="M112" s="59"/>
      <c r="N112" s="59">
        <v>2.4762400125367923</v>
      </c>
      <c r="O112" s="59">
        <v>55.1547643024328</v>
      </c>
    </row>
    <row r="113" spans="1:15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9"/>
      <c r="M113" s="59"/>
      <c r="N113" s="59"/>
      <c r="O113" s="59"/>
    </row>
    <row r="114" spans="1:15" ht="15">
      <c r="A114" s="54"/>
      <c r="B114" s="54" t="s">
        <v>49</v>
      </c>
      <c r="C114" s="54">
        <f>SUM(C85:C112)</f>
        <v>173250756</v>
      </c>
      <c r="D114" s="54">
        <f aca="true" t="shared" si="0" ref="D114:H114">SUM(D85:D112)</f>
        <v>131263507</v>
      </c>
      <c r="E114" s="54">
        <f t="shared" si="0"/>
        <v>20706345</v>
      </c>
      <c r="F114" s="54">
        <f t="shared" si="0"/>
        <v>1684397</v>
      </c>
      <c r="G114" s="54">
        <f t="shared" si="0"/>
        <v>12843697</v>
      </c>
      <c r="H114" s="54">
        <f t="shared" si="0"/>
        <v>56195739</v>
      </c>
      <c r="I114" s="54">
        <v>100</v>
      </c>
      <c r="J114" s="54">
        <v>43.94052545533954</v>
      </c>
      <c r="K114" s="54">
        <v>32.94583923355375</v>
      </c>
      <c r="L114" s="54">
        <v>5.316562853711282</v>
      </c>
      <c r="M114" s="54">
        <v>0.42272894249259907</v>
      </c>
      <c r="N114" s="54">
        <v>3.1719897903506244</v>
      </c>
      <c r="O114" s="54">
        <v>14.202353724552207</v>
      </c>
    </row>
    <row r="115" spans="1:15" ht="15">
      <c r="A115" s="54"/>
      <c r="B115" s="54"/>
      <c r="C115" s="54">
        <f>+(C114/1000)-'T1'!D7</f>
        <v>0</v>
      </c>
      <c r="D115" s="54">
        <f>+(D114/1000)-'T1'!E7</f>
        <v>0</v>
      </c>
      <c r="E115" s="54">
        <f>+(E114/1000)-'T1'!F7</f>
        <v>0</v>
      </c>
      <c r="F115" s="54">
        <f>+(F114/1000)-'T1'!G7</f>
        <v>0</v>
      </c>
      <c r="G115" s="54">
        <f>+(G114/1000)-'T1'!H7</f>
        <v>0</v>
      </c>
      <c r="H115" s="54">
        <f>+(H114/1000)-'T1'!I7</f>
        <v>0</v>
      </c>
      <c r="I115" s="54"/>
      <c r="J115" s="54"/>
      <c r="K115" s="54"/>
      <c r="L115" s="59"/>
      <c r="M115" s="59"/>
      <c r="N115" s="59"/>
      <c r="O115" s="59"/>
    </row>
    <row r="116" spans="1:15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9"/>
      <c r="M116" s="59"/>
      <c r="N116" s="59"/>
      <c r="O116" s="59"/>
    </row>
    <row r="117" spans="1:15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61"/>
      <c r="M117" s="61"/>
      <c r="N117" s="61"/>
      <c r="O117" s="61"/>
    </row>
    <row r="118" spans="1:15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9"/>
      <c r="M118" s="59"/>
      <c r="N118" s="59"/>
      <c r="O118" s="59"/>
    </row>
    <row r="119" spans="1:15" ht="15">
      <c r="A119" s="54"/>
      <c r="B119" s="54"/>
      <c r="C119" s="54"/>
      <c r="D119" s="54"/>
      <c r="E119" s="54"/>
      <c r="F119" s="54"/>
      <c r="G119" s="54"/>
      <c r="H119" s="54">
        <f>SUM(C82:H112)</f>
        <v>399045113</v>
      </c>
      <c r="I119" s="54" t="e">
        <f>+H119-#REF!</f>
        <v>#REF!</v>
      </c>
      <c r="J119" s="54"/>
      <c r="K119" s="54"/>
      <c r="L119" s="59"/>
      <c r="M119" s="59"/>
      <c r="N119" s="59"/>
      <c r="O119" s="59"/>
    </row>
    <row r="120" spans="1:11" ht="15">
      <c r="A120" s="54"/>
      <c r="B120" s="54"/>
      <c r="C120" s="54"/>
      <c r="D120" s="54"/>
      <c r="E120" s="54"/>
      <c r="F120" s="54"/>
      <c r="G120" s="54"/>
      <c r="H120" s="54">
        <f>SUM(C85:H112)</f>
        <v>395944441</v>
      </c>
      <c r="I120" s="54"/>
      <c r="J120" s="54"/>
      <c r="K120" s="54"/>
    </row>
    <row r="121" spans="1:11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</sheetData>
  <mergeCells count="2">
    <mergeCell ref="C80:H80"/>
    <mergeCell ref="I80:O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2"/>
  <ignoredErrors>
    <ignoredError sqref="I11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2"/>
  <sheetViews>
    <sheetView showGridLines="0" workbookViewId="0" topLeftCell="A10">
      <selection activeCell="B29" sqref="B29:G29"/>
    </sheetView>
  </sheetViews>
  <sheetFormatPr defaultColWidth="9.140625" defaultRowHeight="15"/>
  <cols>
    <col min="1" max="1" width="9.140625" style="32" customWidth="1"/>
    <col min="2" max="2" width="11.00390625" style="32" customWidth="1"/>
    <col min="3" max="3" width="12.8515625" style="32" bestFit="1" customWidth="1"/>
    <col min="4" max="4" width="11.57421875" style="32" bestFit="1" customWidth="1"/>
    <col min="5" max="5" width="10.8515625" style="32" bestFit="1" customWidth="1"/>
    <col min="6" max="6" width="10.7109375" style="32" customWidth="1"/>
    <col min="7" max="7" width="15.7109375" style="32" customWidth="1"/>
    <col min="8" max="8" width="31.00390625" style="32" customWidth="1"/>
    <col min="9" max="10" width="9.140625" style="32" customWidth="1"/>
    <col min="11" max="11" width="18.28125" style="32" customWidth="1"/>
    <col min="12" max="12" width="15.00390625" style="32" customWidth="1"/>
    <col min="13" max="13" width="9.28125" style="32" bestFit="1" customWidth="1"/>
    <col min="14" max="14" width="12.57421875" style="32" bestFit="1" customWidth="1"/>
    <col min="15" max="15" width="12.421875" style="32" bestFit="1" customWidth="1"/>
    <col min="16" max="16" width="11.421875" style="32" bestFit="1" customWidth="1"/>
    <col min="17" max="17" width="10.28125" style="32" bestFit="1" customWidth="1"/>
    <col min="18" max="19" width="11.421875" style="32" bestFit="1" customWidth="1"/>
    <col min="20" max="22" width="9.28125" style="32" bestFit="1" customWidth="1"/>
    <col min="23" max="23" width="10.28125" style="32" bestFit="1" customWidth="1"/>
    <col min="24" max="16384" width="9.140625" style="32" customWidth="1"/>
  </cols>
  <sheetData>
    <row r="2" ht="15">
      <c r="B2" s="33" t="s">
        <v>58</v>
      </c>
    </row>
    <row r="3" spans="2:3" ht="15">
      <c r="B3" s="7" t="s">
        <v>35</v>
      </c>
      <c r="C3" s="27"/>
    </row>
    <row r="21" spans="7:9" ht="15">
      <c r="G21" s="17"/>
      <c r="H21" s="17"/>
      <c r="I21" s="17"/>
    </row>
    <row r="22" spans="7:9" ht="15">
      <c r="G22" s="17"/>
      <c r="H22" s="17"/>
      <c r="I22" s="17"/>
    </row>
    <row r="23" spans="7:9" ht="15">
      <c r="G23" s="17"/>
      <c r="H23" s="17"/>
      <c r="I23" s="17"/>
    </row>
    <row r="24" spans="6:9" ht="15">
      <c r="F24" s="17"/>
      <c r="G24" s="17"/>
      <c r="H24" s="17"/>
      <c r="I24" s="17"/>
    </row>
    <row r="25" spans="6:9" ht="15">
      <c r="F25" s="17"/>
      <c r="G25" s="17"/>
      <c r="H25" s="17"/>
      <c r="I25" s="17"/>
    </row>
    <row r="26" spans="6:9" ht="15">
      <c r="F26" s="17"/>
      <c r="G26" s="17"/>
      <c r="H26" s="17"/>
      <c r="I26" s="17"/>
    </row>
    <row r="27" spans="6:9" ht="15">
      <c r="F27" s="17"/>
      <c r="G27" s="17"/>
      <c r="H27" s="17"/>
      <c r="I27" s="17"/>
    </row>
    <row r="28" spans="6:9" ht="15">
      <c r="F28" s="17"/>
      <c r="G28" s="17"/>
      <c r="H28" s="17"/>
      <c r="I28" s="17"/>
    </row>
    <row r="29" spans="2:9" ht="26.25" customHeight="1">
      <c r="B29" s="110" t="s">
        <v>68</v>
      </c>
      <c r="C29" s="110"/>
      <c r="D29" s="110"/>
      <c r="E29" s="110"/>
      <c r="F29" s="110"/>
      <c r="G29" s="110"/>
      <c r="H29" s="17"/>
      <c r="I29" s="17"/>
    </row>
    <row r="30" spans="2:9" ht="15">
      <c r="B30" s="8" t="s">
        <v>36</v>
      </c>
      <c r="F30" s="17"/>
      <c r="G30" s="17"/>
      <c r="H30" s="17"/>
      <c r="I30" s="17"/>
    </row>
    <row r="31" spans="7:9" ht="15">
      <c r="G31" s="17"/>
      <c r="H31" s="17"/>
      <c r="I31" s="17"/>
    </row>
    <row r="33" spans="1:6" ht="15">
      <c r="A33" s="17"/>
      <c r="B33" s="17"/>
      <c r="C33" s="17"/>
      <c r="D33" s="17"/>
      <c r="E33" s="17"/>
      <c r="F33" s="17"/>
    </row>
    <row r="48" ht="15">
      <c r="A48" s="32" t="s">
        <v>56</v>
      </c>
    </row>
    <row r="50" spans="5:15" ht="15">
      <c r="E50" s="33" t="s">
        <v>49</v>
      </c>
      <c r="N50" s="55"/>
      <c r="O50" s="55"/>
    </row>
    <row r="51" spans="2:15" ht="15">
      <c r="B51" s="1"/>
      <c r="C51" s="1"/>
      <c r="D51" s="1" t="s">
        <v>1</v>
      </c>
      <c r="E51" s="5">
        <v>173250756</v>
      </c>
      <c r="F51" s="28">
        <v>43.75632994428125</v>
      </c>
      <c r="N51" s="69">
        <f>+E51-('T1'!D7*1000)</f>
        <v>0</v>
      </c>
      <c r="O51" s="55"/>
    </row>
    <row r="52" spans="2:15" ht="15">
      <c r="B52" s="1"/>
      <c r="C52" s="1"/>
      <c r="D52" s="1" t="s">
        <v>2</v>
      </c>
      <c r="E52" s="6">
        <v>131263507</v>
      </c>
      <c r="F52" s="28">
        <v>33.15200149507845</v>
      </c>
      <c r="N52" s="55">
        <f>+E52-('T1'!E7*1000)</f>
        <v>0</v>
      </c>
      <c r="O52" s="55"/>
    </row>
    <row r="53" spans="2:15" ht="15">
      <c r="B53" s="1"/>
      <c r="C53" s="1"/>
      <c r="D53" s="1" t="s">
        <v>40</v>
      </c>
      <c r="E53" s="6">
        <v>56195739</v>
      </c>
      <c r="F53" s="28">
        <v>14.192834443658725</v>
      </c>
      <c r="N53" s="69">
        <f>+E53-('T1'!I7*1000)</f>
        <v>0</v>
      </c>
      <c r="O53" s="55"/>
    </row>
    <row r="54" spans="2:15" ht="15">
      <c r="B54" s="1"/>
      <c r="C54" s="1"/>
      <c r="D54" s="1" t="s">
        <v>3</v>
      </c>
      <c r="E54" s="6">
        <v>20706345</v>
      </c>
      <c r="F54" s="28">
        <v>5.229608716744176</v>
      </c>
      <c r="N54" s="55">
        <f>+E54-'T1'!F7*1000</f>
        <v>0</v>
      </c>
      <c r="O54" s="55"/>
    </row>
    <row r="55" spans="2:15" ht="15">
      <c r="B55" s="1"/>
      <c r="C55" s="1"/>
      <c r="D55" s="1" t="s">
        <v>39</v>
      </c>
      <c r="E55" s="6">
        <v>12843697</v>
      </c>
      <c r="F55" s="28">
        <v>3.2438129368761617</v>
      </c>
      <c r="N55" s="55">
        <f>+E55-'T1'!H7*1000</f>
        <v>0</v>
      </c>
      <c r="O55" s="55"/>
    </row>
    <row r="56" spans="2:15" ht="15">
      <c r="B56" s="1"/>
      <c r="C56" s="1"/>
      <c r="D56" s="1" t="s">
        <v>38</v>
      </c>
      <c r="E56" s="6">
        <v>1684397</v>
      </c>
      <c r="F56" s="28">
        <v>0.4254124633612421</v>
      </c>
      <c r="N56" s="55">
        <f>+E56-'T1'!G7*1000</f>
        <v>0</v>
      </c>
      <c r="O56" s="55"/>
    </row>
    <row r="57" spans="14:15" ht="15">
      <c r="N57" s="55"/>
      <c r="O57" s="55"/>
    </row>
    <row r="58" spans="11:15" ht="15">
      <c r="K58" s="55"/>
      <c r="L58" s="70">
        <v>395944441</v>
      </c>
      <c r="M58" s="55"/>
      <c r="N58" s="55"/>
      <c r="O58" s="55"/>
    </row>
    <row r="59" spans="11:15" ht="15">
      <c r="K59" s="55"/>
      <c r="L59" s="55"/>
      <c r="M59" s="55"/>
      <c r="N59" s="55"/>
      <c r="O59" s="55"/>
    </row>
    <row r="60" spans="11:21" ht="15">
      <c r="K60" s="55"/>
      <c r="L60" s="55"/>
      <c r="M60" s="55"/>
      <c r="N60" s="55"/>
      <c r="O60" s="55"/>
      <c r="P60" s="9"/>
      <c r="Q60" s="10"/>
      <c r="R60" s="10"/>
      <c r="S60" s="10"/>
      <c r="T60" s="10"/>
      <c r="U60" s="10"/>
    </row>
    <row r="80" spans="9:16" ht="15">
      <c r="I80" s="59"/>
      <c r="J80" s="59"/>
      <c r="K80" s="59"/>
      <c r="L80" s="59"/>
      <c r="M80" s="59"/>
      <c r="N80" s="59"/>
      <c r="O80" s="59"/>
      <c r="P80" s="59"/>
    </row>
    <row r="81" spans="9:16" ht="15">
      <c r="I81" s="59"/>
      <c r="J81" s="59"/>
      <c r="K81" s="59"/>
      <c r="L81" s="59"/>
      <c r="M81" s="59"/>
      <c r="N81" s="59"/>
      <c r="O81" s="59"/>
      <c r="P81" s="59"/>
    </row>
    <row r="82" spans="9:16" ht="15">
      <c r="I82" s="59"/>
      <c r="J82" s="59"/>
      <c r="K82" s="59"/>
      <c r="L82" s="59"/>
      <c r="M82" s="59"/>
      <c r="N82" s="59"/>
      <c r="O82" s="59"/>
      <c r="P82" s="59"/>
    </row>
    <row r="83" spans="1:16" ht="15">
      <c r="A83" s="59"/>
      <c r="B83" s="59"/>
      <c r="C83" s="59"/>
      <c r="D83" s="59"/>
      <c r="E83" s="59"/>
      <c r="F83" s="59"/>
      <c r="G83" s="56"/>
      <c r="H83" s="59"/>
      <c r="I83" s="59"/>
      <c r="J83" s="59"/>
      <c r="K83" s="59"/>
      <c r="L83" s="59"/>
      <c r="M83" s="59"/>
      <c r="N83" s="59"/>
      <c r="O83" s="59"/>
      <c r="P83" s="59"/>
    </row>
    <row r="84" spans="1:21" ht="1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6"/>
      <c r="Q84" s="17"/>
      <c r="R84" s="17"/>
      <c r="S84" s="17"/>
      <c r="T84" s="17"/>
      <c r="U84" s="17"/>
    </row>
    <row r="85" spans="1:16" ht="1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1:16" ht="15">
      <c r="A86" s="59"/>
      <c r="B86" s="59">
        <f>+B79/1000-'T1'!D7</f>
        <v>-173250.75599999994</v>
      </c>
      <c r="C86" s="59">
        <f>+C79/1000-'T1'!E7</f>
        <v>-131263.50699999998</v>
      </c>
      <c r="D86" s="59">
        <f>+D79/1000-'T1'!F7</f>
        <v>-20706.344999999998</v>
      </c>
      <c r="E86" s="59">
        <f>+E79/1000-'T1'!G7</f>
        <v>-1684.3970000000002</v>
      </c>
      <c r="F86" s="59">
        <f>+F79/1000-'T1'!H7</f>
        <v>-12843.697000000002</v>
      </c>
      <c r="G86" s="59">
        <f>+G79/1000-'T1'!I7</f>
        <v>-56195.738999999994</v>
      </c>
      <c r="H86" s="59"/>
      <c r="I86" s="59"/>
      <c r="J86" s="59"/>
      <c r="K86" s="59"/>
      <c r="L86" s="59"/>
      <c r="M86" s="59"/>
      <c r="N86" s="59"/>
      <c r="O86" s="59"/>
      <c r="P86" s="59"/>
    </row>
    <row r="87" spans="1:16" ht="1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1:16" ht="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1:16" ht="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</row>
    <row r="90" spans="1:16" ht="1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1:16" ht="1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1:16" ht="1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</sheetData>
  <mergeCells count="1">
    <mergeCell ref="B29:G2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9"/>
  <sheetViews>
    <sheetView showGridLines="0" workbookViewId="0" topLeftCell="A1">
      <selection activeCell="C49" sqref="C49:H50"/>
    </sheetView>
  </sheetViews>
  <sheetFormatPr defaultColWidth="8.8515625" defaultRowHeight="15"/>
  <cols>
    <col min="1" max="2" width="8.8515625" style="32" customWidth="1"/>
    <col min="3" max="3" width="10.7109375" style="32" customWidth="1"/>
    <col min="4" max="4" width="10.140625" style="32" customWidth="1"/>
    <col min="5" max="5" width="10.00390625" style="32" bestFit="1" customWidth="1"/>
    <col min="6" max="6" width="9.00390625" style="32" bestFit="1" customWidth="1"/>
    <col min="7" max="7" width="9.8515625" style="32" bestFit="1" customWidth="1"/>
    <col min="8" max="8" width="10.7109375" style="32" customWidth="1"/>
    <col min="9" max="9" width="14.57421875" style="32" customWidth="1"/>
    <col min="10" max="21" width="8.8515625" style="32" customWidth="1"/>
    <col min="22" max="22" width="12.140625" style="32" customWidth="1"/>
    <col min="23" max="16384" width="8.8515625" style="32" customWidth="1"/>
  </cols>
  <sheetData>
    <row r="2" ht="15">
      <c r="B2" s="33" t="s">
        <v>66</v>
      </c>
    </row>
    <row r="3" spans="2:3" ht="15">
      <c r="B3" s="7" t="s">
        <v>37</v>
      </c>
      <c r="C3" s="19"/>
    </row>
    <row r="30" ht="15">
      <c r="I30" s="32" t="s">
        <v>34</v>
      </c>
    </row>
    <row r="48" ht="15">
      <c r="B48" s="20"/>
    </row>
    <row r="49" ht="15">
      <c r="C49" s="32" t="s">
        <v>55</v>
      </c>
    </row>
    <row r="50" ht="15">
      <c r="C50" s="32" t="s">
        <v>64</v>
      </c>
    </row>
    <row r="52" ht="15">
      <c r="C52" s="8" t="s">
        <v>36</v>
      </c>
    </row>
    <row r="78" ht="15">
      <c r="A78" s="32" t="s">
        <v>56</v>
      </c>
    </row>
    <row r="81" spans="2:9" ht="72">
      <c r="B81" s="1"/>
      <c r="C81" s="21" t="s">
        <v>1</v>
      </c>
      <c r="D81" s="21" t="s">
        <v>2</v>
      </c>
      <c r="E81" s="21" t="s">
        <v>3</v>
      </c>
      <c r="F81" s="21" t="s">
        <v>38</v>
      </c>
      <c r="G81" s="21" t="s">
        <v>39</v>
      </c>
      <c r="H81" s="21" t="s">
        <v>40</v>
      </c>
      <c r="I81" s="59"/>
    </row>
    <row r="82" spans="2:9" ht="15">
      <c r="B82" s="76" t="s">
        <v>32</v>
      </c>
      <c r="C82" s="77">
        <v>1002208</v>
      </c>
      <c r="D82" s="77">
        <v>745403</v>
      </c>
      <c r="E82" s="77">
        <v>83063</v>
      </c>
      <c r="F82" s="77">
        <v>55886</v>
      </c>
      <c r="G82" s="77">
        <v>30727</v>
      </c>
      <c r="H82" s="77">
        <v>323594</v>
      </c>
      <c r="I82" s="56">
        <f>SUM(C82:H82)</f>
        <v>2240881</v>
      </c>
    </row>
    <row r="83" spans="2:9" ht="15">
      <c r="B83" s="80" t="s">
        <v>31</v>
      </c>
      <c r="C83" s="81">
        <v>121834</v>
      </c>
      <c r="D83" s="81">
        <v>692015</v>
      </c>
      <c r="E83" s="81">
        <v>4822</v>
      </c>
      <c r="F83" s="81">
        <v>1331</v>
      </c>
      <c r="G83" s="81">
        <v>39114</v>
      </c>
      <c r="H83" s="81">
        <v>675</v>
      </c>
      <c r="I83" s="56">
        <f aca="true" t="shared" si="0" ref="I83:I84">SUM(C83:H83)</f>
        <v>859791</v>
      </c>
    </row>
    <row r="84" spans="2:9" ht="15">
      <c r="B84" s="76"/>
      <c r="C84" s="76"/>
      <c r="D84" s="76"/>
      <c r="E84" s="76"/>
      <c r="F84" s="76"/>
      <c r="G84" s="76"/>
      <c r="H84" s="76"/>
      <c r="I84" s="56">
        <f t="shared" si="0"/>
        <v>0</v>
      </c>
    </row>
    <row r="85" spans="2:9" ht="15">
      <c r="B85" s="74" t="s">
        <v>20</v>
      </c>
      <c r="C85" s="75">
        <v>97370</v>
      </c>
      <c r="D85" s="75">
        <v>7632</v>
      </c>
      <c r="E85" s="75">
        <v>2946</v>
      </c>
      <c r="F85" s="75">
        <v>480</v>
      </c>
      <c r="G85" s="75">
        <v>0</v>
      </c>
      <c r="H85" s="75" t="s">
        <v>6</v>
      </c>
      <c r="I85" s="56">
        <f aca="true" t="shared" si="1" ref="I85:I112">SUM(C85:H85)</f>
        <v>108428</v>
      </c>
    </row>
    <row r="86" spans="2:9" ht="15">
      <c r="B86" s="74" t="s">
        <v>51</v>
      </c>
      <c r="C86" s="75">
        <v>91039</v>
      </c>
      <c r="D86" s="75">
        <v>82778</v>
      </c>
      <c r="E86" s="75" t="s">
        <v>6</v>
      </c>
      <c r="F86" s="75">
        <v>2258</v>
      </c>
      <c r="G86" s="75" t="s">
        <v>6</v>
      </c>
      <c r="H86" s="75" t="s">
        <v>6</v>
      </c>
      <c r="I86" s="56">
        <f t="shared" si="1"/>
        <v>176075</v>
      </c>
    </row>
    <row r="87" spans="2:18" s="18" customFormat="1" ht="15">
      <c r="B87" s="74" t="s">
        <v>9</v>
      </c>
      <c r="C87" s="75">
        <v>88227</v>
      </c>
      <c r="D87" s="75">
        <v>425845</v>
      </c>
      <c r="E87" s="75">
        <v>25283</v>
      </c>
      <c r="F87" s="75" t="s">
        <v>6</v>
      </c>
      <c r="G87" s="75">
        <v>56636</v>
      </c>
      <c r="H87" s="75" t="s">
        <v>6</v>
      </c>
      <c r="I87" s="56">
        <f t="shared" si="1"/>
        <v>595991</v>
      </c>
      <c r="L87" s="32"/>
      <c r="M87" s="32"/>
      <c r="N87" s="32"/>
      <c r="O87" s="32"/>
      <c r="P87" s="32"/>
      <c r="Q87" s="32"/>
      <c r="R87" s="32"/>
    </row>
    <row r="88" spans="2:9" ht="15">
      <c r="B88" s="74" t="s">
        <v>5</v>
      </c>
      <c r="C88" s="75">
        <v>186142</v>
      </c>
      <c r="D88" s="75">
        <v>652446</v>
      </c>
      <c r="E88" s="75">
        <v>163439</v>
      </c>
      <c r="F88" s="75" t="s">
        <v>6</v>
      </c>
      <c r="G88" s="75" t="s">
        <v>6</v>
      </c>
      <c r="H88" s="75" t="s">
        <v>6</v>
      </c>
      <c r="I88" s="56">
        <f t="shared" si="1"/>
        <v>1002027</v>
      </c>
    </row>
    <row r="89" spans="2:9" ht="15">
      <c r="B89" s="74" t="s">
        <v>26</v>
      </c>
      <c r="C89" s="75">
        <v>723695</v>
      </c>
      <c r="D89" s="75">
        <v>238502</v>
      </c>
      <c r="E89" s="75">
        <v>33453</v>
      </c>
      <c r="F89" s="75">
        <v>2241</v>
      </c>
      <c r="G89" s="75">
        <v>580</v>
      </c>
      <c r="H89" s="75">
        <v>10523</v>
      </c>
      <c r="I89" s="56">
        <f t="shared" si="1"/>
        <v>1008994</v>
      </c>
    </row>
    <row r="90" spans="2:9" ht="15">
      <c r="B90" s="74" t="s">
        <v>16</v>
      </c>
      <c r="C90" s="75">
        <v>698083</v>
      </c>
      <c r="D90" s="75">
        <v>153359</v>
      </c>
      <c r="E90" s="75">
        <v>180623</v>
      </c>
      <c r="F90" s="75">
        <v>1001</v>
      </c>
      <c r="G90" s="75">
        <v>1202</v>
      </c>
      <c r="H90" s="75">
        <v>12458</v>
      </c>
      <c r="I90" s="56">
        <f t="shared" si="1"/>
        <v>1046726</v>
      </c>
    </row>
    <row r="91" spans="2:9" ht="15">
      <c r="B91" s="74" t="s">
        <v>17</v>
      </c>
      <c r="C91" s="75">
        <v>224735</v>
      </c>
      <c r="D91" s="75">
        <v>847474</v>
      </c>
      <c r="E91" s="75">
        <v>63998</v>
      </c>
      <c r="F91" s="75">
        <v>36</v>
      </c>
      <c r="G91" s="75">
        <v>274510</v>
      </c>
      <c r="H91" s="75">
        <v>6642</v>
      </c>
      <c r="I91" s="56">
        <f t="shared" si="1"/>
        <v>1417395</v>
      </c>
    </row>
    <row r="92" spans="2:9" ht="15">
      <c r="B92" s="74" t="s">
        <v>8</v>
      </c>
      <c r="C92" s="75">
        <v>530223</v>
      </c>
      <c r="D92" s="75">
        <v>1242544</v>
      </c>
      <c r="E92" s="75">
        <v>38291</v>
      </c>
      <c r="F92" s="75">
        <v>15382</v>
      </c>
      <c r="G92" s="75">
        <v>114239</v>
      </c>
      <c r="H92" s="75">
        <v>33903</v>
      </c>
      <c r="I92" s="56">
        <f t="shared" si="1"/>
        <v>1974582</v>
      </c>
    </row>
    <row r="93" spans="2:9" ht="15">
      <c r="B93" s="74" t="s">
        <v>14</v>
      </c>
      <c r="C93" s="75">
        <v>1004779</v>
      </c>
      <c r="D93" s="75">
        <v>889121</v>
      </c>
      <c r="E93" s="75">
        <v>143098</v>
      </c>
      <c r="F93" s="75">
        <v>5411</v>
      </c>
      <c r="G93" s="75">
        <v>72157</v>
      </c>
      <c r="H93" s="75">
        <v>4485</v>
      </c>
      <c r="I93" s="56">
        <f t="shared" si="1"/>
        <v>2119051</v>
      </c>
    </row>
    <row r="94" spans="2:9" ht="15">
      <c r="B94" s="74" t="s">
        <v>27</v>
      </c>
      <c r="C94" s="75">
        <v>567191</v>
      </c>
      <c r="D94" s="75">
        <v>1215096</v>
      </c>
      <c r="E94" s="75">
        <v>106509</v>
      </c>
      <c r="F94" s="75" t="s">
        <v>6</v>
      </c>
      <c r="G94" s="75">
        <v>179808</v>
      </c>
      <c r="H94" s="75">
        <v>129406</v>
      </c>
      <c r="I94" s="56">
        <f t="shared" si="1"/>
        <v>2198010</v>
      </c>
    </row>
    <row r="95" spans="2:9" ht="15">
      <c r="B95" s="74" t="s">
        <v>29</v>
      </c>
      <c r="C95" s="75">
        <v>302337</v>
      </c>
      <c r="D95" s="75">
        <v>2103771</v>
      </c>
      <c r="E95" s="75">
        <v>34185</v>
      </c>
      <c r="F95" s="75" t="s">
        <v>6</v>
      </c>
      <c r="G95" s="75">
        <v>29302</v>
      </c>
      <c r="H95" s="75">
        <v>17134</v>
      </c>
      <c r="I95" s="56">
        <f t="shared" si="1"/>
        <v>2486729</v>
      </c>
    </row>
    <row r="96" spans="2:9" ht="15">
      <c r="B96" s="74" t="s">
        <v>18</v>
      </c>
      <c r="C96" s="75">
        <v>604845</v>
      </c>
      <c r="D96" s="75">
        <v>1394236</v>
      </c>
      <c r="E96" s="75">
        <v>43566</v>
      </c>
      <c r="F96" s="75">
        <v>0</v>
      </c>
      <c r="G96" s="75">
        <v>502943</v>
      </c>
      <c r="H96" s="75" t="s">
        <v>6</v>
      </c>
      <c r="I96" s="56">
        <f t="shared" si="1"/>
        <v>2545590</v>
      </c>
    </row>
    <row r="97" spans="2:9" ht="15">
      <c r="B97" s="74" t="s">
        <v>10</v>
      </c>
      <c r="C97" s="75">
        <v>635509</v>
      </c>
      <c r="D97" s="75">
        <v>2039237</v>
      </c>
      <c r="E97" s="75">
        <v>51430</v>
      </c>
      <c r="F97" s="75">
        <v>9850</v>
      </c>
      <c r="G97" s="75" t="s">
        <v>6</v>
      </c>
      <c r="H97" s="75">
        <v>0</v>
      </c>
      <c r="I97" s="56">
        <f t="shared" si="1"/>
        <v>2736026</v>
      </c>
    </row>
    <row r="98" spans="2:9" ht="15">
      <c r="B98" s="74" t="s">
        <v>22</v>
      </c>
      <c r="C98" s="75">
        <v>1641052</v>
      </c>
      <c r="D98" s="75">
        <v>1375815</v>
      </c>
      <c r="E98" s="75">
        <v>240220</v>
      </c>
      <c r="F98" s="75">
        <v>16180</v>
      </c>
      <c r="G98" s="75">
        <v>53529</v>
      </c>
      <c r="H98" s="75">
        <v>46419</v>
      </c>
      <c r="I98" s="56">
        <f t="shared" si="1"/>
        <v>3373215</v>
      </c>
    </row>
    <row r="99" spans="2:9" ht="15">
      <c r="B99" s="74" t="s">
        <v>28</v>
      </c>
      <c r="C99" s="75">
        <v>198523</v>
      </c>
      <c r="D99" s="75">
        <v>1305390</v>
      </c>
      <c r="E99" s="75">
        <v>12839</v>
      </c>
      <c r="F99" s="75" t="s">
        <v>6</v>
      </c>
      <c r="G99" s="75">
        <v>88646</v>
      </c>
      <c r="H99" s="75">
        <v>1974465</v>
      </c>
      <c r="I99" s="56">
        <f t="shared" si="1"/>
        <v>3579863</v>
      </c>
    </row>
    <row r="100" spans="2:9" ht="15">
      <c r="B100" s="74" t="s">
        <v>11</v>
      </c>
      <c r="C100" s="75">
        <v>1866378</v>
      </c>
      <c r="D100" s="75">
        <v>1194605</v>
      </c>
      <c r="E100" s="75">
        <v>588794</v>
      </c>
      <c r="F100" s="75">
        <v>1162</v>
      </c>
      <c r="G100" s="75">
        <v>148483</v>
      </c>
      <c r="H100" s="75">
        <v>107670</v>
      </c>
      <c r="I100" s="56">
        <f t="shared" si="1"/>
        <v>3907092</v>
      </c>
    </row>
    <row r="101" spans="2:9" ht="15">
      <c r="B101" s="74" t="s">
        <v>7</v>
      </c>
      <c r="C101" s="75">
        <v>1788321</v>
      </c>
      <c r="D101" s="75">
        <v>2755332</v>
      </c>
      <c r="E101" s="75">
        <v>337679</v>
      </c>
      <c r="F101" s="75">
        <v>15487</v>
      </c>
      <c r="G101" s="75">
        <v>350315</v>
      </c>
      <c r="H101" s="75">
        <v>416247</v>
      </c>
      <c r="I101" s="56">
        <f t="shared" si="1"/>
        <v>5663381</v>
      </c>
    </row>
    <row r="102" spans="2:9" ht="15">
      <c r="B102" s="74" t="s">
        <v>4</v>
      </c>
      <c r="C102" s="75">
        <v>3095003</v>
      </c>
      <c r="D102" s="75">
        <v>2519651</v>
      </c>
      <c r="E102" s="75">
        <v>555844</v>
      </c>
      <c r="F102" s="75">
        <v>47691</v>
      </c>
      <c r="G102" s="75">
        <v>261248</v>
      </c>
      <c r="H102" s="75">
        <v>521620</v>
      </c>
      <c r="I102" s="56">
        <f t="shared" si="1"/>
        <v>7001057</v>
      </c>
    </row>
    <row r="103" spans="2:9" ht="15">
      <c r="B103" s="74" t="s">
        <v>19</v>
      </c>
      <c r="C103" s="75">
        <v>3634091</v>
      </c>
      <c r="D103" s="75">
        <v>4011143</v>
      </c>
      <c r="E103" s="75">
        <v>916538</v>
      </c>
      <c r="F103" s="75">
        <v>3528</v>
      </c>
      <c r="G103" s="75">
        <v>203314</v>
      </c>
      <c r="H103" s="75">
        <v>190869</v>
      </c>
      <c r="I103" s="56">
        <f t="shared" si="1"/>
        <v>8959483</v>
      </c>
    </row>
    <row r="104" spans="2:9" ht="15">
      <c r="B104" s="74" t="s">
        <v>25</v>
      </c>
      <c r="C104" s="75">
        <v>4131916</v>
      </c>
      <c r="D104" s="75">
        <v>5025373</v>
      </c>
      <c r="E104" s="75">
        <v>569046</v>
      </c>
      <c r="F104" s="75">
        <v>1199</v>
      </c>
      <c r="G104" s="75">
        <v>270600</v>
      </c>
      <c r="H104" s="75">
        <v>23091</v>
      </c>
      <c r="I104" s="56">
        <f t="shared" si="1"/>
        <v>10021225</v>
      </c>
    </row>
    <row r="105" spans="2:9" ht="15">
      <c r="B105" s="74" t="s">
        <v>21</v>
      </c>
      <c r="C105" s="75">
        <v>4869128</v>
      </c>
      <c r="D105" s="75">
        <v>3266403</v>
      </c>
      <c r="E105" s="75">
        <v>252034</v>
      </c>
      <c r="F105" s="75">
        <v>45106</v>
      </c>
      <c r="G105" s="75">
        <v>452039</v>
      </c>
      <c r="H105" s="75">
        <v>1780842</v>
      </c>
      <c r="I105" s="56">
        <f t="shared" si="1"/>
        <v>10665552</v>
      </c>
    </row>
    <row r="106" spans="2:9" ht="15">
      <c r="B106" s="74" t="s">
        <v>24</v>
      </c>
      <c r="C106" s="75">
        <v>8244381</v>
      </c>
      <c r="D106" s="75">
        <v>2410804</v>
      </c>
      <c r="E106" s="75">
        <v>732935</v>
      </c>
      <c r="F106" s="75">
        <v>35733</v>
      </c>
      <c r="G106" s="75">
        <v>1406</v>
      </c>
      <c r="H106" s="75">
        <v>1463967</v>
      </c>
      <c r="I106" s="56">
        <f t="shared" si="1"/>
        <v>12889226</v>
      </c>
    </row>
    <row r="107" spans="2:9" ht="15">
      <c r="B107" s="74" t="s">
        <v>30</v>
      </c>
      <c r="C107" s="75">
        <v>7128108</v>
      </c>
      <c r="D107" s="75">
        <v>12418936</v>
      </c>
      <c r="E107" s="75">
        <v>779422</v>
      </c>
      <c r="F107" s="75">
        <v>179441</v>
      </c>
      <c r="G107" s="75">
        <v>2156812</v>
      </c>
      <c r="H107" s="75" t="s">
        <v>6</v>
      </c>
      <c r="I107" s="56">
        <f t="shared" si="1"/>
        <v>22662719</v>
      </c>
    </row>
    <row r="108" spans="2:9" ht="15">
      <c r="B108" s="74" t="s">
        <v>23</v>
      </c>
      <c r="C108" s="75">
        <v>7442470</v>
      </c>
      <c r="D108" s="75">
        <v>12073411</v>
      </c>
      <c r="E108" s="75">
        <v>1479165</v>
      </c>
      <c r="F108" s="75">
        <v>35280</v>
      </c>
      <c r="G108" s="75">
        <v>2127974</v>
      </c>
      <c r="H108" s="75">
        <v>392283</v>
      </c>
      <c r="I108" s="56">
        <f t="shared" si="1"/>
        <v>23550583</v>
      </c>
    </row>
    <row r="109" spans="2:9" ht="15">
      <c r="B109" s="74" t="s">
        <v>33</v>
      </c>
      <c r="C109" s="75">
        <v>12739857</v>
      </c>
      <c r="D109" s="75">
        <v>17876678</v>
      </c>
      <c r="E109" s="75">
        <v>977198</v>
      </c>
      <c r="F109" s="75">
        <v>255457</v>
      </c>
      <c r="G109" s="75">
        <v>2171262</v>
      </c>
      <c r="H109" s="75">
        <v>12058009</v>
      </c>
      <c r="I109" s="56">
        <f t="shared" si="1"/>
        <v>46078461</v>
      </c>
    </row>
    <row r="110" spans="2:9" ht="15">
      <c r="B110" s="74" t="s">
        <v>15</v>
      </c>
      <c r="C110" s="75">
        <v>37907115</v>
      </c>
      <c r="D110" s="75">
        <v>7864438</v>
      </c>
      <c r="E110" s="75">
        <v>2251888</v>
      </c>
      <c r="F110" s="75">
        <v>75017</v>
      </c>
      <c r="G110" s="75">
        <v>367432</v>
      </c>
      <c r="H110" s="75">
        <v>15605228</v>
      </c>
      <c r="I110" s="56">
        <f t="shared" si="1"/>
        <v>64071118</v>
      </c>
    </row>
    <row r="111" spans="2:9" ht="15">
      <c r="B111" s="82" t="s">
        <v>13</v>
      </c>
      <c r="C111" s="83">
        <v>34430575</v>
      </c>
      <c r="D111" s="83">
        <v>30965455</v>
      </c>
      <c r="E111" s="83">
        <v>2610867</v>
      </c>
      <c r="F111" s="83">
        <v>870246</v>
      </c>
      <c r="G111" s="83">
        <v>2802877</v>
      </c>
      <c r="H111" s="83">
        <v>3607514</v>
      </c>
      <c r="I111" s="56">
        <f t="shared" si="1"/>
        <v>75287534</v>
      </c>
    </row>
    <row r="112" spans="2:9" ht="15">
      <c r="B112" s="80" t="s">
        <v>12</v>
      </c>
      <c r="C112" s="81">
        <v>38379663</v>
      </c>
      <c r="D112" s="81">
        <v>14908032</v>
      </c>
      <c r="E112" s="81">
        <v>7515055</v>
      </c>
      <c r="F112" s="81">
        <v>66211</v>
      </c>
      <c r="G112" s="81">
        <v>156383</v>
      </c>
      <c r="H112" s="81">
        <v>17792964</v>
      </c>
      <c r="I112" s="56">
        <f t="shared" si="1"/>
        <v>78818308</v>
      </c>
    </row>
    <row r="113" spans="2:9" ht="11.45" customHeight="1">
      <c r="B113" s="84"/>
      <c r="C113" s="84"/>
      <c r="D113" s="84"/>
      <c r="E113" s="84"/>
      <c r="F113" s="84"/>
      <c r="G113" s="84"/>
      <c r="H113" s="84"/>
      <c r="I113" s="59"/>
    </row>
    <row r="114" spans="2:9" ht="15">
      <c r="B114" s="78" t="s">
        <v>49</v>
      </c>
      <c r="C114" s="79">
        <f>SUM(C85:C112)</f>
        <v>173250756</v>
      </c>
      <c r="D114" s="79">
        <f aca="true" t="shared" si="2" ref="D114:H114">SUM(D85:D112)</f>
        <v>131263507</v>
      </c>
      <c r="E114" s="79">
        <f t="shared" si="2"/>
        <v>20706345</v>
      </c>
      <c r="F114" s="79">
        <f t="shared" si="2"/>
        <v>1684397</v>
      </c>
      <c r="G114" s="79">
        <f t="shared" si="2"/>
        <v>12843697</v>
      </c>
      <c r="H114" s="79">
        <f t="shared" si="2"/>
        <v>56195739</v>
      </c>
      <c r="I114" s="56">
        <f>SUM(C114:H114)</f>
        <v>395944441</v>
      </c>
    </row>
    <row r="115" spans="2:12" ht="15">
      <c r="B115" s="55"/>
      <c r="C115" s="69">
        <f>+C114-'F1'!C114</f>
        <v>0</v>
      </c>
      <c r="D115" s="69">
        <f>+D114-'F1'!D114</f>
        <v>0</v>
      </c>
      <c r="E115" s="69">
        <f>+E114-'F1'!E114</f>
        <v>0</v>
      </c>
      <c r="F115" s="69">
        <f>+F114-'F1'!F114</f>
        <v>0</v>
      </c>
      <c r="G115" s="69">
        <f>+G114-'F1'!G114</f>
        <v>0</v>
      </c>
      <c r="H115" s="69">
        <f>+H114-'F1'!H114</f>
        <v>0</v>
      </c>
      <c r="I115" s="59"/>
      <c r="J115" s="55"/>
      <c r="K115" s="55"/>
      <c r="L115" s="55"/>
    </row>
    <row r="116" spans="2:12" ht="15">
      <c r="B116" s="55"/>
      <c r="C116" s="55"/>
      <c r="D116" s="55"/>
      <c r="E116" s="55"/>
      <c r="F116" s="55"/>
      <c r="G116" s="55"/>
      <c r="H116" s="55"/>
      <c r="I116" s="59"/>
      <c r="J116" s="55"/>
      <c r="K116" s="55"/>
      <c r="L116" s="55"/>
    </row>
    <row r="117" spans="2:17" ht="1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2:17" ht="15">
      <c r="B118" s="55"/>
      <c r="C118" s="55"/>
      <c r="D118" s="55"/>
      <c r="E118" s="55"/>
      <c r="F118" s="55"/>
      <c r="G118" s="55"/>
      <c r="H118" s="55">
        <f>SUM(C82:H112)</f>
        <v>399045113</v>
      </c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2:17" ht="15">
      <c r="B119" s="55"/>
      <c r="C119" s="55"/>
      <c r="D119" s="55"/>
      <c r="E119" s="55"/>
      <c r="F119" s="55"/>
      <c r="G119" s="55"/>
      <c r="H119" s="55" t="e">
        <f>+H118-#REF!</f>
        <v>#REF!</v>
      </c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2:17" ht="15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2:17" ht="15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2:17" ht="15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2:17" ht="15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2:17" ht="15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2:17" ht="15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2:17" ht="1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2:17" ht="1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2:17" ht="15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ht="15">
      <c r="I129" s="5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1"/>
  <sheetViews>
    <sheetView showGridLines="0" zoomScale="55" zoomScaleNormal="55" workbookViewId="0" topLeftCell="A1">
      <selection activeCell="R77" sqref="R77"/>
    </sheetView>
  </sheetViews>
  <sheetFormatPr defaultColWidth="8.8515625" defaultRowHeight="15"/>
  <cols>
    <col min="1" max="2" width="8.8515625" style="32" customWidth="1"/>
    <col min="3" max="3" width="14.57421875" style="32" bestFit="1" customWidth="1"/>
    <col min="4" max="4" width="11.00390625" style="32" bestFit="1" customWidth="1"/>
    <col min="5" max="5" width="10.8515625" style="32" bestFit="1" customWidth="1"/>
    <col min="6" max="6" width="10.00390625" style="32" bestFit="1" customWidth="1"/>
    <col min="7" max="7" width="9.140625" style="32" bestFit="1" customWidth="1"/>
    <col min="8" max="8" width="9.8515625" style="32" bestFit="1" customWidth="1"/>
    <col min="9" max="9" width="10.00390625" style="32" bestFit="1" customWidth="1"/>
    <col min="10" max="10" width="11.00390625" style="32" bestFit="1" customWidth="1"/>
    <col min="11" max="11" width="18.140625" style="32" bestFit="1" customWidth="1"/>
    <col min="12" max="12" width="9.140625" style="32" bestFit="1" customWidth="1"/>
    <col min="13" max="14" width="8.8515625" style="32" customWidth="1"/>
    <col min="15" max="15" width="9.8515625" style="32" bestFit="1" customWidth="1"/>
    <col min="16" max="16384" width="8.8515625" style="32" customWidth="1"/>
  </cols>
  <sheetData>
    <row r="2" ht="15">
      <c r="B2" s="33" t="s">
        <v>65</v>
      </c>
    </row>
    <row r="3" spans="2:5" ht="15">
      <c r="B3" s="7" t="s">
        <v>45</v>
      </c>
      <c r="E3" s="19"/>
    </row>
    <row r="4" ht="15">
      <c r="E4" s="19"/>
    </row>
    <row r="29" ht="15">
      <c r="B29" s="32" t="s">
        <v>67</v>
      </c>
    </row>
    <row r="30" ht="15">
      <c r="B30" s="32" t="s">
        <v>64</v>
      </c>
    </row>
    <row r="31" ht="15">
      <c r="B31" s="32" t="s">
        <v>70</v>
      </c>
    </row>
    <row r="32" ht="15">
      <c r="B32" s="8" t="s">
        <v>63</v>
      </c>
    </row>
    <row r="47" spans="1:10" ht="15">
      <c r="A47" s="68"/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15">
      <c r="A48" s="68"/>
      <c r="B48" s="68"/>
      <c r="C48" s="68"/>
      <c r="D48" s="68"/>
      <c r="E48" s="68"/>
      <c r="F48" s="68"/>
      <c r="G48" s="68"/>
      <c r="H48" s="68"/>
      <c r="I48" s="68"/>
      <c r="J48" s="68"/>
    </row>
    <row r="49" spans="1:10" ht="15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0" spans="1:10" ht="15">
      <c r="A50" s="68"/>
      <c r="B50" s="68"/>
      <c r="C50" s="68"/>
      <c r="D50" s="68"/>
      <c r="E50" s="68"/>
      <c r="F50" s="68"/>
      <c r="G50" s="68"/>
      <c r="H50" s="68"/>
      <c r="I50" s="68"/>
      <c r="J50" s="68"/>
    </row>
    <row r="51" spans="1:10" ht="15">
      <c r="A51" s="68" t="s">
        <v>56</v>
      </c>
      <c r="B51" s="68"/>
      <c r="C51" s="68"/>
      <c r="D51" s="68"/>
      <c r="E51" s="68"/>
      <c r="F51" s="68"/>
      <c r="G51" s="68"/>
      <c r="H51" s="68"/>
      <c r="I51" s="68"/>
      <c r="J51" s="68"/>
    </row>
    <row r="52" spans="1:10" ht="15">
      <c r="A52" s="68" t="s">
        <v>61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ht="15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15">
      <c r="A54" s="68"/>
      <c r="B54" s="85" t="s">
        <v>41</v>
      </c>
      <c r="C54" s="68"/>
      <c r="D54" s="68"/>
      <c r="E54" s="68"/>
      <c r="F54" s="68"/>
      <c r="G54" s="68"/>
      <c r="H54" s="68"/>
      <c r="I54" s="68"/>
      <c r="J54" s="68"/>
    </row>
    <row r="55" spans="1:10" ht="15">
      <c r="A55" s="68"/>
      <c r="B55" s="68"/>
      <c r="C55" s="68"/>
      <c r="D55" s="68"/>
      <c r="E55" s="68"/>
      <c r="F55" s="68"/>
      <c r="G55" s="68"/>
      <c r="H55" s="68"/>
      <c r="I55" s="68"/>
      <c r="J55" s="68"/>
    </row>
    <row r="56" spans="2:3" ht="15">
      <c r="B56" s="37"/>
      <c r="C56" s="38"/>
    </row>
    <row r="57" spans="2:3" ht="15">
      <c r="B57" s="37"/>
      <c r="C57" s="38"/>
    </row>
    <row r="58" spans="2:3" ht="15">
      <c r="B58" s="37"/>
      <c r="C58" s="37"/>
    </row>
    <row r="60" spans="2:3" ht="15">
      <c r="B60" s="37" t="s">
        <v>0</v>
      </c>
      <c r="C60" s="37">
        <v>2014</v>
      </c>
    </row>
    <row r="62" spans="2:12" ht="60">
      <c r="B62" s="95"/>
      <c r="C62" s="95" t="s">
        <v>42</v>
      </c>
      <c r="D62" s="4" t="s">
        <v>1</v>
      </c>
      <c r="E62" s="4" t="s">
        <v>2</v>
      </c>
      <c r="F62" s="4" t="s">
        <v>3</v>
      </c>
      <c r="G62" s="4" t="s">
        <v>38</v>
      </c>
      <c r="H62" s="4" t="s">
        <v>39</v>
      </c>
      <c r="I62" s="4" t="s">
        <v>40</v>
      </c>
      <c r="J62" s="4" t="s">
        <v>44</v>
      </c>
      <c r="K62" s="4" t="s">
        <v>43</v>
      </c>
      <c r="L62" s="4" t="s">
        <v>52</v>
      </c>
    </row>
    <row r="63" spans="1:12" ht="15">
      <c r="A63" s="68"/>
      <c r="B63" s="96" t="s">
        <v>20</v>
      </c>
      <c r="C63" s="89">
        <v>10880</v>
      </c>
      <c r="D63" s="72">
        <v>97370</v>
      </c>
      <c r="E63" s="72">
        <v>7632</v>
      </c>
      <c r="F63" s="72">
        <v>2946</v>
      </c>
      <c r="G63" s="72">
        <v>480</v>
      </c>
      <c r="H63" s="72">
        <v>0</v>
      </c>
      <c r="I63" s="72" t="s">
        <v>6</v>
      </c>
      <c r="J63" s="72">
        <v>108428</v>
      </c>
      <c r="K63" s="72">
        <v>10880000</v>
      </c>
      <c r="L63" s="86">
        <v>9.96580882352941</v>
      </c>
    </row>
    <row r="64" spans="1:12" ht="15">
      <c r="A64" s="68"/>
      <c r="B64" s="96" t="s">
        <v>16</v>
      </c>
      <c r="C64" s="90">
        <v>109330</v>
      </c>
      <c r="D64" s="72">
        <v>698083</v>
      </c>
      <c r="E64" s="72">
        <v>153359</v>
      </c>
      <c r="F64" s="72">
        <v>180623</v>
      </c>
      <c r="G64" s="72">
        <v>1001</v>
      </c>
      <c r="H64" s="72">
        <v>1202</v>
      </c>
      <c r="I64" s="72">
        <v>12458</v>
      </c>
      <c r="J64" s="72">
        <v>1046726</v>
      </c>
      <c r="K64" s="72">
        <v>109330000</v>
      </c>
      <c r="L64" s="86">
        <v>9.574005305039789</v>
      </c>
    </row>
    <row r="65" spans="1:12" ht="15">
      <c r="A65" s="68"/>
      <c r="B65" s="96" t="s">
        <v>21</v>
      </c>
      <c r="C65" s="90">
        <v>1847570</v>
      </c>
      <c r="D65" s="72">
        <v>4869128</v>
      </c>
      <c r="E65" s="72">
        <v>3266403</v>
      </c>
      <c r="F65" s="72">
        <v>252034</v>
      </c>
      <c r="G65" s="72">
        <v>45106</v>
      </c>
      <c r="H65" s="72">
        <v>452039</v>
      </c>
      <c r="I65" s="72">
        <v>1780842</v>
      </c>
      <c r="J65" s="72">
        <v>10665552</v>
      </c>
      <c r="K65" s="72">
        <v>1847570000</v>
      </c>
      <c r="L65" s="86">
        <v>5.77274582289169</v>
      </c>
    </row>
    <row r="66" spans="1:12" ht="15">
      <c r="A66" s="68"/>
      <c r="B66" s="96" t="s">
        <v>4</v>
      </c>
      <c r="C66" s="88">
        <v>1307900</v>
      </c>
      <c r="D66" s="72">
        <v>3095003</v>
      </c>
      <c r="E66" s="72">
        <v>2519651</v>
      </c>
      <c r="F66" s="72">
        <v>555844</v>
      </c>
      <c r="G66" s="72">
        <v>47691</v>
      </c>
      <c r="H66" s="72">
        <v>261248</v>
      </c>
      <c r="I66" s="72">
        <v>521620</v>
      </c>
      <c r="J66" s="72">
        <v>7001057</v>
      </c>
      <c r="K66" s="72">
        <v>1307900000</v>
      </c>
      <c r="L66" s="86">
        <v>5.352899304228152</v>
      </c>
    </row>
    <row r="67" spans="1:12" ht="15">
      <c r="A67" s="68"/>
      <c r="B67" s="96" t="s">
        <v>15</v>
      </c>
      <c r="C67" s="88">
        <v>12098890</v>
      </c>
      <c r="D67" s="72">
        <v>37907115</v>
      </c>
      <c r="E67" s="72">
        <v>7864438</v>
      </c>
      <c r="F67" s="72">
        <v>2251888</v>
      </c>
      <c r="G67" s="72">
        <v>75017</v>
      </c>
      <c r="H67" s="72">
        <v>367432</v>
      </c>
      <c r="I67" s="72">
        <v>15605228</v>
      </c>
      <c r="J67" s="72">
        <v>64071118</v>
      </c>
      <c r="K67" s="72">
        <v>12098890000</v>
      </c>
      <c r="L67" s="86">
        <v>5.295619515509274</v>
      </c>
    </row>
    <row r="68" spans="1:12" ht="15">
      <c r="A68" s="68"/>
      <c r="B68" s="96" t="s">
        <v>24</v>
      </c>
      <c r="C68" s="88">
        <v>3641590</v>
      </c>
      <c r="D68" s="72">
        <v>8244381</v>
      </c>
      <c r="E68" s="72">
        <v>2410804</v>
      </c>
      <c r="F68" s="72">
        <v>732935</v>
      </c>
      <c r="G68" s="72">
        <v>35733</v>
      </c>
      <c r="H68" s="72">
        <v>1406</v>
      </c>
      <c r="I68" s="72">
        <v>1463967</v>
      </c>
      <c r="J68" s="72">
        <v>12889226</v>
      </c>
      <c r="K68" s="72">
        <v>3641590000</v>
      </c>
      <c r="L68" s="86">
        <v>3.539450075379161</v>
      </c>
    </row>
    <row r="69" spans="1:12" ht="15">
      <c r="A69" s="68"/>
      <c r="B69" s="96" t="s">
        <v>12</v>
      </c>
      <c r="C69" s="91">
        <v>23300220</v>
      </c>
      <c r="D69" s="72">
        <v>38379663</v>
      </c>
      <c r="E69" s="72">
        <v>14908032</v>
      </c>
      <c r="F69" s="72">
        <v>7515055</v>
      </c>
      <c r="G69" s="72">
        <v>66211</v>
      </c>
      <c r="H69" s="72">
        <v>156383</v>
      </c>
      <c r="I69" s="72">
        <v>17792964</v>
      </c>
      <c r="J69" s="72">
        <v>78818308</v>
      </c>
      <c r="K69" s="72">
        <v>23300220000</v>
      </c>
      <c r="L69" s="86">
        <v>3.382728060078403</v>
      </c>
    </row>
    <row r="70" spans="1:12" ht="15">
      <c r="A70" s="68"/>
      <c r="B70" s="96" t="s">
        <v>33</v>
      </c>
      <c r="C70" s="88">
        <v>16699580</v>
      </c>
      <c r="D70" s="72">
        <v>12739857</v>
      </c>
      <c r="E70" s="72">
        <v>17876678</v>
      </c>
      <c r="F70" s="72">
        <v>977198</v>
      </c>
      <c r="G70" s="72">
        <v>255457</v>
      </c>
      <c r="H70" s="72">
        <v>2171262</v>
      </c>
      <c r="I70" s="72">
        <v>12058009</v>
      </c>
      <c r="J70" s="72">
        <v>46078461</v>
      </c>
      <c r="K70" s="72">
        <v>16699580000</v>
      </c>
      <c r="L70" s="86">
        <v>2.759258675966701</v>
      </c>
    </row>
    <row r="71" spans="1:12" ht="15">
      <c r="A71" s="68"/>
      <c r="B71" s="96" t="s">
        <v>13</v>
      </c>
      <c r="C71" s="89">
        <v>27739430</v>
      </c>
      <c r="D71" s="72">
        <v>34430575</v>
      </c>
      <c r="E71" s="72">
        <v>30965455</v>
      </c>
      <c r="F71" s="72">
        <v>2610867</v>
      </c>
      <c r="G71" s="72">
        <v>870246</v>
      </c>
      <c r="H71" s="72">
        <v>2802877</v>
      </c>
      <c r="I71" s="72">
        <v>3607514</v>
      </c>
      <c r="J71" s="72">
        <v>75287534</v>
      </c>
      <c r="K71" s="72">
        <v>27739430000</v>
      </c>
      <c r="L71" s="86">
        <v>2.714098090696168</v>
      </c>
    </row>
    <row r="72" spans="1:12" ht="15">
      <c r="A72" s="68"/>
      <c r="B72" s="96" t="s">
        <v>26</v>
      </c>
      <c r="C72" s="91">
        <v>485760</v>
      </c>
      <c r="D72" s="72">
        <v>723695</v>
      </c>
      <c r="E72" s="72">
        <v>238502</v>
      </c>
      <c r="F72" s="72">
        <v>33453</v>
      </c>
      <c r="G72" s="72">
        <v>2241</v>
      </c>
      <c r="H72" s="72">
        <v>580</v>
      </c>
      <c r="I72" s="72">
        <v>10523</v>
      </c>
      <c r="J72" s="72">
        <v>1008994</v>
      </c>
      <c r="K72" s="72">
        <v>485760000</v>
      </c>
      <c r="L72" s="86">
        <v>2.077145092226614</v>
      </c>
    </row>
    <row r="73" spans="1:12" ht="15">
      <c r="A73" s="68"/>
      <c r="B73" s="96" t="s">
        <v>19</v>
      </c>
      <c r="C73" s="88">
        <v>4656520</v>
      </c>
      <c r="D73" s="72">
        <v>3634091</v>
      </c>
      <c r="E73" s="72">
        <v>4011143</v>
      </c>
      <c r="F73" s="72">
        <v>916538</v>
      </c>
      <c r="G73" s="72">
        <v>3528</v>
      </c>
      <c r="H73" s="72">
        <v>203314</v>
      </c>
      <c r="I73" s="72">
        <v>190869</v>
      </c>
      <c r="J73" s="72">
        <v>8959483</v>
      </c>
      <c r="K73" s="72">
        <v>4656520000</v>
      </c>
      <c r="L73" s="86">
        <v>1.9240726980663672</v>
      </c>
    </row>
    <row r="74" spans="1:12" ht="15">
      <c r="A74" s="68"/>
      <c r="B74" s="96" t="s">
        <v>23</v>
      </c>
      <c r="C74" s="92">
        <v>14409870</v>
      </c>
      <c r="D74" s="72">
        <v>7442470</v>
      </c>
      <c r="E74" s="72">
        <v>12073411</v>
      </c>
      <c r="F74" s="72">
        <v>1479165</v>
      </c>
      <c r="G74" s="72">
        <v>35280</v>
      </c>
      <c r="H74" s="72">
        <v>2127974</v>
      </c>
      <c r="I74" s="72">
        <v>392283</v>
      </c>
      <c r="J74" s="72">
        <v>23550583</v>
      </c>
      <c r="K74" s="72">
        <v>14409870000</v>
      </c>
      <c r="L74" s="86">
        <v>1.6343369509926182</v>
      </c>
    </row>
    <row r="75" spans="1:12" ht="15">
      <c r="A75" s="68"/>
      <c r="B75" s="96" t="s">
        <v>7</v>
      </c>
      <c r="C75" s="91">
        <v>3491470</v>
      </c>
      <c r="D75" s="72">
        <v>1788321</v>
      </c>
      <c r="E75" s="72">
        <v>2755332</v>
      </c>
      <c r="F75" s="72">
        <v>337679</v>
      </c>
      <c r="G75" s="72">
        <v>15487</v>
      </c>
      <c r="H75" s="72">
        <v>350315</v>
      </c>
      <c r="I75" s="72">
        <v>416247</v>
      </c>
      <c r="J75" s="72">
        <v>5663381</v>
      </c>
      <c r="K75" s="72">
        <v>3491470000</v>
      </c>
      <c r="L75" s="86">
        <v>1.6220620540918296</v>
      </c>
    </row>
    <row r="76" spans="1:12" ht="15">
      <c r="A76" s="68"/>
      <c r="B76" s="96" t="s">
        <v>14</v>
      </c>
      <c r="C76" s="90">
        <v>1571200</v>
      </c>
      <c r="D76" s="72">
        <v>1004779</v>
      </c>
      <c r="E76" s="72">
        <v>889121</v>
      </c>
      <c r="F76" s="72">
        <v>143098</v>
      </c>
      <c r="G76" s="72">
        <v>5411</v>
      </c>
      <c r="H76" s="72">
        <v>72157</v>
      </c>
      <c r="I76" s="72">
        <v>4485</v>
      </c>
      <c r="J76" s="72">
        <v>2119051</v>
      </c>
      <c r="K76" s="72">
        <v>1571200000</v>
      </c>
      <c r="L76" s="86">
        <v>1.3486831720977597</v>
      </c>
    </row>
    <row r="77" spans="1:12" ht="15">
      <c r="A77" s="68"/>
      <c r="B77" s="96" t="s">
        <v>51</v>
      </c>
      <c r="C77" s="88">
        <v>131040</v>
      </c>
      <c r="D77" s="72">
        <v>91039</v>
      </c>
      <c r="E77" s="72">
        <v>82778</v>
      </c>
      <c r="F77" s="72" t="s">
        <v>6</v>
      </c>
      <c r="G77" s="72">
        <v>2258</v>
      </c>
      <c r="H77" s="72" t="s">
        <v>6</v>
      </c>
      <c r="I77" s="72" t="s">
        <v>6</v>
      </c>
      <c r="J77" s="72">
        <v>176075</v>
      </c>
      <c r="K77" s="72">
        <v>131040000</v>
      </c>
      <c r="L77" s="86">
        <v>1.3436736874236874</v>
      </c>
    </row>
    <row r="78" spans="1:12" ht="15">
      <c r="A78" s="68"/>
      <c r="B78" s="96" t="s">
        <v>30</v>
      </c>
      <c r="C78" s="90">
        <v>17326990</v>
      </c>
      <c r="D78" s="72">
        <v>7128108</v>
      </c>
      <c r="E78" s="72">
        <v>12418936</v>
      </c>
      <c r="F78" s="72">
        <v>779422</v>
      </c>
      <c r="G78" s="72">
        <v>179441</v>
      </c>
      <c r="H78" s="72">
        <v>2156812</v>
      </c>
      <c r="I78" s="72" t="s">
        <v>6</v>
      </c>
      <c r="J78" s="72">
        <v>22662719</v>
      </c>
      <c r="K78" s="72">
        <v>17326990000</v>
      </c>
      <c r="L78" s="86">
        <v>1.3079432146033443</v>
      </c>
    </row>
    <row r="79" spans="1:12" ht="15">
      <c r="A79" s="68"/>
      <c r="B79" s="96" t="s">
        <v>22</v>
      </c>
      <c r="C79" s="85">
        <v>2726890</v>
      </c>
      <c r="D79" s="72">
        <v>1641052</v>
      </c>
      <c r="E79" s="72">
        <v>1375815</v>
      </c>
      <c r="F79" s="72">
        <v>240220</v>
      </c>
      <c r="G79" s="72">
        <v>16180</v>
      </c>
      <c r="H79" s="72">
        <v>53529</v>
      </c>
      <c r="I79" s="72">
        <v>46419</v>
      </c>
      <c r="J79" s="72">
        <v>3373215</v>
      </c>
      <c r="K79" s="72">
        <v>2726890000</v>
      </c>
      <c r="L79" s="86">
        <v>1.2370190950130002</v>
      </c>
    </row>
    <row r="80" spans="1:12" ht="15">
      <c r="A80" s="68"/>
      <c r="B80" s="96" t="s">
        <v>27</v>
      </c>
      <c r="C80" s="90">
        <v>1901610</v>
      </c>
      <c r="D80" s="72">
        <v>567191</v>
      </c>
      <c r="E80" s="72">
        <v>1215096</v>
      </c>
      <c r="F80" s="72">
        <v>106509</v>
      </c>
      <c r="G80" s="72" t="s">
        <v>6</v>
      </c>
      <c r="H80" s="72">
        <v>179808</v>
      </c>
      <c r="I80" s="72">
        <v>129406</v>
      </c>
      <c r="J80" s="72">
        <v>2198010</v>
      </c>
      <c r="K80" s="72">
        <v>1901610000</v>
      </c>
      <c r="L80" s="86">
        <v>1.1558679224446653</v>
      </c>
    </row>
    <row r="81" spans="1:12" ht="15">
      <c r="A81" s="68"/>
      <c r="B81" s="96" t="s">
        <v>18</v>
      </c>
      <c r="C81" s="88">
        <v>2861250</v>
      </c>
      <c r="D81" s="72">
        <v>604845</v>
      </c>
      <c r="E81" s="72">
        <v>1394236</v>
      </c>
      <c r="F81" s="72">
        <v>43566</v>
      </c>
      <c r="G81" s="72">
        <v>0</v>
      </c>
      <c r="H81" s="72">
        <v>502943</v>
      </c>
      <c r="I81" s="72" t="s">
        <v>6</v>
      </c>
      <c r="J81" s="72">
        <v>2545590</v>
      </c>
      <c r="K81" s="72">
        <v>2861250000</v>
      </c>
      <c r="L81" s="86">
        <v>0.8896775884665793</v>
      </c>
    </row>
    <row r="82" spans="1:12" ht="15">
      <c r="A82" s="68"/>
      <c r="B82" s="96" t="s">
        <v>29</v>
      </c>
      <c r="C82" s="90">
        <v>3035920</v>
      </c>
      <c r="D82" s="72">
        <v>302337</v>
      </c>
      <c r="E82" s="72">
        <v>2103771</v>
      </c>
      <c r="F82" s="72">
        <v>34185</v>
      </c>
      <c r="G82" s="72" t="s">
        <v>6</v>
      </c>
      <c r="H82" s="72">
        <v>29302</v>
      </c>
      <c r="I82" s="72">
        <v>17134</v>
      </c>
      <c r="J82" s="72">
        <v>2486729</v>
      </c>
      <c r="K82" s="72">
        <v>3035920000</v>
      </c>
      <c r="L82" s="86">
        <v>0.8191022820100662</v>
      </c>
    </row>
    <row r="83" spans="1:12" ht="15">
      <c r="A83" s="68"/>
      <c r="B83" s="96" t="s">
        <v>11</v>
      </c>
      <c r="C83" s="90">
        <v>4856780</v>
      </c>
      <c r="D83" s="72">
        <v>1866378</v>
      </c>
      <c r="E83" s="72">
        <v>1194605</v>
      </c>
      <c r="F83" s="72">
        <v>588794</v>
      </c>
      <c r="G83" s="72">
        <v>1162</v>
      </c>
      <c r="H83" s="72">
        <v>148483</v>
      </c>
      <c r="I83" s="72">
        <v>107670</v>
      </c>
      <c r="J83" s="72">
        <v>3907092</v>
      </c>
      <c r="K83" s="72">
        <v>4856780000</v>
      </c>
      <c r="L83" s="86">
        <v>0.804461392115764</v>
      </c>
    </row>
    <row r="84" spans="1:12" ht="15">
      <c r="A84" s="68"/>
      <c r="B84" s="96" t="s">
        <v>25</v>
      </c>
      <c r="C84" s="88">
        <v>13055850</v>
      </c>
      <c r="D84" s="72">
        <v>4131916</v>
      </c>
      <c r="E84" s="72">
        <v>5025373</v>
      </c>
      <c r="F84" s="72">
        <v>569046</v>
      </c>
      <c r="G84" s="72">
        <v>1199</v>
      </c>
      <c r="H84" s="72">
        <v>270600</v>
      </c>
      <c r="I84" s="72">
        <v>23091</v>
      </c>
      <c r="J84" s="72">
        <v>10021225</v>
      </c>
      <c r="K84" s="72">
        <v>13055850000</v>
      </c>
      <c r="L84" s="86">
        <v>0.7675658804290797</v>
      </c>
    </row>
    <row r="85" spans="1:12" ht="15">
      <c r="A85" s="68"/>
      <c r="B85" s="96" t="s">
        <v>17</v>
      </c>
      <c r="C85" s="71">
        <v>1877720</v>
      </c>
      <c r="D85" s="71">
        <v>224735</v>
      </c>
      <c r="E85" s="71">
        <v>847474</v>
      </c>
      <c r="F85" s="71">
        <v>63998</v>
      </c>
      <c r="G85" s="71">
        <v>36</v>
      </c>
      <c r="H85" s="71">
        <v>274510</v>
      </c>
      <c r="I85" s="71">
        <v>6642</v>
      </c>
      <c r="J85" s="72">
        <v>1417395</v>
      </c>
      <c r="K85" s="71"/>
      <c r="L85" s="86">
        <v>0.754848965766994</v>
      </c>
    </row>
    <row r="86" spans="1:12" ht="15">
      <c r="A86" s="68"/>
      <c r="B86" s="96" t="s">
        <v>8</v>
      </c>
      <c r="C86" s="90">
        <v>2619340</v>
      </c>
      <c r="D86" s="72">
        <v>530223</v>
      </c>
      <c r="E86" s="72">
        <v>1242544</v>
      </c>
      <c r="F86" s="72">
        <v>38291</v>
      </c>
      <c r="G86" s="72">
        <v>15382</v>
      </c>
      <c r="H86" s="72">
        <v>114239</v>
      </c>
      <c r="I86" s="72">
        <v>33903</v>
      </c>
      <c r="J86" s="72">
        <v>1974582</v>
      </c>
      <c r="K86" s="72">
        <v>2619340000</v>
      </c>
      <c r="L86" s="86">
        <v>0.7538471523360847</v>
      </c>
    </row>
    <row r="87" spans="1:12" ht="15">
      <c r="A87" s="68"/>
      <c r="B87" s="96" t="s">
        <v>71</v>
      </c>
      <c r="C87" s="88">
        <v>2282400</v>
      </c>
      <c r="D87" s="72">
        <v>198523</v>
      </c>
      <c r="E87" s="72">
        <v>1305390</v>
      </c>
      <c r="F87" s="72">
        <v>12839</v>
      </c>
      <c r="G87" s="72" t="s">
        <v>6</v>
      </c>
      <c r="H87" s="72">
        <v>88646</v>
      </c>
      <c r="I87" s="72">
        <v>1974465</v>
      </c>
      <c r="J87" s="72">
        <v>1622326</v>
      </c>
      <c r="K87" s="72">
        <v>2282400000</v>
      </c>
      <c r="L87" s="86">
        <v>0.710798282509639</v>
      </c>
    </row>
    <row r="88" spans="1:12" ht="15">
      <c r="A88" s="68"/>
      <c r="B88" s="96" t="s">
        <v>9</v>
      </c>
      <c r="C88" s="90">
        <v>957510</v>
      </c>
      <c r="D88" s="72">
        <v>88227</v>
      </c>
      <c r="E88" s="72">
        <v>425845</v>
      </c>
      <c r="F88" s="72">
        <v>25283</v>
      </c>
      <c r="G88" s="72" t="s">
        <v>6</v>
      </c>
      <c r="H88" s="72">
        <v>56636</v>
      </c>
      <c r="I88" s="72" t="s">
        <v>6</v>
      </c>
      <c r="J88" s="72">
        <v>595991</v>
      </c>
      <c r="K88" s="72">
        <v>957510000</v>
      </c>
      <c r="L88" s="86">
        <v>0.6224384079539639</v>
      </c>
    </row>
    <row r="89" spans="1:12" ht="15">
      <c r="A89" s="68"/>
      <c r="B89" s="96" t="s">
        <v>10</v>
      </c>
      <c r="C89" s="90">
        <v>4959450</v>
      </c>
      <c r="D89" s="72">
        <v>635509</v>
      </c>
      <c r="E89" s="72">
        <v>2039237</v>
      </c>
      <c r="F89" s="72">
        <v>51430</v>
      </c>
      <c r="G89" s="72">
        <v>9850</v>
      </c>
      <c r="H89" s="72" t="s">
        <v>6</v>
      </c>
      <c r="I89" s="72">
        <v>0</v>
      </c>
      <c r="J89" s="72">
        <v>2736026</v>
      </c>
      <c r="K89" s="72">
        <v>4959450000</v>
      </c>
      <c r="L89" s="86">
        <v>0.5516793192793555</v>
      </c>
    </row>
    <row r="90" spans="1:12" ht="15">
      <c r="A90" s="68"/>
      <c r="B90" s="97" t="s">
        <v>5</v>
      </c>
      <c r="C90" s="94">
        <v>4650940</v>
      </c>
      <c r="D90" s="87">
        <v>186142</v>
      </c>
      <c r="E90" s="87">
        <v>652446</v>
      </c>
      <c r="F90" s="87">
        <v>163439</v>
      </c>
      <c r="G90" s="87" t="s">
        <v>6</v>
      </c>
      <c r="H90" s="87" t="s">
        <v>6</v>
      </c>
      <c r="I90" s="87" t="s">
        <v>6</v>
      </c>
      <c r="J90" s="87">
        <v>1002027</v>
      </c>
      <c r="K90" s="87">
        <v>4650940000</v>
      </c>
      <c r="L90" s="93">
        <v>0.21544612486938125</v>
      </c>
    </row>
    <row r="91" spans="1:12" ht="15">
      <c r="A91" s="68"/>
      <c r="B91" s="98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1:12" ht="15">
      <c r="A92" s="68"/>
      <c r="B92" s="96" t="s">
        <v>32</v>
      </c>
      <c r="C92" s="73">
        <v>1047800</v>
      </c>
      <c r="D92" s="72">
        <v>1002208</v>
      </c>
      <c r="E92" s="72">
        <v>745403</v>
      </c>
      <c r="F92" s="72">
        <v>83063</v>
      </c>
      <c r="G92" s="72">
        <v>55886</v>
      </c>
      <c r="H92" s="72">
        <v>30727</v>
      </c>
      <c r="I92" s="72">
        <v>323594</v>
      </c>
      <c r="J92" s="72">
        <v>2240881</v>
      </c>
      <c r="K92" s="72">
        <v>1047800000</v>
      </c>
      <c r="L92" s="86">
        <v>2.1386533689635425</v>
      </c>
    </row>
    <row r="93" spans="1:12" ht="15">
      <c r="A93" s="68"/>
      <c r="B93" s="96" t="s">
        <v>31</v>
      </c>
      <c r="C93" s="73">
        <v>996270</v>
      </c>
      <c r="D93" s="72">
        <v>121834</v>
      </c>
      <c r="E93" s="72">
        <v>692015</v>
      </c>
      <c r="F93" s="72">
        <v>4822</v>
      </c>
      <c r="G93" s="72">
        <v>1331</v>
      </c>
      <c r="H93" s="72">
        <v>39114</v>
      </c>
      <c r="I93" s="72">
        <v>675</v>
      </c>
      <c r="J93" s="72">
        <v>859791</v>
      </c>
      <c r="K93" s="72">
        <v>996270000</v>
      </c>
      <c r="L93" s="86">
        <v>0.8630100274022102</v>
      </c>
    </row>
    <row r="94" spans="1:12" ht="15">
      <c r="A94" s="68"/>
      <c r="B94" s="99" t="s">
        <v>49</v>
      </c>
      <c r="C94" s="100">
        <v>174613900</v>
      </c>
      <c r="D94" s="100">
        <v>173250756</v>
      </c>
      <c r="E94" s="100">
        <v>131263507</v>
      </c>
      <c r="F94" s="100">
        <v>20706345</v>
      </c>
      <c r="G94" s="100">
        <v>1684397</v>
      </c>
      <c r="H94" s="100">
        <v>12843697</v>
      </c>
      <c r="I94" s="100">
        <v>56195739</v>
      </c>
      <c r="J94" s="100">
        <v>393986904</v>
      </c>
      <c r="K94" s="100">
        <v>172736180000</v>
      </c>
      <c r="L94" s="101">
        <v>2.305666874172102</v>
      </c>
    </row>
    <row r="95" spans="1:9" ht="15">
      <c r="A95" s="68"/>
      <c r="D95" s="32">
        <f>+D94-'F1'!C114</f>
        <v>0</v>
      </c>
      <c r="E95" s="32">
        <f>+E94-'F1'!D114</f>
        <v>0</v>
      </c>
      <c r="F95" s="32">
        <f>+F94-'F1'!E114</f>
        <v>0</v>
      </c>
      <c r="G95" s="32">
        <f>+G94-'F1'!F114</f>
        <v>0</v>
      </c>
      <c r="H95" s="32">
        <f>+H94-'F1'!G114</f>
        <v>0</v>
      </c>
      <c r="I95" s="32">
        <f>+I94-'F1'!H114</f>
        <v>0</v>
      </c>
    </row>
    <row r="96" spans="1:3" ht="15">
      <c r="A96" s="68"/>
      <c r="C96" s="32" t="s">
        <v>62</v>
      </c>
    </row>
    <row r="97" ht="15">
      <c r="A97" s="68"/>
    </row>
    <row r="98" spans="1:11" ht="15">
      <c r="A98" s="68"/>
      <c r="K98" s="32">
        <f>SUM(D63:I93)</f>
        <v>399045113</v>
      </c>
    </row>
    <row r="99" ht="15">
      <c r="A99" s="68"/>
    </row>
    <row r="100" spans="1:10" ht="15">
      <c r="A100" s="68"/>
      <c r="I100" s="32" t="s">
        <v>69</v>
      </c>
      <c r="J100" s="32">
        <v>1957537</v>
      </c>
    </row>
    <row r="101" ht="15">
      <c r="A101" s="68"/>
    </row>
  </sheetData>
  <autoFilter ref="B62:L62">
    <sortState ref="B63:L101">
      <sortCondition descending="1" sortBy="value" ref="L63:L101"/>
    </sortState>
  </autoFilter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Clara</dc:creator>
  <cp:keywords/>
  <dc:description/>
  <cp:lastModifiedBy>MARTINS Carla</cp:lastModifiedBy>
  <cp:lastPrinted>2015-09-21T10:15:27Z</cp:lastPrinted>
  <dcterms:created xsi:type="dcterms:W3CDTF">2015-08-13T14:15:21Z</dcterms:created>
  <dcterms:modified xsi:type="dcterms:W3CDTF">2016-10-12T07:08:16Z</dcterms:modified>
  <cp:category/>
  <cp:version/>
  <cp:contentType/>
  <cp:contentStatus/>
</cp:coreProperties>
</file>