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filterPrivacy="1"/>
  <bookViews>
    <workbookView xWindow="65516" yWindow="65516" windowWidth="20960" windowHeight="14280" tabRatio="729" firstSheet="3" activeTab="8"/>
  </bookViews>
  <sheets>
    <sheet name="Figure 1" sheetId="37" r:id="rId1"/>
    <sheet name="Table 1" sheetId="28" r:id="rId2"/>
    <sheet name="Figure 2" sheetId="42" r:id="rId3"/>
    <sheet name="Figure 3" sheetId="27" r:id="rId4"/>
    <sheet name="Figure 4" sheetId="38" r:id="rId5"/>
    <sheet name="Figure 5" sheetId="30" r:id="rId6"/>
    <sheet name="Table 2" sheetId="41" r:id="rId7"/>
    <sheet name="Table 3" sheetId="33" r:id="rId8"/>
    <sheet name="Figure 6" sheetId="34" r:id="rId9"/>
    <sheet name="Table 4" sheetId="32" r:id="rId10"/>
  </sheets>
  <definedNames/>
  <calcPr calcId="162913"/>
</workbook>
</file>

<file path=xl/sharedStrings.xml><?xml version="1.0" encoding="utf-8"?>
<sst xmlns="http://schemas.openxmlformats.org/spreadsheetml/2006/main" count="725" uniqueCount="155">
  <si>
    <t>Total</t>
  </si>
  <si>
    <t xml:space="preserve">Family </t>
  </si>
  <si>
    <t>Education</t>
  </si>
  <si>
    <t>Employment</t>
  </si>
  <si>
    <t>Other</t>
  </si>
  <si>
    <t>(%)</t>
  </si>
  <si>
    <t>Belgium</t>
  </si>
  <si>
    <t>Bulgaria</t>
  </si>
  <si>
    <t>Denmark</t>
  </si>
  <si>
    <t>Estonia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</si>
  <si>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</si>
  <si>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</si>
  <si>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</si>
  <si>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</si>
  <si>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</si>
  <si>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</si>
  <si>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</si>
  <si>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</si>
  <si>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</si>
  <si>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</si>
  <si>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</si>
  <si>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</si>
  <si>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</si>
  <si>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</si>
  <si>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</si>
  <si>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</si>
  <si>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</si>
  <si>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</si>
  <si>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</si>
  <si>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Liechtenstein</t>
  </si>
  <si>
    <t>Norway</t>
  </si>
  <si>
    <t>India</t>
  </si>
  <si>
    <t>Ukraine</t>
  </si>
  <si>
    <t>Morocco</t>
  </si>
  <si>
    <t>Pakistan</t>
  </si>
  <si>
    <t>Albania</t>
  </si>
  <si>
    <t>Philippines</t>
  </si>
  <si>
    <t>Brazil</t>
  </si>
  <si>
    <t>Turkey</t>
  </si>
  <si>
    <t>Germany</t>
  </si>
  <si>
    <t>Georgia</t>
  </si>
  <si>
    <t>Algeria</t>
  </si>
  <si>
    <t>Colombia</t>
  </si>
  <si>
    <t>Tunisia</t>
  </si>
  <si>
    <t>Belarus</t>
  </si>
  <si>
    <t>Serbia</t>
  </si>
  <si>
    <t>Croatia</t>
  </si>
  <si>
    <t xml:space="preserve">Other </t>
  </si>
  <si>
    <t>Family</t>
  </si>
  <si>
    <t>Eritrea</t>
  </si>
  <si>
    <t>Russia</t>
  </si>
  <si>
    <t>United States</t>
  </si>
  <si>
    <t>Uzbekistan</t>
  </si>
  <si>
    <t>Syria</t>
  </si>
  <si>
    <t>Bosnia and Herzegovina</t>
  </si>
  <si>
    <t>Vietnam</t>
  </si>
  <si>
    <t>Afghanistan</t>
  </si>
  <si>
    <t>Moldova</t>
  </si>
  <si>
    <t>Asylum and migration</t>
  </si>
  <si>
    <t>Statistics on residence permits</t>
  </si>
  <si>
    <r>
      <t>Source:</t>
    </r>
    <r>
      <rPr>
        <sz val="9"/>
        <color theme="1"/>
        <rFont val="Arial"/>
        <family val="2"/>
      </rPr>
      <t xml:space="preserve"> Eurostat (online data code: migr_resfirst)</t>
    </r>
  </si>
  <si>
    <t>Bookmark:</t>
  </si>
  <si>
    <t>Bookmarks:</t>
  </si>
  <si>
    <r>
      <t>Source:</t>
    </r>
    <r>
      <rPr>
        <sz val="9"/>
        <color theme="1"/>
        <rFont val="Arial"/>
        <family val="2"/>
      </rPr>
      <t xml:space="preserve"> Eurostat (online data code: migr_resfas)</t>
    </r>
  </si>
  <si>
    <t>(% of total 
permits issued)</t>
  </si>
  <si>
    <t>Three leading EU Member States issuing permits</t>
  </si>
  <si>
    <t>First</t>
  </si>
  <si>
    <t>Second</t>
  </si>
  <si>
    <t>Third</t>
  </si>
  <si>
    <t>Other EU 
Member States</t>
  </si>
  <si>
    <t>Others</t>
  </si>
  <si>
    <r>
      <t>Source:</t>
    </r>
    <r>
      <rPr>
        <sz val="9"/>
        <color theme="1"/>
        <rFont val="Arial"/>
        <family val="2"/>
      </rPr>
      <t xml:space="preserve"> Eurostat (online data codes: migr_resfirst and demo_gind)</t>
    </r>
  </si>
  <si>
    <t>PERMITS ISSUED FOR EDUCATIONAL REASONS</t>
  </si>
  <si>
    <t>PERMITS ISSUED FOR EMPLOYMENT REASONS</t>
  </si>
  <si>
    <t>PERMITS ISSUED FOR OTHER REASONS</t>
  </si>
  <si>
    <t>Male</t>
  </si>
  <si>
    <t>Female</t>
  </si>
  <si>
    <t>(% of total number of permits issued)</t>
  </si>
  <si>
    <t>PERMITS ISSUED FOR FAMILY REASONS</t>
  </si>
  <si>
    <t>Iraq</t>
  </si>
  <si>
    <t>Citizens of:</t>
  </si>
  <si>
    <t>Top five</t>
  </si>
  <si>
    <t>Top 10</t>
  </si>
  <si>
    <t>Ireland</t>
  </si>
  <si>
    <t>China including Hong Kong</t>
  </si>
  <si>
    <t>Venezuela</t>
  </si>
  <si>
    <t>Nepal</t>
  </si>
  <si>
    <t>Iceland</t>
  </si>
  <si>
    <t>Czechia</t>
  </si>
  <si>
    <t>North Macedonia</t>
  </si>
  <si>
    <t>Angola</t>
  </si>
  <si>
    <t>Note: 2009-2012, excluding Croatia.</t>
  </si>
  <si>
    <t xml:space="preserve">Employment </t>
  </si>
  <si>
    <t>(thousands)</t>
  </si>
  <si>
    <t>Permits issued (number)</t>
  </si>
  <si>
    <t>(number)</t>
  </si>
  <si>
    <t>(*) This designation is without prejudice to positions on status, and is in line with UNSCR 1244/1999 and the ICJ Opinion on the Kosovo declaration of independence.</t>
  </si>
  <si>
    <t>Kosovo (*)</t>
  </si>
  <si>
    <t>Note: the table shows the five non-member countries with the highest number of citizens granted a residence permit.</t>
  </si>
  <si>
    <t>Bangladesh</t>
  </si>
  <si>
    <t>Cabo Verde</t>
  </si>
  <si>
    <t>Sri Lanka</t>
  </si>
  <si>
    <t>%</t>
  </si>
  <si>
    <t>Switzerland</t>
  </si>
  <si>
    <t>Note: estimates based on information for 23 of the EU-27 Member States (excluding Malta, Latvia, Poland and Slovakia).</t>
  </si>
  <si>
    <t>(per 1 000 population)</t>
  </si>
  <si>
    <t xml:space="preserve">Partial data available for Latvia (missing results by sex for employment-related reason) and Poland (missing results by sex for the category ‘other reasons’).
</t>
  </si>
  <si>
    <t>Figure 1: Number of first residence permits issued, by reason, EU, 2009-2020</t>
  </si>
  <si>
    <t>EU</t>
  </si>
  <si>
    <t>Table 1: First residence permits issued, by reason, 2020</t>
  </si>
  <si>
    <t>Figure 3: First residence permits issued relative to the population size, 2015 and 2020</t>
  </si>
  <si>
    <t>Note: the figure shows the 10 non-member countries with the highest number of citizens granted a residence permit in the EU (based on the ranking for 2020).</t>
  </si>
  <si>
    <t>Note: the figure shows the 10 non-member countries with the highest number of citizens granted a residence permit
in the EU.</t>
  </si>
  <si>
    <t>Figure 6: Top 10 countries whose citizens received first residence permits in the EU, by reason, 2020</t>
  </si>
  <si>
    <t>Top 10 countries whose citizens received first residence permits in the EU, by reason, 2020</t>
  </si>
  <si>
    <t>Note: the figure shows the 10 non-member countries with the highest number of citizens granted a residence permit in the EU.</t>
  </si>
  <si>
    <t>EU
permits issued
(number)</t>
  </si>
  <si>
    <t>Table 3: Top 10 countries whose citizens received first residence permits in the EU, by Member State issuing the permit, 2020</t>
  </si>
  <si>
    <t>Note: the table shows the 10 non-member countries with the highest number of citizens granted a residence permit in the EU.</t>
  </si>
  <si>
    <t>Note: the table shows the five non-member countries with the highest number of citizens granted a residence permit in the EU for each reason.</t>
  </si>
  <si>
    <t>Table 4: Top five countries whose citizens received first residence permits in the EU, by reason and by Member State issuing the permit, 2020</t>
  </si>
  <si>
    <t>EU
permits issued (number)</t>
  </si>
  <si>
    <t>:</t>
  </si>
  <si>
    <t>-</t>
  </si>
  <si>
    <t>: not available</t>
  </si>
  <si>
    <t>- not applicable</t>
  </si>
  <si>
    <t>Kazakhstan</t>
  </si>
  <si>
    <t>South Africa</t>
  </si>
  <si>
    <t>Honduras</t>
  </si>
  <si>
    <t>Cote d'Ivoire</t>
  </si>
  <si>
    <t>South Korea</t>
  </si>
  <si>
    <t>United Kingdom</t>
  </si>
  <si>
    <t>https://ec.europa.eu/eurostat/databrowser/bookmark/459867f7-8a00-406a-96f3-8db6ac4ec244?lang=en</t>
  </si>
  <si>
    <t>https://ec.europa.eu/eurostat/databrowser/bookmark/97e73cc8-3f44-4af0-acde-cb9571b5a2ba?lang=en&amp;page=time:2020</t>
  </si>
  <si>
    <t>https://ec.europa.eu/eurostat/databrowser/bookmark/0b9e44df-32da-4d86-a99c-9f70830d314a?lang=en</t>
  </si>
  <si>
    <t>https://ec.europa.eu/eurostat/databrowser/bookmark/c1d8e301-6b9b-4664-8d61-0f73a058d58a?lang=en</t>
  </si>
  <si>
    <t>migr_resfirst</t>
  </si>
  <si>
    <t>demo_gind</t>
  </si>
  <si>
    <t>https://ec.europa.eu/eurostat/databrowser/bookmark/67beee02-e93b-4cf8-8333-8495c4e5e407?lang=en</t>
  </si>
  <si>
    <t>https://ec.europa.eu/eurostat/databrowser/bookmark/528b8367-030f-4a46-a0de-ef42823587d8?lang=en&amp;page=time:2020</t>
  </si>
  <si>
    <t>https://ec.europa.eu/eurostat/databrowser/bookmark/048846c7-25c2-4951-b23d-00f032e21aef?lang=en&amp;page=time:2020</t>
  </si>
  <si>
    <t>https://ec.europa.eu/eurostat/databrowser/bookmark/3c2232e0-29e9-4175-a78d-4a73423b609d?lang=en&amp;page=time:2020</t>
  </si>
  <si>
    <t>https://ec.europa.eu/eurostat/databrowser/bookmark/8f2da424-a7f1-45e3-ae53-b1cf6ccca044?lang=en&amp;page=time:2020</t>
  </si>
  <si>
    <t>https://ec.europa.eu/eurostat/databrowser/bookmark/b7c01d85-91b5-4e9d-94f4-257c8cae6e00?lang=en&amp;page=time:2020</t>
  </si>
  <si>
    <t>https://ec.europa.eu/eurostat/databrowser/bookmark/b2be9b53-eb46-4f7b-91c0-2a600f9f455a?lang=en&amp;page=time:2020</t>
  </si>
  <si>
    <t>Figure 2: Number of first residence permits issued, by reason, EU, 2009-2020</t>
  </si>
  <si>
    <t>Note: Iceland, Liechtenstein and Switzerland, 2020 data on residence permits not available.</t>
  </si>
  <si>
    <r>
      <t>Source:</t>
    </r>
    <r>
      <rPr>
        <sz val="12"/>
        <color theme="1"/>
        <rFont val="Arial"/>
        <family val="2"/>
      </rPr>
      <t xml:space="preserve"> Eurostat (online data code: migr_resfirst)</t>
    </r>
  </si>
  <si>
    <t>Figure 4: First residence permits issued, by reason and by sex, EU,2020</t>
  </si>
  <si>
    <t xml:space="preserve">Figure 5: Developments for the number of first residence permits issued to the top 10 countries whose citizens received a first residence permit, by country of citizenship, EU, 2018-2020
</t>
  </si>
  <si>
    <t>Table 2:  Top 5 countries whose citizens received a first resident permit in 2020, by EU Member State</t>
  </si>
  <si>
    <t>Germany (1)</t>
  </si>
  <si>
    <t xml:space="preserve">France </t>
  </si>
  <si>
    <t xml:space="preserve">Greece </t>
  </si>
  <si>
    <t xml:space="preserve">Romania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</si>
</sst>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#\ ###\ ###"/>
    <numFmt numFmtId="165" formatCode="#,##0.0"/>
    <numFmt numFmtId="166" formatCode="0.0"/>
    <numFmt numFmtId="167" formatCode="#,##0.0_i"/>
    <numFmt numFmtId="168" formatCode="0.0%"/>
    <numFmt numFmtId="169" formatCode="dd\.mm\.yy"/>
    <numFmt numFmtId="170" formatCode="#,##0_i"/>
    <numFmt numFmtId="171" formatCode="#,##0.000"/>
    <numFmt numFmtId="172" formatCode="#\ ###\ ###_i"/>
    <numFmt numFmtId="173" formatCode="#\ ##0_i"/>
    <numFmt numFmtId="174" formatCode="@_i"/>
    <numFmt numFmtId="175" formatCode=".\ #####\ ;#############################################################################################################.000"/>
    <numFmt numFmtId="176" formatCode="#.0\ ##0_i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sz val="9"/>
      <color theme="0" tint="-0.24997000396251678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0" tint="-0.1499900072813034"/>
      <name val="Arial"/>
      <family val="2"/>
    </font>
    <font>
      <sz val="11"/>
      <color rgb="FF9C6500"/>
      <name val="Calibri"/>
      <family val="2"/>
      <scheme val="minor"/>
    </font>
    <font>
      <sz val="9"/>
      <color rgb="FF000000"/>
      <name val="Arial"/>
      <family val="2"/>
    </font>
    <font>
      <sz val="9"/>
      <color rgb="FF9C6500"/>
      <name val="Arial"/>
      <family val="2"/>
    </font>
    <font>
      <b/>
      <sz val="9"/>
      <color rgb="FFFF0000"/>
      <name val="Arial"/>
      <family val="2"/>
    </font>
    <font>
      <sz val="14"/>
      <color rgb="FF000000"/>
      <name val="Arial"/>
      <family val="2"/>
    </font>
    <font>
      <b/>
      <sz val="16"/>
      <color rgb="FF000000"/>
      <name val="Arial"/>
      <family val="2"/>
    </font>
    <font>
      <i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+mn-cs"/>
      <family val="2"/>
    </font>
    <font>
      <sz val="11"/>
      <color theme="0"/>
      <name val="Calibri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</fills>
  <borders count="51">
    <border>
      <left/>
      <right/>
      <top/>
      <bottom/>
      <diagonal/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thin"/>
    </border>
    <border>
      <left style="hair">
        <color rgb="FFA6A6A6"/>
      </left>
      <right/>
      <top style="thin"/>
      <bottom style="thin"/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/>
      <bottom style="thin">
        <color rgb="FF000000"/>
      </bottom>
    </border>
    <border>
      <left/>
      <right style="hair">
        <color rgb="FFA6A6A6"/>
      </right>
      <top/>
      <bottom style="thin"/>
    </border>
    <border>
      <left/>
      <right style="hair">
        <color rgb="FFA6A6A6"/>
      </right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 style="hair">
        <color rgb="FFD0D1D2"/>
      </top>
      <bottom/>
    </border>
    <border>
      <left/>
      <right/>
      <top style="thin">
        <color rgb="FF000000"/>
      </top>
      <bottom style="thin">
        <color theme="1"/>
      </bottom>
    </border>
    <border>
      <left/>
      <right/>
      <top style="thin">
        <color indexed="8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D0D1D2"/>
      </top>
      <bottom style="hair">
        <color rgb="FFC0C0C0"/>
      </bottom>
    </border>
    <border>
      <left/>
      <right style="hair">
        <color rgb="FFA6A6A6"/>
      </right>
      <top style="hair">
        <color rgb="FFD0D1D2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 style="thin">
        <color indexed="8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/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theme="1"/>
      </top>
      <bottom style="hair">
        <color rgb="FFC0C0C0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167" fontId="3" fillId="0" borderId="0" applyFill="0" applyBorder="0" applyProtection="0">
      <alignment horizontal="right"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</cellStyleXfs>
  <cellXfs count="341">
    <xf numFmtId="0" fontId="0" fillId="0" borderId="0" xfId="0"/>
    <xf numFmtId="0" fontId="3" fillId="0" borderId="0" xfId="0" applyFont="1"/>
    <xf numFmtId="0" fontId="7" fillId="5" borderId="0" xfId="0" applyFont="1" applyFill="1" applyBorder="1"/>
    <xf numFmtId="0" fontId="6" fillId="5" borderId="0" xfId="0" applyFont="1" applyFill="1"/>
    <xf numFmtId="0" fontId="2" fillId="5" borderId="0" xfId="0" applyNumberFormat="1" applyFont="1" applyFill="1" applyBorder="1" applyAlignment="1">
      <alignment horizontal="center" wrapText="1"/>
    </xf>
    <xf numFmtId="1" fontId="6" fillId="0" borderId="0" xfId="0" applyNumberFormat="1" applyFont="1"/>
    <xf numFmtId="0" fontId="3" fillId="0" borderId="0" xfId="24" applyNumberFormat="1" applyFont="1" applyFill="1" applyBorder="1" applyAlignment="1">
      <alignment/>
      <protection/>
    </xf>
    <xf numFmtId="0" fontId="3" fillId="0" borderId="0" xfId="24" applyFont="1">
      <alignment/>
      <protection/>
    </xf>
    <xf numFmtId="0" fontId="6" fillId="0" borderId="0" xfId="0" applyNumberFormat="1" applyFont="1"/>
    <xf numFmtId="0" fontId="8" fillId="0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 applyBorder="1"/>
    <xf numFmtId="164" fontId="9" fillId="5" borderId="0" xfId="0" applyNumberFormat="1" applyFont="1" applyFill="1" applyBorder="1" applyAlignment="1">
      <alignment horizontal="right" indent="1"/>
    </xf>
    <xf numFmtId="0" fontId="9" fillId="5" borderId="0" xfId="0" applyNumberFormat="1" applyFont="1" applyFill="1" applyBorder="1" applyAlignment="1" applyProtection="1">
      <alignment horizontal="right" indent="1"/>
      <protection locked="0"/>
    </xf>
    <xf numFmtId="0" fontId="9" fillId="5" borderId="0" xfId="0" applyFont="1" applyFill="1"/>
    <xf numFmtId="166" fontId="3" fillId="0" borderId="0" xfId="0" applyNumberFormat="1" applyFont="1"/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166" fontId="2" fillId="6" borderId="2" xfId="0" applyNumberFormat="1" applyFont="1" applyFill="1" applyBorder="1" applyAlignment="1">
      <alignment horizontal="center" vertical="center"/>
    </xf>
    <xf numFmtId="166" fontId="2" fillId="6" borderId="2" xfId="0" applyNumberFormat="1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 wrapText="1"/>
    </xf>
    <xf numFmtId="166" fontId="2" fillId="6" borderId="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70" fontId="6" fillId="0" borderId="0" xfId="0" applyNumberFormat="1" applyFont="1" applyAlignment="1">
      <alignment horizontal="right"/>
    </xf>
    <xf numFmtId="0" fontId="2" fillId="7" borderId="4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8" fillId="0" borderId="0" xfId="0" applyFont="1" applyBorder="1"/>
    <xf numFmtId="1" fontId="8" fillId="0" borderId="0" xfId="0" applyNumberFormat="1" applyFont="1"/>
    <xf numFmtId="165" fontId="12" fillId="0" borderId="0" xfId="41" applyNumberFormat="1" applyFont="1" applyFill="1" applyBorder="1">
      <alignment/>
      <protection/>
    </xf>
    <xf numFmtId="3" fontId="10" fillId="0" borderId="0" xfId="41" applyNumberFormat="1" applyFont="1">
      <alignment/>
      <protection/>
    </xf>
    <xf numFmtId="0" fontId="3" fillId="0" borderId="0" xfId="41" applyFont="1" applyFill="1" applyBorder="1">
      <alignment/>
      <protection/>
    </xf>
    <xf numFmtId="3" fontId="10" fillId="0" borderId="0" xfId="0" applyNumberFormat="1" applyFont="1"/>
    <xf numFmtId="0" fontId="6" fillId="0" borderId="0" xfId="0" applyFont="1" applyBorder="1" applyAlignment="1">
      <alignment horizontal="right"/>
    </xf>
    <xf numFmtId="166" fontId="3" fillId="0" borderId="0" xfId="41" applyNumberFormat="1" applyFont="1" applyFill="1" applyBorder="1">
      <alignment/>
      <protection/>
    </xf>
    <xf numFmtId="0" fontId="2" fillId="2" borderId="7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7" borderId="8" xfId="0" applyFont="1" applyFill="1" applyBorder="1" applyAlignment="1">
      <alignment/>
    </xf>
    <xf numFmtId="0" fontId="2" fillId="7" borderId="9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2" xfId="0" applyFont="1" applyBorder="1"/>
    <xf numFmtId="170" fontId="6" fillId="0" borderId="12" xfId="0" applyNumberFormat="1" applyFont="1" applyBorder="1" applyAlignment="1">
      <alignment horizontal="right"/>
    </xf>
    <xf numFmtId="0" fontId="6" fillId="0" borderId="7" xfId="0" applyFont="1" applyBorder="1"/>
    <xf numFmtId="0" fontId="2" fillId="0" borderId="0" xfId="28" applyFont="1" applyAlignment="1">
      <alignment horizontal="left" vertical="center"/>
    </xf>
    <xf numFmtId="0" fontId="2" fillId="0" borderId="0" xfId="28" applyFont="1" applyFill="1" applyAlignment="1">
      <alignment horizontal="left" vertical="center"/>
    </xf>
    <xf numFmtId="0" fontId="11" fillId="0" borderId="0" xfId="0" applyFont="1" applyAlignment="1">
      <alignment horizontal="left"/>
    </xf>
    <xf numFmtId="0" fontId="2" fillId="7" borderId="13" xfId="0" applyFont="1" applyFill="1" applyBorder="1" applyAlignment="1">
      <alignment/>
    </xf>
    <xf numFmtId="0" fontId="2" fillId="7" borderId="14" xfId="0" applyFont="1" applyFill="1" applyBorder="1" applyAlignment="1">
      <alignment/>
    </xf>
    <xf numFmtId="0" fontId="2" fillId="7" borderId="15" xfId="0" applyFont="1" applyFill="1" applyBorder="1" applyAlignment="1">
      <alignment/>
    </xf>
    <xf numFmtId="0" fontId="2" fillId="7" borderId="16" xfId="0" applyFont="1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2" fillId="6" borderId="0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165" fontId="2" fillId="6" borderId="0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/>
    </xf>
    <xf numFmtId="3" fontId="2" fillId="2" borderId="17" xfId="0" applyNumberFormat="1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/>
    </xf>
    <xf numFmtId="0" fontId="2" fillId="7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2" fillId="0" borderId="25" xfId="41" applyFont="1" applyBorder="1">
      <alignment/>
      <protection/>
    </xf>
    <xf numFmtId="0" fontId="2" fillId="0" borderId="15" xfId="41" applyFont="1" applyBorder="1">
      <alignment/>
      <protection/>
    </xf>
    <xf numFmtId="0" fontId="6" fillId="0" borderId="0" xfId="0" applyFont="1" applyBorder="1"/>
    <xf numFmtId="0" fontId="6" fillId="5" borderId="0" xfId="0" applyFont="1" applyFill="1" applyBorder="1"/>
    <xf numFmtId="164" fontId="6" fillId="5" borderId="0" xfId="0" applyNumberFormat="1" applyFont="1" applyFill="1" applyBorder="1"/>
    <xf numFmtId="165" fontId="3" fillId="5" borderId="0" xfId="0" applyNumberFormat="1" applyFont="1" applyFill="1" applyBorder="1" applyAlignment="1">
      <alignment horizontal="right" indent="1"/>
    </xf>
    <xf numFmtId="0" fontId="6" fillId="5" borderId="0" xfId="0" applyFont="1" applyFill="1" applyBorder="1" applyAlignment="1">
      <alignment horizontal="center"/>
    </xf>
    <xf numFmtId="165" fontId="6" fillId="5" borderId="0" xfId="0" applyNumberFormat="1" applyFont="1" applyFill="1" applyBorder="1" applyAlignment="1" applyProtection="1">
      <alignment horizontal="left"/>
      <protection hidden="1"/>
    </xf>
    <xf numFmtId="168" fontId="6" fillId="5" borderId="0" xfId="0" applyNumberFormat="1" applyFont="1" applyFill="1" applyBorder="1"/>
    <xf numFmtId="168" fontId="6" fillId="0" borderId="0" xfId="0" applyNumberFormat="1" applyFont="1"/>
    <xf numFmtId="0" fontId="7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 applyBorder="1"/>
    <xf numFmtId="0" fontId="8" fillId="0" borderId="0" xfId="0" applyFont="1"/>
    <xf numFmtId="166" fontId="6" fillId="0" borderId="0" xfId="0" applyNumberFormat="1" applyFont="1" applyBorder="1"/>
    <xf numFmtId="166" fontId="6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7" fillId="5" borderId="0" xfId="0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3" fillId="0" borderId="0" xfId="27" applyNumberFormat="1" applyFont="1" applyFill="1" applyBorder="1" applyAlignment="1">
      <alignment/>
      <protection/>
    </xf>
    <xf numFmtId="0" fontId="3" fillId="0" borderId="0" xfId="27" applyFont="1">
      <alignment/>
      <protection/>
    </xf>
    <xf numFmtId="0" fontId="3" fillId="0" borderId="0" xfId="0" applyNumberFormat="1" applyFont="1" applyFill="1" applyBorder="1" applyAlignment="1">
      <alignment/>
    </xf>
    <xf numFmtId="169" fontId="3" fillId="0" borderId="0" xfId="27" applyNumberFormat="1" applyFont="1" applyFill="1" applyBorder="1" applyAlignment="1">
      <alignment/>
      <protection/>
    </xf>
    <xf numFmtId="169" fontId="3" fillId="0" borderId="0" xfId="0" applyNumberFormat="1" applyFont="1" applyFill="1" applyBorder="1" applyAlignment="1">
      <alignment/>
    </xf>
    <xf numFmtId="0" fontId="6" fillId="0" borderId="0" xfId="0" applyFont="1"/>
    <xf numFmtId="0" fontId="2" fillId="0" borderId="0" xfId="28" applyFont="1" applyAlignment="1">
      <alignment vertical="center"/>
    </xf>
    <xf numFmtId="0" fontId="2" fillId="0" borderId="0" xfId="28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11" fillId="0" borderId="0" xfId="0" applyFont="1" applyFill="1" applyBorder="1"/>
    <xf numFmtId="0" fontId="3" fillId="0" borderId="0" xfId="0" applyFont="1" applyFill="1" applyBorder="1" applyAlignment="1">
      <alignment horizontal="left"/>
    </xf>
    <xf numFmtId="9" fontId="10" fillId="0" borderId="0" xfId="0" applyNumberFormat="1" applyFont="1" applyFill="1" applyBorder="1" applyAlignment="1" applyProtection="1">
      <alignment horizontal="center"/>
      <protection locked="0"/>
    </xf>
    <xf numFmtId="9" fontId="10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 locked="0"/>
    </xf>
    <xf numFmtId="0" fontId="6" fillId="0" borderId="0" xfId="2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/>
    </xf>
    <xf numFmtId="0" fontId="10" fillId="0" borderId="0" xfId="0" applyFont="1" applyFill="1" applyBorder="1"/>
    <xf numFmtId="3" fontId="10" fillId="0" borderId="0" xfId="41" applyNumberFormat="1" applyFont="1" applyFill="1" applyBorder="1">
      <alignment/>
      <protection/>
    </xf>
    <xf numFmtId="3" fontId="3" fillId="0" borderId="0" xfId="41" applyNumberFormat="1" applyFont="1" applyFill="1" applyBorder="1">
      <alignment/>
      <protection/>
    </xf>
    <xf numFmtId="165" fontId="3" fillId="0" borderId="0" xfId="41" applyNumberFormat="1" applyFont="1" applyFill="1" applyBorder="1">
      <alignment/>
      <protection/>
    </xf>
    <xf numFmtId="3" fontId="10" fillId="0" borderId="0" xfId="41" applyNumberFormat="1" applyFont="1" applyFill="1" applyBorder="1" applyAlignment="1">
      <alignment/>
      <protection/>
    </xf>
    <xf numFmtId="3" fontId="3" fillId="0" borderId="0" xfId="41" applyNumberFormat="1" applyFont="1" applyFill="1" applyBorder="1" applyAlignment="1">
      <alignment/>
      <protection/>
    </xf>
    <xf numFmtId="165" fontId="3" fillId="0" borderId="0" xfId="41" applyNumberFormat="1" applyFont="1" applyFill="1" applyBorder="1" applyAlignment="1">
      <alignment/>
      <protection/>
    </xf>
    <xf numFmtId="165" fontId="6" fillId="0" borderId="0" xfId="0" applyNumberFormat="1" applyFont="1" applyBorder="1"/>
    <xf numFmtId="171" fontId="6" fillId="0" borderId="0" xfId="0" applyNumberFormat="1" applyFont="1" applyBorder="1"/>
    <xf numFmtId="3" fontId="6" fillId="0" borderId="0" xfId="0" applyNumberFormat="1" applyFont="1"/>
    <xf numFmtId="0" fontId="2" fillId="7" borderId="9" xfId="0" applyFont="1" applyFill="1" applyBorder="1" applyAlignment="1">
      <alignment wrapText="1"/>
    </xf>
    <xf numFmtId="0" fontId="2" fillId="7" borderId="4" xfId="0" applyFont="1" applyFill="1" applyBorder="1" applyAlignment="1">
      <alignment wrapText="1"/>
    </xf>
    <xf numFmtId="0" fontId="2" fillId="0" borderId="25" xfId="41" applyFont="1" applyBorder="1" applyAlignment="1">
      <alignment vertical="center"/>
      <protection/>
    </xf>
    <xf numFmtId="0" fontId="2" fillId="7" borderId="5" xfId="0" applyFont="1" applyFill="1" applyBorder="1" applyAlignment="1">
      <alignment vertical="center" wrapText="1"/>
    </xf>
    <xf numFmtId="0" fontId="2" fillId="0" borderId="15" xfId="41" applyFont="1" applyBorder="1" applyAlignment="1">
      <alignment vertical="center"/>
      <protection/>
    </xf>
    <xf numFmtId="0" fontId="2" fillId="2" borderId="12" xfId="0" applyFont="1" applyFill="1" applyBorder="1" applyAlignment="1">
      <alignment horizontal="left" vertical="center" wrapText="1"/>
    </xf>
    <xf numFmtId="166" fontId="2" fillId="6" borderId="26" xfId="0" applyNumberFormat="1" applyFont="1" applyFill="1" applyBorder="1" applyAlignment="1">
      <alignment horizontal="center" vertical="center" wrapText="1"/>
    </xf>
    <xf numFmtId="166" fontId="3" fillId="0" borderId="0" xfId="41" applyNumberFormat="1" applyFont="1">
      <alignment/>
      <protection/>
    </xf>
    <xf numFmtId="165" fontId="3" fillId="0" borderId="0" xfId="41" applyNumberFormat="1" applyFont="1">
      <alignment/>
      <protection/>
    </xf>
    <xf numFmtId="0" fontId="2" fillId="7" borderId="9" xfId="0" applyFont="1" applyFill="1" applyBorder="1" applyAlignment="1">
      <alignment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7" borderId="27" xfId="0" applyFont="1" applyFill="1" applyBorder="1" applyAlignment="1">
      <alignment vertical="center" wrapText="1"/>
    </xf>
    <xf numFmtId="0" fontId="2" fillId="0" borderId="3" xfId="41" applyFont="1" applyBorder="1" applyAlignment="1">
      <alignment vertical="center"/>
      <protection/>
    </xf>
    <xf numFmtId="0" fontId="6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2" fillId="0" borderId="3" xfId="41" applyFont="1" applyBorder="1">
      <alignment/>
      <protection/>
    </xf>
    <xf numFmtId="0" fontId="6" fillId="0" borderId="28" xfId="0" applyFont="1" applyBorder="1" applyAlignment="1">
      <alignment horizontal="left"/>
    </xf>
    <xf numFmtId="0" fontId="6" fillId="0" borderId="28" xfId="0" applyFont="1" applyBorder="1"/>
    <xf numFmtId="0" fontId="6" fillId="0" borderId="7" xfId="0" applyFont="1" applyBorder="1" applyAlignment="1">
      <alignment horizontal="left"/>
    </xf>
    <xf numFmtId="164" fontId="8" fillId="0" borderId="0" xfId="0" applyNumberFormat="1" applyFont="1"/>
    <xf numFmtId="166" fontId="8" fillId="0" borderId="0" xfId="0" applyNumberFormat="1" applyFont="1"/>
    <xf numFmtId="170" fontId="6" fillId="0" borderId="0" xfId="0" applyNumberFormat="1" applyFont="1"/>
    <xf numFmtId="173" fontId="3" fillId="2" borderId="7" xfId="41" applyNumberFormat="1" applyFont="1" applyFill="1" applyBorder="1" applyAlignment="1">
      <alignment horizontal="right"/>
      <protection/>
    </xf>
    <xf numFmtId="173" fontId="3" fillId="0" borderId="8" xfId="41" applyNumberFormat="1" applyFont="1" applyFill="1" applyBorder="1" applyAlignment="1">
      <alignment horizontal="right"/>
      <protection/>
    </xf>
    <xf numFmtId="173" fontId="3" fillId="0" borderId="9" xfId="41" applyNumberFormat="1" applyFont="1" applyFill="1" applyBorder="1" applyAlignment="1">
      <alignment horizontal="right"/>
      <protection/>
    </xf>
    <xf numFmtId="173" fontId="3" fillId="0" borderId="9" xfId="41" applyNumberFormat="1" applyFont="1" applyFill="1" applyBorder="1" applyAlignment="1">
      <alignment horizontal="right" vertical="center"/>
      <protection/>
    </xf>
    <xf numFmtId="173" fontId="3" fillId="0" borderId="2" xfId="41" applyNumberFormat="1" applyFont="1" applyFill="1" applyBorder="1" applyAlignment="1">
      <alignment horizontal="right"/>
      <protection/>
    </xf>
    <xf numFmtId="172" fontId="3" fillId="2" borderId="7" xfId="0" applyNumberFormat="1" applyFont="1" applyFill="1" applyBorder="1" applyAlignment="1">
      <alignment horizontal="right" vertical="center"/>
    </xf>
    <xf numFmtId="172" fontId="3" fillId="5" borderId="8" xfId="0" applyNumberFormat="1" applyFont="1" applyFill="1" applyBorder="1" applyAlignment="1" applyProtection="1">
      <alignment horizontal="right"/>
      <protection locked="0"/>
    </xf>
    <xf numFmtId="172" fontId="3" fillId="5" borderId="9" xfId="0" applyNumberFormat="1" applyFont="1" applyFill="1" applyBorder="1" applyAlignment="1" applyProtection="1">
      <alignment horizontal="right"/>
      <protection locked="0"/>
    </xf>
    <xf numFmtId="172" fontId="3" fillId="5" borderId="9" xfId="0" applyNumberFormat="1" applyFont="1" applyFill="1" applyBorder="1" applyAlignment="1" applyProtection="1">
      <alignment horizontal="right" vertical="center"/>
      <protection locked="0"/>
    </xf>
    <xf numFmtId="172" fontId="3" fillId="5" borderId="2" xfId="0" applyNumberFormat="1" applyFont="1" applyFill="1" applyBorder="1" applyAlignment="1" applyProtection="1">
      <alignment horizontal="right"/>
      <protection locked="0"/>
    </xf>
    <xf numFmtId="173" fontId="3" fillId="0" borderId="29" xfId="41" applyNumberFormat="1" applyFont="1" applyFill="1" applyBorder="1" applyAlignment="1">
      <alignment horizontal="right"/>
      <protection/>
    </xf>
    <xf numFmtId="173" fontId="3" fillId="0" borderId="9" xfId="41" applyNumberFormat="1" applyFont="1" applyBorder="1" applyAlignment="1">
      <alignment horizontal="right"/>
      <protection/>
    </xf>
    <xf numFmtId="173" fontId="3" fillId="0" borderId="2" xfId="41" applyNumberFormat="1" applyFont="1" applyBorder="1" applyAlignment="1">
      <alignment horizontal="right" vertical="center"/>
      <protection/>
    </xf>
    <xf numFmtId="173" fontId="3" fillId="0" borderId="2" xfId="41" applyNumberFormat="1" applyFont="1" applyBorder="1" applyAlignment="1">
      <alignment horizontal="right"/>
      <protection/>
    </xf>
    <xf numFmtId="173" fontId="3" fillId="0" borderId="8" xfId="41" applyNumberFormat="1" applyFont="1" applyFill="1" applyBorder="1" applyAlignment="1">
      <alignment horizontal="right" vertical="center"/>
      <protection/>
    </xf>
    <xf numFmtId="173" fontId="3" fillId="0" borderId="9" xfId="41" applyNumberFormat="1" applyFont="1" applyBorder="1" applyAlignment="1">
      <alignment horizontal="right" vertical="center"/>
      <protection/>
    </xf>
    <xf numFmtId="173" fontId="3" fillId="0" borderId="29" xfId="41" applyNumberFormat="1" applyFont="1" applyFill="1" applyBorder="1" applyAlignment="1">
      <alignment horizontal="right" vertical="center"/>
      <protection/>
    </xf>
    <xf numFmtId="173" fontId="3" fillId="0" borderId="25" xfId="41" applyNumberFormat="1" applyFont="1" applyBorder="1" applyAlignment="1">
      <alignment horizontal="right"/>
      <protection/>
    </xf>
    <xf numFmtId="173" fontId="3" fillId="0" borderId="15" xfId="41" applyNumberFormat="1" applyFont="1" applyBorder="1" applyAlignment="1">
      <alignment horizontal="right"/>
      <protection/>
    </xf>
    <xf numFmtId="173" fontId="3" fillId="0" borderId="3" xfId="41" applyNumberFormat="1" applyFont="1" applyBorder="1" applyAlignment="1">
      <alignment horizontal="right" vertical="center"/>
      <protection/>
    </xf>
    <xf numFmtId="173" fontId="3" fillId="0" borderId="25" xfId="41" applyNumberFormat="1" applyFont="1" applyBorder="1" applyAlignment="1">
      <alignment horizontal="right" vertical="center"/>
      <protection/>
    </xf>
    <xf numFmtId="173" fontId="3" fillId="0" borderId="15" xfId="41" applyNumberFormat="1" applyFont="1" applyBorder="1" applyAlignment="1">
      <alignment horizontal="right" vertical="center"/>
      <protection/>
    </xf>
    <xf numFmtId="174" fontId="6" fillId="0" borderId="0" xfId="0" applyNumberFormat="1" applyFont="1" applyAlignment="1">
      <alignment horizontal="right"/>
    </xf>
    <xf numFmtId="171" fontId="3" fillId="0" borderId="0" xfId="41" applyNumberFormat="1" applyFont="1" applyFill="1" applyBorder="1" applyAlignment="1">
      <alignment/>
      <protection/>
    </xf>
    <xf numFmtId="165" fontId="6" fillId="0" borderId="0" xfId="21" applyNumberFormat="1" applyFont="1" applyFill="1" applyBorder="1" applyAlignment="1">
      <alignment horizontal="right"/>
    </xf>
    <xf numFmtId="172" fontId="6" fillId="0" borderId="0" xfId="0" applyNumberFormat="1" applyFont="1"/>
    <xf numFmtId="0" fontId="2" fillId="7" borderId="5" xfId="0" applyFont="1" applyFill="1" applyBorder="1" applyAlignment="1">
      <alignment wrapText="1"/>
    </xf>
    <xf numFmtId="175" fontId="3" fillId="0" borderId="0" xfId="0" applyNumberFormat="1" applyFont="1" applyFill="1" applyBorder="1" applyAlignment="1" applyProtection="1">
      <alignment/>
      <protection locked="0"/>
    </xf>
    <xf numFmtId="173" fontId="3" fillId="0" borderId="0" xfId="0" applyNumberFormat="1" applyFont="1"/>
    <xf numFmtId="172" fontId="3" fillId="0" borderId="0" xfId="0" applyNumberFormat="1" applyFont="1"/>
    <xf numFmtId="0" fontId="3" fillId="0" borderId="0" xfId="0" applyFont="1" applyFill="1"/>
    <xf numFmtId="172" fontId="3" fillId="0" borderId="0" xfId="0" applyNumberFormat="1" applyFont="1" applyFill="1"/>
    <xf numFmtId="164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Fill="1" applyBorder="1" applyAlignment="1">
      <alignment/>
    </xf>
    <xf numFmtId="165" fontId="10" fillId="0" borderId="0" xfId="41" applyNumberFormat="1" applyFont="1">
      <alignment/>
      <protection/>
    </xf>
    <xf numFmtId="0" fontId="2" fillId="5" borderId="0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11" fillId="0" borderId="0" xfId="0" applyFont="1" applyAlignment="1">
      <alignment/>
    </xf>
    <xf numFmtId="0" fontId="6" fillId="5" borderId="0" xfId="0" applyFont="1" applyFill="1" applyBorder="1" applyAlignment="1">
      <alignment horizontal="left"/>
    </xf>
    <xf numFmtId="167" fontId="3" fillId="2" borderId="31" xfId="0" applyNumberFormat="1" applyFont="1" applyFill="1" applyBorder="1" applyAlignment="1">
      <alignment horizontal="right" indent="1"/>
    </xf>
    <xf numFmtId="167" fontId="3" fillId="0" borderId="32" xfId="0" applyNumberFormat="1" applyFont="1" applyBorder="1" applyAlignment="1">
      <alignment horizontal="right" indent="1"/>
    </xf>
    <xf numFmtId="167" fontId="3" fillId="0" borderId="33" xfId="0" applyNumberFormat="1" applyFont="1" applyBorder="1" applyAlignment="1">
      <alignment horizontal="right" indent="1"/>
    </xf>
    <xf numFmtId="167" fontId="3" fillId="0" borderId="33" xfId="0" applyNumberFormat="1" applyFont="1" applyBorder="1" applyAlignment="1">
      <alignment horizontal="right" vertical="center" indent="1"/>
    </xf>
    <xf numFmtId="167" fontId="3" fillId="0" borderId="26" xfId="0" applyNumberFormat="1" applyFont="1" applyBorder="1" applyAlignment="1">
      <alignment horizontal="right" indent="1"/>
    </xf>
    <xf numFmtId="167" fontId="3" fillId="2" borderId="7" xfId="0" applyNumberFormat="1" applyFont="1" applyFill="1" applyBorder="1" applyAlignment="1">
      <alignment horizontal="right" vertical="center" indent="1"/>
    </xf>
    <xf numFmtId="167" fontId="3" fillId="0" borderId="8" xfId="0" applyNumberFormat="1" applyFont="1" applyBorder="1" applyAlignment="1">
      <alignment horizontal="right" indent="1"/>
    </xf>
    <xf numFmtId="167" fontId="3" fillId="0" borderId="9" xfId="0" applyNumberFormat="1" applyFont="1" applyBorder="1" applyAlignment="1">
      <alignment horizontal="right" indent="1"/>
    </xf>
    <xf numFmtId="167" fontId="3" fillId="0" borderId="9" xfId="0" applyNumberFormat="1" applyFont="1" applyBorder="1" applyAlignment="1">
      <alignment horizontal="right" vertical="center" indent="1"/>
    </xf>
    <xf numFmtId="167" fontId="3" fillId="0" borderId="2" xfId="0" applyNumberFormat="1" applyFont="1" applyBorder="1" applyAlignment="1">
      <alignment horizontal="right" indent="1"/>
    </xf>
    <xf numFmtId="172" fontId="3" fillId="2" borderId="34" xfId="0" applyNumberFormat="1" applyFont="1" applyFill="1" applyBorder="1" applyAlignment="1">
      <alignment horizontal="right" indent="1"/>
    </xf>
    <xf numFmtId="172" fontId="3" fillId="7" borderId="35" xfId="0" applyNumberFormat="1" applyFont="1" applyFill="1" applyBorder="1" applyAlignment="1">
      <alignment horizontal="right" indent="1"/>
    </xf>
    <xf numFmtId="172" fontId="3" fillId="7" borderId="15" xfId="0" applyNumberFormat="1" applyFont="1" applyFill="1" applyBorder="1" applyAlignment="1">
      <alignment horizontal="right" vertical="center" indent="1"/>
    </xf>
    <xf numFmtId="172" fontId="3" fillId="7" borderId="15" xfId="0" applyNumberFormat="1" applyFont="1" applyFill="1" applyBorder="1" applyAlignment="1">
      <alignment horizontal="right" indent="1"/>
    </xf>
    <xf numFmtId="172" fontId="3" fillId="7" borderId="16" xfId="0" applyNumberFormat="1" applyFont="1" applyFill="1" applyBorder="1" applyAlignment="1">
      <alignment horizontal="right" indent="1"/>
    </xf>
    <xf numFmtId="170" fontId="3" fillId="7" borderId="13" xfId="0" applyNumberFormat="1" applyFont="1" applyFill="1" applyBorder="1" applyAlignment="1">
      <alignment horizontal="right"/>
    </xf>
    <xf numFmtId="170" fontId="3" fillId="7" borderId="9" xfId="0" applyNumberFormat="1" applyFont="1" applyFill="1" applyBorder="1" applyAlignment="1">
      <alignment horizontal="right"/>
    </xf>
    <xf numFmtId="170" fontId="3" fillId="7" borderId="10" xfId="0" applyNumberFormat="1" applyFont="1" applyFill="1" applyBorder="1" applyAlignment="1">
      <alignment horizontal="right"/>
    </xf>
    <xf numFmtId="167" fontId="3" fillId="7" borderId="36" xfId="0" applyNumberFormat="1" applyFont="1" applyFill="1" applyBorder="1" applyAlignment="1">
      <alignment horizontal="right"/>
    </xf>
    <xf numFmtId="167" fontId="3" fillId="7" borderId="10" xfId="0" applyNumberFormat="1" applyFont="1" applyFill="1" applyBorder="1" applyAlignment="1">
      <alignment horizontal="right"/>
    </xf>
    <xf numFmtId="167" fontId="3" fillId="7" borderId="37" xfId="0" applyNumberFormat="1" applyFont="1" applyFill="1" applyBorder="1" applyAlignment="1">
      <alignment horizontal="right"/>
    </xf>
    <xf numFmtId="167" fontId="3" fillId="7" borderId="38" xfId="0" applyNumberFormat="1" applyFont="1" applyFill="1" applyBorder="1" applyAlignment="1">
      <alignment horizontal="right"/>
    </xf>
    <xf numFmtId="173" fontId="3" fillId="0" borderId="39" xfId="41" applyNumberFormat="1" applyFont="1" applyBorder="1" applyAlignment="1">
      <alignment horizontal="right"/>
      <protection/>
    </xf>
    <xf numFmtId="170" fontId="6" fillId="0" borderId="40" xfId="0" applyNumberFormat="1" applyFont="1" applyBorder="1" applyAlignment="1">
      <alignment horizontal="right"/>
    </xf>
    <xf numFmtId="170" fontId="3" fillId="0" borderId="41" xfId="41" applyNumberFormat="1" applyFont="1" applyFill="1" applyBorder="1" applyAlignment="1">
      <alignment horizontal="right" indent="2"/>
      <protection/>
    </xf>
    <xf numFmtId="170" fontId="3" fillId="0" borderId="15" xfId="41" applyNumberFormat="1" applyFont="1" applyFill="1" applyBorder="1" applyAlignment="1">
      <alignment horizontal="right" indent="2"/>
      <protection/>
    </xf>
    <xf numFmtId="170" fontId="3" fillId="0" borderId="15" xfId="41" applyNumberFormat="1" applyFont="1" applyFill="1" applyBorder="1" applyAlignment="1">
      <alignment horizontal="right" vertical="center" indent="2"/>
      <protection/>
    </xf>
    <xf numFmtId="170" fontId="3" fillId="0" borderId="3" xfId="41" applyNumberFormat="1" applyFont="1" applyFill="1" applyBorder="1" applyAlignment="1">
      <alignment horizontal="right" indent="2"/>
      <protection/>
    </xf>
    <xf numFmtId="167" fontId="3" fillId="0" borderId="8" xfId="41" applyNumberFormat="1" applyFont="1" applyBorder="1" applyAlignment="1">
      <alignment horizontal="right" indent="1"/>
      <protection/>
    </xf>
    <xf numFmtId="167" fontId="3" fillId="0" borderId="9" xfId="41" applyNumberFormat="1" applyFont="1" applyBorder="1" applyAlignment="1">
      <alignment horizontal="right" indent="1"/>
      <protection/>
    </xf>
    <xf numFmtId="167" fontId="3" fillId="0" borderId="2" xfId="41" applyNumberFormat="1" applyFont="1" applyBorder="1" applyAlignment="1">
      <alignment horizontal="right" vertical="center" indent="1"/>
      <protection/>
    </xf>
    <xf numFmtId="167" fontId="3" fillId="0" borderId="2" xfId="41" applyNumberFormat="1" applyFont="1" applyBorder="1" applyAlignment="1">
      <alignment horizontal="right" indent="1"/>
      <protection/>
    </xf>
    <xf numFmtId="167" fontId="3" fillId="0" borderId="30" xfId="41" applyNumberFormat="1" applyFont="1" applyBorder="1" applyAlignment="1">
      <alignment horizontal="right" indent="1"/>
      <protection/>
    </xf>
    <xf numFmtId="167" fontId="3" fillId="0" borderId="8" xfId="41" applyNumberFormat="1" applyFont="1" applyBorder="1" applyAlignment="1">
      <alignment horizontal="right" vertical="center" indent="1"/>
      <protection/>
    </xf>
    <xf numFmtId="167" fontId="3" fillId="0" borderId="9" xfId="41" applyNumberFormat="1" applyFont="1" applyBorder="1" applyAlignment="1">
      <alignment horizontal="right" vertical="center" indent="1"/>
      <protection/>
    </xf>
    <xf numFmtId="170" fontId="3" fillId="0" borderId="41" xfId="41" applyNumberFormat="1" applyFont="1" applyFill="1" applyBorder="1" applyAlignment="1">
      <alignment horizontal="right" vertical="center" indent="2"/>
      <protection/>
    </xf>
    <xf numFmtId="170" fontId="3" fillId="0" borderId="3" xfId="41" applyNumberFormat="1" applyFont="1" applyFill="1" applyBorder="1" applyAlignment="1">
      <alignment horizontal="right" vertical="center" indent="2"/>
      <protection/>
    </xf>
    <xf numFmtId="167" fontId="3" fillId="0" borderId="8" xfId="41" applyNumberFormat="1" applyFont="1" applyBorder="1" applyAlignment="1">
      <alignment horizontal="right" vertical="center" indent="2"/>
      <protection/>
    </xf>
    <xf numFmtId="167" fontId="3" fillId="0" borderId="9" xfId="41" applyNumberFormat="1" applyFont="1" applyBorder="1" applyAlignment="1">
      <alignment horizontal="right" vertical="center" indent="2"/>
      <protection/>
    </xf>
    <xf numFmtId="167" fontId="3" fillId="0" borderId="2" xfId="41" applyNumberFormat="1" applyFont="1" applyBorder="1" applyAlignment="1">
      <alignment horizontal="right" vertical="center" indent="2"/>
      <protection/>
    </xf>
    <xf numFmtId="167" fontId="3" fillId="0" borderId="8" xfId="41" applyNumberFormat="1" applyFont="1" applyBorder="1" applyAlignment="1">
      <alignment horizontal="right" indent="2"/>
      <protection/>
    </xf>
    <xf numFmtId="167" fontId="3" fillId="0" borderId="9" xfId="41" applyNumberFormat="1" applyFont="1" applyBorder="1" applyAlignment="1">
      <alignment horizontal="right" indent="2"/>
      <protection/>
    </xf>
    <xf numFmtId="167" fontId="3" fillId="0" borderId="2" xfId="41" applyNumberFormat="1" applyFont="1" applyBorder="1" applyAlignment="1">
      <alignment horizontal="right" indent="2"/>
      <protection/>
    </xf>
    <xf numFmtId="0" fontId="2" fillId="3" borderId="11" xfId="0" applyFont="1" applyFill="1" applyBorder="1" applyAlignment="1">
      <alignment/>
    </xf>
    <xf numFmtId="3" fontId="2" fillId="3" borderId="17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right"/>
    </xf>
    <xf numFmtId="2" fontId="6" fillId="0" borderId="0" xfId="0" applyNumberFormat="1" applyFont="1"/>
    <xf numFmtId="170" fontId="3" fillId="2" borderId="42" xfId="0" applyNumberFormat="1" applyFont="1" applyFill="1" applyBorder="1" applyAlignment="1">
      <alignment horizontal="right"/>
    </xf>
    <xf numFmtId="167" fontId="3" fillId="2" borderId="7" xfId="0" applyNumberFormat="1" applyFont="1" applyFill="1" applyBorder="1" applyAlignment="1">
      <alignment horizontal="right"/>
    </xf>
    <xf numFmtId="170" fontId="3" fillId="5" borderId="25" xfId="0" applyNumberFormat="1" applyFont="1" applyFill="1" applyBorder="1" applyAlignment="1">
      <alignment horizontal="right"/>
    </xf>
    <xf numFmtId="167" fontId="3" fillId="5" borderId="8" xfId="0" applyNumberFormat="1" applyFont="1" applyFill="1" applyBorder="1" applyAlignment="1">
      <alignment horizontal="right"/>
    </xf>
    <xf numFmtId="170" fontId="3" fillId="5" borderId="15" xfId="0" applyNumberFormat="1" applyFont="1" applyFill="1" applyBorder="1" applyAlignment="1">
      <alignment horizontal="right"/>
    </xf>
    <xf numFmtId="167" fontId="3" fillId="5" borderId="9" xfId="0" applyNumberFormat="1" applyFont="1" applyFill="1" applyBorder="1" applyAlignment="1">
      <alignment horizontal="right"/>
    </xf>
    <xf numFmtId="170" fontId="3" fillId="5" borderId="3" xfId="0" applyNumberFormat="1" applyFont="1" applyFill="1" applyBorder="1" applyAlignment="1">
      <alignment horizontal="right"/>
    </xf>
    <xf numFmtId="167" fontId="3" fillId="5" borderId="2" xfId="0" applyNumberFormat="1" applyFont="1" applyFill="1" applyBorder="1" applyAlignment="1">
      <alignment horizontal="right"/>
    </xf>
    <xf numFmtId="170" fontId="3" fillId="5" borderId="39" xfId="0" applyNumberFormat="1" applyFont="1" applyFill="1" applyBorder="1" applyAlignment="1">
      <alignment horizontal="right"/>
    </xf>
    <xf numFmtId="167" fontId="3" fillId="5" borderId="30" xfId="0" applyNumberFormat="1" applyFont="1" applyFill="1" applyBorder="1" applyAlignment="1">
      <alignment horizontal="right"/>
    </xf>
    <xf numFmtId="170" fontId="3" fillId="5" borderId="35" xfId="0" applyNumberFormat="1" applyFont="1" applyFill="1" applyBorder="1" applyAlignment="1">
      <alignment horizontal="right"/>
    </xf>
    <xf numFmtId="167" fontId="3" fillId="5" borderId="18" xfId="0" applyNumberFormat="1" applyFont="1" applyFill="1" applyBorder="1" applyAlignment="1">
      <alignment horizontal="right"/>
    </xf>
    <xf numFmtId="170" fontId="3" fillId="0" borderId="39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21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9" fontId="3" fillId="0" borderId="0" xfId="21" applyNumberFormat="1" applyFont="1" applyFill="1" applyBorder="1" applyAlignment="1">
      <alignment horizontal="left"/>
    </xf>
    <xf numFmtId="0" fontId="13" fillId="0" borderId="0" xfId="21" applyFont="1" applyFill="1" applyBorder="1" applyAlignment="1">
      <alignment horizontal="left"/>
    </xf>
    <xf numFmtId="0" fontId="13" fillId="0" borderId="0" xfId="21" applyFont="1" applyFill="1" applyBorder="1" applyAlignment="1">
      <alignment horizontal="right"/>
    </xf>
    <xf numFmtId="166" fontId="13" fillId="0" borderId="0" xfId="41" applyNumberFormat="1" applyFont="1">
      <alignment/>
      <protection/>
    </xf>
    <xf numFmtId="171" fontId="6" fillId="0" borderId="0" xfId="0" applyNumberFormat="1" applyFont="1"/>
    <xf numFmtId="166" fontId="13" fillId="0" borderId="0" xfId="0" applyNumberFormat="1" applyFont="1"/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76" fontId="6" fillId="0" borderId="0" xfId="0" applyNumberFormat="1" applyFont="1"/>
    <xf numFmtId="166" fontId="6" fillId="5" borderId="0" xfId="0" applyNumberFormat="1" applyFont="1" applyFill="1" applyBorder="1"/>
    <xf numFmtId="165" fontId="6" fillId="5" borderId="0" xfId="0" applyNumberFormat="1" applyFont="1" applyFill="1" applyBorder="1"/>
    <xf numFmtId="165" fontId="8" fillId="0" borderId="0" xfId="0" applyNumberFormat="1" applyFont="1"/>
    <xf numFmtId="166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3" fontId="3" fillId="0" borderId="0" xfId="57" applyNumberFormat="1" applyFont="1">
      <alignment/>
      <protection/>
    </xf>
    <xf numFmtId="170" fontId="16" fillId="0" borderId="0" xfId="58" applyNumberFormat="1" applyFont="1" applyFill="1" applyAlignment="1">
      <alignment wrapText="1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3" fontId="3" fillId="0" borderId="0" xfId="0" applyNumberFormat="1" applyFont="1"/>
    <xf numFmtId="0" fontId="18" fillId="0" borderId="0" xfId="0" applyFont="1" applyAlignment="1">
      <alignment horizontal="left" vertical="center" readingOrder="1"/>
    </xf>
    <xf numFmtId="0" fontId="19" fillId="0" borderId="0" xfId="0" applyFont="1" applyAlignment="1">
      <alignment horizontal="left" vertical="center" readingOrder="1"/>
    </xf>
    <xf numFmtId="167" fontId="3" fillId="0" borderId="30" xfId="0" applyNumberFormat="1" applyFont="1" applyFill="1" applyBorder="1" applyAlignment="1" quotePrefix="1">
      <alignment horizontal="right"/>
    </xf>
    <xf numFmtId="0" fontId="2" fillId="5" borderId="18" xfId="0" applyFont="1" applyFill="1" applyBorder="1" applyAlignment="1">
      <alignment horizontal="left"/>
    </xf>
    <xf numFmtId="165" fontId="2" fillId="5" borderId="30" xfId="0" applyNumberFormat="1" applyFont="1" applyFill="1" applyBorder="1" applyAlignment="1">
      <alignment horizontal="left"/>
    </xf>
    <xf numFmtId="0" fontId="6" fillId="0" borderId="0" xfId="0" applyFont="1" quotePrefix="1"/>
    <xf numFmtId="0" fontId="2" fillId="0" borderId="0" xfId="0" applyFont="1"/>
    <xf numFmtId="0" fontId="3" fillId="5" borderId="0" xfId="0" applyFont="1" applyFill="1"/>
    <xf numFmtId="0" fontId="5" fillId="0" borderId="0" xfId="0" applyFont="1"/>
    <xf numFmtId="0" fontId="20" fillId="0" borderId="0" xfId="0" applyFont="1"/>
    <xf numFmtId="0" fontId="7" fillId="0" borderId="0" xfId="0" applyFont="1" applyAlignment="1">
      <alignment horizontal="left" wrapText="1"/>
    </xf>
    <xf numFmtId="0" fontId="17" fillId="5" borderId="0" xfId="0" applyFont="1" applyFill="1"/>
    <xf numFmtId="0" fontId="7" fillId="5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6" borderId="42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4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2" fillId="6" borderId="44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166" fontId="2" fillId="6" borderId="8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6" borderId="3" xfId="0" applyFont="1" applyFill="1" applyBorder="1" applyAlignment="1">
      <alignment horizontal="center" wrapText="1"/>
    </xf>
    <xf numFmtId="0" fontId="7" fillId="6" borderId="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left" vertical="center" wrapText="1"/>
    </xf>
    <xf numFmtId="0" fontId="2" fillId="6" borderId="21" xfId="0" applyFont="1" applyFill="1" applyBorder="1" applyAlignment="1">
      <alignment horizontal="left" vertical="center" wrapText="1"/>
    </xf>
    <xf numFmtId="0" fontId="2" fillId="6" borderId="49" xfId="0" applyFont="1" applyFill="1" applyBorder="1" applyAlignment="1">
      <alignment horizontal="center" vertical="center" wrapText="1"/>
    </xf>
    <xf numFmtId="166" fontId="2" fillId="6" borderId="9" xfId="0" applyNumberFormat="1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5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Alignment="1">
      <alignment horizontal="left" wrapText="1"/>
    </xf>
  </cellXfs>
  <cellStyles count="4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40% - Accent3" xfId="21"/>
    <cellStyle name="Normal 2" xfId="22"/>
    <cellStyle name="Normal 3" xfId="23"/>
    <cellStyle name="Normal 4" xfId="24"/>
    <cellStyle name="NumberCellStyle" xfId="25"/>
    <cellStyle name="Normal 3 2" xfId="26"/>
    <cellStyle name="Normal 4 2" xfId="27"/>
    <cellStyle name="Normal 15" xfId="28"/>
    <cellStyle name="NumberCellStyle 3" xfId="29"/>
    <cellStyle name="Normal 3 3" xfId="30"/>
    <cellStyle name="Normal 2 3" xfId="31"/>
    <cellStyle name="NumberCellStyle 2" xfId="32"/>
    <cellStyle name="Normal 4 3" xfId="33"/>
    <cellStyle name="Normal 5" xfId="34"/>
    <cellStyle name="Normal 6" xfId="35"/>
    <cellStyle name="Normal 2 2" xfId="36"/>
    <cellStyle name="Normal 7" xfId="37"/>
    <cellStyle name="Normal 8" xfId="38"/>
    <cellStyle name="Percent 2" xfId="39"/>
    <cellStyle name="Normal 9" xfId="40"/>
    <cellStyle name="Normal 11" xfId="41"/>
    <cellStyle name="Normal 10" xfId="42"/>
    <cellStyle name="Normal 6 2" xfId="43"/>
    <cellStyle name="Normal 8 2" xfId="44"/>
    <cellStyle name="Percent 2 2" xfId="45"/>
    <cellStyle name="Normal 9 2" xfId="46"/>
    <cellStyle name="Normal 12" xfId="47"/>
    <cellStyle name="Normal 11 2" xfId="48"/>
    <cellStyle name="Normal 14" xfId="49"/>
    <cellStyle name="Normal 13" xfId="50"/>
    <cellStyle name="Normal 16" xfId="51"/>
    <cellStyle name="40% - Accent1 2" xfId="52"/>
    <cellStyle name="40% - Accent3 2" xfId="53"/>
    <cellStyle name="Normal 17" xfId="54"/>
    <cellStyle name="40% - Accent1 3" xfId="55"/>
    <cellStyle name="40% - Accent3 3" xfId="56"/>
    <cellStyle name="Normal 18" xfId="57"/>
    <cellStyle name="Neutral" xfId="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75"/>
          <c:y val="0.004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5"/>
          <c:y val="0.17325"/>
          <c:w val="0.93"/>
          <c:h val="0.56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Family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1'!$D$11:$O$11</c:f>
              <c:numCache/>
            </c:numRef>
          </c:val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Education</c:v>
                </c:pt>
              </c:strCache>
            </c:strRef>
          </c:tx>
          <c:spPr>
            <a:solidFill>
              <a:srgbClr val="FAA519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1'!$D$12:$O$12</c:f>
              <c:numCache/>
            </c:numRef>
          </c:val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1'!$D$13:$O$13</c:f>
              <c:numCache/>
            </c:numRef>
          </c:val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1'!$D$10:$O$10</c:f>
              <c:numCache/>
            </c:numRef>
          </c:cat>
          <c:val>
            <c:numRef>
              <c:f>'Figure 1'!$D$14:$O$14</c:f>
              <c:numCache/>
            </c:numRef>
          </c:val>
        </c:ser>
        <c:overlap val="100"/>
        <c:gapWidth val="55"/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6004887"/>
        <c:crosses val="autoZero"/>
        <c:auto val="1"/>
        <c:lblOffset val="100"/>
        <c:noMultiLvlLbl val="0"/>
      </c:catAx>
      <c:valAx>
        <c:axId val="66004887"/>
        <c:scaling>
          <c:orientation val="minMax"/>
          <c:max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7160038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302"/>
          <c:y val="0.84825"/>
          <c:w val="0.33975"/>
          <c:h val="0.04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6'!$C$12</c:f>
              <c:strCache>
                <c:ptCount val="1"/>
                <c:pt idx="0">
                  <c:v>Syria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065"/>
                  <c:y val="0.03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"/>
                  <c:y val="-0.051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0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4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6'!$D$12:$G$12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81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6'!$C$13</c:f>
              <c:strCache>
                <c:ptCount val="1"/>
                <c:pt idx="0">
                  <c:v>Brazil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775"/>
                  <c:y val="0.04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8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6'!$D$13:$G$13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9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6'!$C$14</c:f>
              <c:strCache>
                <c:ptCount val="1"/>
                <c:pt idx="0">
                  <c:v>Belarus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00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1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65"/>
                  <c:y val="0.027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6'!$D$14:$G$14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1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6'!$C$15</c:f>
              <c:strCache>
                <c:ptCount val="1"/>
                <c:pt idx="0">
                  <c:v>Venezuela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25"/>
                  <c:y val="0.01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975"/>
                  <c:y val="-0.033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645"/>
                  <c:y val="0.02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6'!$D$15:$G$15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7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6'!$C$16</c:f>
              <c:strCache>
                <c:ptCount val="1"/>
                <c:pt idx="0">
                  <c:v>Russia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25"/>
                  <c:y val="-0.02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65"/>
                  <c:y val="-0.0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05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6'!$D$16:$G$16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18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6'!$C$17</c:f>
              <c:strCache>
                <c:ptCount val="1"/>
                <c:pt idx="0">
                  <c:v>China including Hong Kong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975"/>
                  <c:y val="0.025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3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6'!$D$17:$G$17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247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6'!$C$18</c:f>
              <c:strCache>
                <c:ptCount val="1"/>
                <c:pt idx="0">
                  <c:v>Turkey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265"/>
                  <c:y val="0.01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2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41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67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6'!$D$18:$G$18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first residence permits issued, by reason, EU, 2009-2020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5"/>
          <c:y val="0.142"/>
          <c:w val="0.915"/>
          <c:h val="0.619"/>
        </c:manualLayout>
      </c:layout>
      <c:lineChart>
        <c:grouping val="standard"/>
        <c:varyColors val="0"/>
        <c:ser>
          <c:idx val="3"/>
          <c:order val="0"/>
          <c:tx>
            <c:strRef>
              <c:f>'Figure 2'!$C$11</c:f>
              <c:strCache>
                <c:ptCount val="1"/>
                <c:pt idx="0">
                  <c:v>Family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2'!$D$11:$O$11</c:f>
              <c:numCache/>
            </c:numRef>
          </c:val>
          <c:smooth val="0"/>
        </c:ser>
        <c:ser>
          <c:idx val="0"/>
          <c:order val="1"/>
          <c:tx>
            <c:strRef>
              <c:f>'Figure 2'!$C$13</c:f>
              <c:strCache>
                <c:ptCount val="1"/>
                <c:pt idx="0">
                  <c:v>Employment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2'!$D$13:$O$13</c:f>
              <c:numCache/>
            </c:numRef>
          </c:val>
          <c:smooth val="0"/>
        </c:ser>
        <c:ser>
          <c:idx val="1"/>
          <c:order val="2"/>
          <c:tx>
            <c:strRef>
              <c:f>'Figure 2'!$C$14</c:f>
              <c:strCache>
                <c:ptCount val="1"/>
                <c:pt idx="0">
                  <c:v>Other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2'!$D$14:$O$14</c:f>
              <c:numCache/>
            </c:numRef>
          </c:val>
          <c:smooth val="0"/>
        </c:ser>
        <c:ser>
          <c:idx val="2"/>
          <c:order val="3"/>
          <c:tx>
            <c:strRef>
              <c:f>'Figure 2'!$C$12</c:f>
              <c:strCache>
                <c:ptCount val="1"/>
                <c:pt idx="0">
                  <c:v>Education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2'!$D$10:$O$10</c:f>
              <c:numCache/>
            </c:numRef>
          </c:cat>
          <c:val>
            <c:numRef>
              <c:f>'Figure 2'!$D$12:$O$12</c:f>
              <c:numCache/>
            </c:numRef>
          </c:val>
          <c:smooth val="0"/>
        </c:ser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795601"/>
        <c:crosses val="autoZero"/>
        <c:auto val="1"/>
        <c:lblOffset val="100"/>
        <c:noMultiLvlLbl val="0"/>
      </c:catAx>
      <c:valAx>
        <c:axId val="44795601"/>
        <c:scaling>
          <c:orientation val="minMax"/>
          <c:max val="12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173072"/>
        <c:crosses val="autoZero"/>
        <c:crossBetween val="between"/>
        <c:dispUnits/>
        <c:majorUnit val="250"/>
      </c:valAx>
    </c:plotArea>
    <c:legend>
      <c:legendPos val="b"/>
      <c:layout>
        <c:manualLayout>
          <c:xMode val="edge"/>
          <c:yMode val="edge"/>
          <c:x val="0.26325"/>
          <c:y val="0.8735"/>
          <c:w val="0.443"/>
          <c:h val="0.03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 relative to the population size, 2015 and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1 000 population)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1075"/>
          <c:w val="0.98125"/>
          <c:h val="0.5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3'!$D$11:$D$44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3'!$C$11:$C$44</c:f>
              <c:strCache/>
            </c:strRef>
          </c:cat>
          <c:val>
            <c:numRef>
              <c:f>'Figure 3'!$E$11:$E$44</c:f>
              <c:numCache/>
            </c:numRef>
          </c:val>
        </c:ser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722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575"/>
          <c:y val="0.70725"/>
          <c:w val="0.1105"/>
          <c:h val="0.036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residence permits issued, by reason and by sex, EU, 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number of permits issued)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385"/>
          <c:w val="0.94775"/>
          <c:h val="0.5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4'!$D$11:$D$14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4'!$C$11:$C$14</c:f>
              <c:strCache/>
            </c:strRef>
          </c:cat>
          <c:val>
            <c:numRef>
              <c:f>'Figure 4'!$E$11:$E$14</c:f>
              <c:numCache/>
            </c:numRef>
          </c:val>
        </c:ser>
        <c:axId val="41085316"/>
        <c:axId val="34223525"/>
      </c:barChart>
      <c:catAx>
        <c:axId val="41085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223525"/>
        <c:crosses val="autoZero"/>
        <c:auto val="1"/>
        <c:lblOffset val="100"/>
        <c:noMultiLvlLbl val="0"/>
      </c:catAx>
      <c:valAx>
        <c:axId val="342235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0853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4075"/>
          <c:y val="0.76975"/>
          <c:w val="0.1475"/>
          <c:h val="0.04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in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the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top 10 countries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whose citizens received a first residence permit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by country of citizenship, EU, 2018-2020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(thousands)</a:t>
            </a:r>
          </a:p>
        </c:rich>
      </c:tx>
      <c:layout>
        <c:manualLayout>
          <c:xMode val="edge"/>
          <c:yMode val="edge"/>
          <c:x val="0.015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125"/>
          <c:w val="0.98525"/>
          <c:h val="0.5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5'!$D$11:$D$20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5'!$E$11:$E$20</c:f>
              <c:numCache/>
            </c:numRef>
          </c:val>
        </c:ser>
        <c:ser>
          <c:idx val="2"/>
          <c:order val="2"/>
          <c:tx>
            <c:strRef>
              <c:f>'Figure 5'!$F$10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5'!$C$11:$C$20</c:f>
              <c:strCache/>
            </c:strRef>
          </c:cat>
          <c:val>
            <c:numRef>
              <c:f>'Figure 5'!$F$11:$F$20</c:f>
              <c:numCache/>
            </c:numRef>
          </c:val>
        </c:ser>
        <c:axId val="39576270"/>
        <c:axId val="20642111"/>
      </c:bar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642111"/>
        <c:crosses val="autoZero"/>
        <c:auto val="1"/>
        <c:lblOffset val="100"/>
        <c:noMultiLvlLbl val="0"/>
      </c:catAx>
      <c:valAx>
        <c:axId val="206421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\ ###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762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0575"/>
          <c:y val="0.74425"/>
          <c:w val="0.16825"/>
          <c:h val="0.03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chemeClr val="bg1"/>
                </a:solidFill>
                <a:latin typeface="Arial"/>
                <a:ea typeface="Arial"/>
                <a:cs typeface="Arial"/>
              </a:rPr>
              <a:t>Ukraine</a:t>
            </a:r>
          </a:p>
        </c:rich>
      </c:tx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1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spPr>
            <a:noFill/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>
                <a:noFill/>
              </a:ln>
            </c:spPr>
          </c:dPt>
          <c:dPt>
            <c:idx val="1"/>
            <c:spPr>
              <a:noFill/>
              <a:ln>
                <a:noFill/>
              </a:ln>
            </c:spPr>
          </c:dPt>
          <c:dPt>
            <c:idx val="2"/>
            <c:spPr>
              <a:noFill/>
              <a:ln>
                <a:noFill/>
              </a:ln>
            </c:spPr>
          </c:dPt>
          <c:dPt>
            <c:idx val="3"/>
            <c:spPr>
              <a:noFill/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6'!$D$8:$G$8</c:f>
              <c:strCache/>
            </c:strRef>
          </c:cat>
          <c:val>
            <c:numRef>
              <c:f>'Figure 6'!$D$9:$G$9</c:f>
              <c:numCache/>
            </c:numRef>
          </c:val>
        </c:ser>
        <c:ser>
          <c:idx val="0"/>
          <c:order val="1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5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6'!$C$9</c:f>
              <c:strCache>
                <c:ptCount val="1"/>
                <c:pt idx="0">
                  <c:v>Ukraine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3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3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06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6'!$D$9:$G$9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338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6'!$C$10</c:f>
              <c:strCache>
                <c:ptCount val="1"/>
                <c:pt idx="0">
                  <c:v>Morocco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95"/>
                  <c:y val="0.026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2"/>
                  <c:y val="-0.018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65"/>
                  <c:y val="0.025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3325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'Figure 6'!$D$10:$G$10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>
        <c:manualLayout>
          <c:xMode val="edge"/>
          <c:yMode val="edge"/>
          <c:x val="0.404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4875"/>
          <c:y val="0.217"/>
          <c:w val="0.689"/>
          <c:h val="0.689"/>
        </c:manualLayout>
      </c:layout>
      <c:pieChart>
        <c:varyColors val="1"/>
        <c:ser>
          <c:idx val="0"/>
          <c:order val="0"/>
          <c:tx>
            <c:strRef>
              <c:f>'Figure 6'!$C$11</c:f>
              <c:strCache>
                <c:ptCount val="1"/>
                <c:pt idx="0">
                  <c:v>India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3"/>
              </a:solidFill>
            </c:spPr>
          </c:dPt>
          <c:dPt>
            <c:idx val="2"/>
            <c:spPr>
              <a:solidFill>
                <a:schemeClr val="accent2"/>
              </a:solidFill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0.013"/>
                  <c:y val="0.02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13"/>
                  <c:y val="-0.031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9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2"/>
                  <c:y val="0.02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'Figure 6'!$D$11:$G$11</c:f>
              <c:numCache/>
            </c:numRef>
          </c:val>
        </c:ser>
      </c:pieChart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391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2009-2012, excluding Croatia.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29</xdr:row>
      <xdr:rowOff>47625</xdr:rowOff>
    </xdr:from>
    <xdr:ext cx="11077575" cy="7258050"/>
    <xdr:graphicFrame macro="">
      <xdr:nvGraphicFramePr>
        <xdr:cNvPr id="10247" name="Chart 12"/>
        <xdr:cNvGraphicFramePr/>
      </xdr:nvGraphicFramePr>
      <xdr:xfrm>
        <a:off x="1304925" y="6029325"/>
        <a:ext cx="1107757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61</xdr:row>
      <xdr:rowOff>28575</xdr:rowOff>
    </xdr:from>
    <xdr:to>
      <xdr:col>9</xdr:col>
      <xdr:colOff>523875</xdr:colOff>
      <xdr:row>62</xdr:row>
      <xdr:rowOff>66675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9725025"/>
          <a:ext cx="200025" cy="1905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66675</xdr:colOff>
      <xdr:row>61</xdr:row>
      <xdr:rowOff>47625</xdr:rowOff>
    </xdr:from>
    <xdr:to>
      <xdr:col>8</xdr:col>
      <xdr:colOff>257175</xdr:colOff>
      <xdr:row>62</xdr:row>
      <xdr:rowOff>47625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9744075"/>
          <a:ext cx="190500" cy="152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847725</xdr:colOff>
      <xdr:row>61</xdr:row>
      <xdr:rowOff>28575</xdr:rowOff>
    </xdr:from>
    <xdr:to>
      <xdr:col>7</xdr:col>
      <xdr:colOff>114300</xdr:colOff>
      <xdr:row>62</xdr:row>
      <xdr:rowOff>47625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9725025"/>
          <a:ext cx="152400" cy="171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866775</xdr:colOff>
      <xdr:row>61</xdr:row>
      <xdr:rowOff>28575</xdr:rowOff>
    </xdr:from>
    <xdr:to>
      <xdr:col>6</xdr:col>
      <xdr:colOff>142875</xdr:colOff>
      <xdr:row>62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86375" y="9725025"/>
          <a:ext cx="161925" cy="1809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32</xdr:row>
      <xdr:rowOff>219075</xdr:rowOff>
    </xdr:from>
    <xdr:to>
      <xdr:col>13</xdr:col>
      <xdr:colOff>180975</xdr:colOff>
      <xdr:row>72</xdr:row>
      <xdr:rowOff>47625</xdr:rowOff>
    </xdr:to>
    <xdr:grpSp>
      <xdr:nvGrpSpPr>
        <xdr:cNvPr id="3" name="Group 2"/>
        <xdr:cNvGrpSpPr/>
      </xdr:nvGrpSpPr>
      <xdr:grpSpPr>
        <a:xfrm>
          <a:off x="1152525" y="5400675"/>
          <a:ext cx="10144125" cy="6019800"/>
          <a:chOff x="7686674" y="4257675"/>
          <a:chExt cx="9610726" cy="5713651"/>
        </a:xfrm>
      </xdr:grpSpPr>
      <xdr:graphicFrame macro="">
        <xdr:nvGraphicFramePr>
          <xdr:cNvPr id="8259" name="Chart 1"/>
          <xdr:cNvGraphicFramePr/>
        </xdr:nvGraphicFramePr>
        <xdr:xfrm>
          <a:off x="7686674" y="4257675"/>
          <a:ext cx="9610726" cy="5713651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7715506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9601611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 macro="">
        <xdr:nvGraphicFramePr>
          <xdr:cNvPr id="16" name="Chart 15"/>
          <xdr:cNvGraphicFramePr/>
        </xdr:nvGraphicFramePr>
        <xdr:xfrm>
          <a:off x="1151654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 macro="">
        <xdr:nvGraphicFramePr>
          <xdr:cNvPr id="17" name="Chart 16"/>
          <xdr:cNvGraphicFramePr/>
        </xdr:nvGraphicFramePr>
        <xdr:xfrm>
          <a:off x="13429083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 macro="">
        <xdr:nvGraphicFramePr>
          <xdr:cNvPr id="18" name="Chart 17"/>
          <xdr:cNvGraphicFramePr/>
        </xdr:nvGraphicFramePr>
        <xdr:xfrm>
          <a:off x="15324798" y="5094725"/>
          <a:ext cx="1907729" cy="1908359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 macro="">
        <xdr:nvGraphicFramePr>
          <xdr:cNvPr id="19" name="Chart 18"/>
          <xdr:cNvGraphicFramePr/>
        </xdr:nvGraphicFramePr>
        <xdr:xfrm>
          <a:off x="7696285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 macro="">
        <xdr:nvGraphicFramePr>
          <xdr:cNvPr id="20" name="Chart 19"/>
          <xdr:cNvGraphicFramePr/>
        </xdr:nvGraphicFramePr>
        <xdr:xfrm>
          <a:off x="9582390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 macro="">
        <xdr:nvGraphicFramePr>
          <xdr:cNvPr id="21" name="Chart 20"/>
          <xdr:cNvGraphicFramePr/>
        </xdr:nvGraphicFramePr>
        <xdr:xfrm>
          <a:off x="11497327" y="7225917"/>
          <a:ext cx="1907729" cy="1908359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 macro="">
        <xdr:nvGraphicFramePr>
          <xdr:cNvPr id="22" name="Chart 21"/>
          <xdr:cNvGraphicFramePr/>
        </xdr:nvGraphicFramePr>
        <xdr:xfrm>
          <a:off x="13426680" y="7215918"/>
          <a:ext cx="1907729" cy="1908359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 macro="">
        <xdr:nvGraphicFramePr>
          <xdr:cNvPr id="23" name="Chart 22"/>
          <xdr:cNvGraphicFramePr/>
        </xdr:nvGraphicFramePr>
        <xdr:xfrm>
          <a:off x="15305577" y="7217346"/>
          <a:ext cx="1907729" cy="1908359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</xdr:grpSp>
    <xdr:clientData/>
  </xdr:twoCellAnchor>
  <xdr:twoCellAnchor>
    <xdr:from>
      <xdr:col>5</xdr:col>
      <xdr:colOff>104775</xdr:colOff>
      <xdr:row>68</xdr:row>
      <xdr:rowOff>19050</xdr:rowOff>
    </xdr:from>
    <xdr:to>
      <xdr:col>9</xdr:col>
      <xdr:colOff>381000</xdr:colOff>
      <xdr:row>70</xdr:row>
      <xdr:rowOff>57150</xdr:rowOff>
    </xdr:to>
    <xdr:sp macro="" textlink="">
      <xdr:nvSpPr>
        <xdr:cNvPr id="12" name="TextBox 11"/>
        <xdr:cNvSpPr txBox="1"/>
      </xdr:nvSpPr>
      <xdr:spPr>
        <a:xfrm>
          <a:off x="4524375" y="10782300"/>
          <a:ext cx="381952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Family</a:t>
          </a:r>
          <a:r>
            <a:rPr lang="en-GB"/>
            <a:t>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Education         </a:t>
          </a:r>
          <a:r>
            <a:rPr lang="en-GB"/>
            <a:t> </a:t>
          </a:r>
          <a:r>
            <a:rPr lang="en-GB" baseline="0"/>
            <a:t>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Employment</a:t>
          </a:r>
          <a:r>
            <a:rPr lang="en-GB"/>
            <a:t>           </a:t>
          </a:r>
          <a:r>
            <a: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Other</a:t>
          </a:r>
          <a:r>
            <a:rPr lang="en-GB"/>
            <a:t> </a:t>
          </a:r>
          <a:endParaRPr lang="en-GB" sz="1100"/>
        </a:p>
      </xdr:txBody>
    </xdr:sp>
    <xdr:clientData/>
  </xdr:twoCellAnchor>
  <xdr:twoCellAnchor>
    <xdr:from>
      <xdr:col>5</xdr:col>
      <xdr:colOff>190500</xdr:colOff>
      <xdr:row>68</xdr:row>
      <xdr:rowOff>76200</xdr:rowOff>
    </xdr:from>
    <xdr:to>
      <xdr:col>5</xdr:col>
      <xdr:colOff>438150</xdr:colOff>
      <xdr:row>69</xdr:row>
      <xdr:rowOff>66675</xdr:rowOff>
    </xdr:to>
    <xdr:sp macro="" textlink="">
      <xdr:nvSpPr>
        <xdr:cNvPr id="25" name="Rectangle 24"/>
        <xdr:cNvSpPr/>
      </xdr:nvSpPr>
      <xdr:spPr>
        <a:xfrm>
          <a:off x="4610100" y="10839450"/>
          <a:ext cx="247650" cy="142875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857250</xdr:colOff>
      <xdr:row>68</xdr:row>
      <xdr:rowOff>95250</xdr:rowOff>
    </xdr:from>
    <xdr:to>
      <xdr:col>6</xdr:col>
      <xdr:colOff>180975</xdr:colOff>
      <xdr:row>69</xdr:row>
      <xdr:rowOff>66675</xdr:rowOff>
    </xdr:to>
    <xdr:sp macro="" textlink="">
      <xdr:nvSpPr>
        <xdr:cNvPr id="26" name="Rectangle 25"/>
        <xdr:cNvSpPr/>
      </xdr:nvSpPr>
      <xdr:spPr>
        <a:xfrm>
          <a:off x="5276850" y="10858500"/>
          <a:ext cx="209550" cy="123825"/>
        </a:xfrm>
        <a:prstGeom prst="rect">
          <a:avLst/>
        </a:prstGeom>
        <a:solidFill>
          <a:srgbClr val="F0642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</xdr:col>
      <xdr:colOff>819150</xdr:colOff>
      <xdr:row>68</xdr:row>
      <xdr:rowOff>66675</xdr:rowOff>
    </xdr:from>
    <xdr:to>
      <xdr:col>7</xdr:col>
      <xdr:colOff>152400</xdr:colOff>
      <xdr:row>69</xdr:row>
      <xdr:rowOff>57150</xdr:rowOff>
    </xdr:to>
    <xdr:sp macro="" textlink="">
      <xdr:nvSpPr>
        <xdr:cNvPr id="27" name="Rectangle 26"/>
        <xdr:cNvSpPr/>
      </xdr:nvSpPr>
      <xdr:spPr>
        <a:xfrm>
          <a:off x="6124575" y="10829925"/>
          <a:ext cx="219075" cy="142875"/>
        </a:xfrm>
        <a:prstGeom prst="rect">
          <a:avLst/>
        </a:prstGeom>
        <a:solidFill>
          <a:srgbClr val="286EB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47625</xdr:colOff>
      <xdr:row>68</xdr:row>
      <xdr:rowOff>76200</xdr:rowOff>
    </xdr:from>
    <xdr:to>
      <xdr:col>8</xdr:col>
      <xdr:colOff>285750</xdr:colOff>
      <xdr:row>69</xdr:row>
      <xdr:rowOff>76200</xdr:rowOff>
    </xdr:to>
    <xdr:sp macro="" textlink="">
      <xdr:nvSpPr>
        <xdr:cNvPr id="28" name="Rectangle 27"/>
        <xdr:cNvSpPr/>
      </xdr:nvSpPr>
      <xdr:spPr>
        <a:xfrm>
          <a:off x="7124700" y="10839450"/>
          <a:ext cx="238125" cy="152400"/>
        </a:xfrm>
        <a:prstGeom prst="rect">
          <a:avLst/>
        </a:prstGeom>
        <a:solidFill>
          <a:srgbClr val="A0C5E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10</xdr:col>
      <xdr:colOff>819150</xdr:colOff>
      <xdr:row>74</xdr:row>
      <xdr:rowOff>180975</xdr:rowOff>
    </xdr:from>
    <xdr:to>
      <xdr:col>12</xdr:col>
      <xdr:colOff>438150</xdr:colOff>
      <xdr:row>77</xdr:row>
      <xdr:rowOff>0</xdr:rowOff>
    </xdr:to>
    <xdr:pic>
      <xdr:nvPicPr>
        <xdr:cNvPr id="29" name="LogoShape"/>
        <xdr:cNvPicPr preferRelativeResize="1">
          <a:picLocks noChangeAspect="1"/>
        </xdr:cNvPicPr>
      </xdr:nvPicPr>
      <xdr:blipFill>
        <a:blip r:link="rId16"/>
        <a:srcRect b="16915"/>
        <a:stretch>
          <a:fillRect/>
        </a:stretch>
      </xdr:blipFill>
      <xdr:spPr>
        <a:xfrm>
          <a:off x="9667875" y="11982450"/>
          <a:ext cx="1390650" cy="409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</xdr:colOff>
      <xdr:row>33</xdr:row>
      <xdr:rowOff>95250</xdr:rowOff>
    </xdr:from>
    <xdr:ext cx="10629900" cy="5915025"/>
    <xdr:graphicFrame macro="">
      <xdr:nvGraphicFramePr>
        <xdr:cNvPr id="2" name="Chart 1"/>
        <xdr:cNvGraphicFramePr/>
      </xdr:nvGraphicFramePr>
      <xdr:xfrm>
        <a:off x="1390650" y="5200650"/>
        <a:ext cx="106299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72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2009-2012, excluding Croatia.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22</xdr:row>
      <xdr:rowOff>133350</xdr:rowOff>
    </xdr:from>
    <xdr:ext cx="9686925" cy="6867525"/>
    <xdr:graphicFrame macro="">
      <xdr:nvGraphicFramePr>
        <xdr:cNvPr id="2" name="Chart 1"/>
        <xdr:cNvGraphicFramePr/>
      </xdr:nvGraphicFramePr>
      <xdr:xfrm>
        <a:off x="1447800" y="3562350"/>
        <a:ext cx="96869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0.80725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5381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Note: Iceland, Liechtenstein and Switzerland, 2020 data on residence permits not available. Population data</a:t>
          </a:r>
          <a:r>
            <a:rPr lang="en-GB" sz="1200" baseline="0">
              <a:latin typeface="Arial" panose="020B0604020202020204" pitchFamily="34" charset="0"/>
            </a:rPr>
            <a:t> for 2020 are provisional. </a:t>
          </a:r>
          <a:endParaRPr lang="en-GB" sz="120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migr_resfirst and demo_gind)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56</xdr:row>
      <xdr:rowOff>114300</xdr:rowOff>
    </xdr:from>
    <xdr:ext cx="10191750" cy="6667500"/>
    <xdr:graphicFrame macro="">
      <xdr:nvGraphicFramePr>
        <xdr:cNvPr id="2" name="Chart 1"/>
        <xdr:cNvGraphicFramePr/>
      </xdr:nvGraphicFramePr>
      <xdr:xfrm>
        <a:off x="1504950" y="8696325"/>
        <a:ext cx="10191750" cy="666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0.8375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76200" y="6667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GB" sz="1200">
              <a:latin typeface="Arial"/>
            </a:rPr>
            <a:t>Note: estimates based on information for 25 of the EU Member States (excluding Malta</a:t>
          </a:r>
          <a:r>
            <a:rPr lang="en-GB" sz="1200" baseline="0">
              <a:latin typeface="Arial"/>
            </a:rPr>
            <a:t/>
          </a:r>
          <a:r>
            <a:rPr lang="en-GB" sz="1200">
              <a:latin typeface="Arial"/>
            </a:rPr>
            <a:t>and Slovakia).</a:t>
          </a:r>
        </a:p>
        <a:p>
          <a:r>
            <a:rPr lang="en-GB" sz="1200">
              <a:latin typeface="Arial"/>
            </a:rPr>
            <a:t>Partial data available for Germany</a:t>
          </a:r>
          <a:r>
            <a:rPr lang="en-GB" sz="1200" baseline="0">
              <a:latin typeface="Arial"/>
            </a:rPr>
            <a:t/>
          </a:r>
          <a:r>
            <a:rPr lang="en-GB" sz="1200">
              <a:latin typeface="Arial"/>
            </a:rPr>
            <a:t>(missing results by sex for employment</a:t>
          </a:r>
          <a:r>
            <a:rPr lang="en-GB" sz="1200" baseline="0">
              <a:latin typeface="Arial"/>
            </a:rPr>
            <a:t> and other-</a:t>
          </a:r>
          <a:r>
            <a:rPr lang="en-GB" sz="1200">
              <a:latin typeface="Arial"/>
            </a:rPr>
            <a:t>related reason), Italy (missing results by sex for the category ‘family reasons’) and Latvia (</a:t>
          </a:r>
          <a:r>
            <a:rPr lang="en-GB" sz="1200" baseline="0">
              <a:latin typeface="Arial"/>
            </a:rPr>
            <a:t>for the category "education reasons")</a:t>
          </a:r>
          <a:r>
            <a:rPr lang="en-GB" sz="1200">
              <a:latin typeface="Arial"/>
            </a:rPr>
            <a:t>. 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Source:</a:t>
          </a:r>
          <a:r>
            <a:rPr lang="en-GB" sz="1200">
              <a:latin typeface="Arial"/>
            </a:rPr>
            <a:t> Eurostat (online data code: migr_resfas)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23</xdr:row>
      <xdr:rowOff>133350</xdr:rowOff>
    </xdr:from>
    <xdr:to>
      <xdr:col>15</xdr:col>
      <xdr:colOff>495300</xdr:colOff>
      <xdr:row>65</xdr:row>
      <xdr:rowOff>104775</xdr:rowOff>
    </xdr:to>
    <xdr:graphicFrame macro="">
      <xdr:nvGraphicFramePr>
        <xdr:cNvPr id="2" name="Chart 1"/>
        <xdr:cNvGraphicFramePr/>
      </xdr:nvGraphicFramePr>
      <xdr:xfrm>
        <a:off x="1047750" y="3886200"/>
        <a:ext cx="965835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0.8425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105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figure shows the 10 non-member countries with the highest number of citizens granted a residence permit in the EU (based on the ranking for 2020).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migr_resfirst)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urostat/product?code=migr_resfirst&amp;language=en&amp;mode=view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3"/>
  <sheetViews>
    <sheetView showGridLines="0" workbookViewId="0" topLeftCell="A28"/>
  </sheetViews>
  <sheetFormatPr defaultColWidth="9.140625" defaultRowHeight="12" customHeight="1"/>
  <cols>
    <col min="1" max="2" width="9.7109375" style="102" customWidth="1"/>
    <col min="3" max="3" width="16.00390625" style="102" customWidth="1"/>
    <col min="4" max="13" width="10.7109375" style="102" customWidth="1"/>
    <col min="14" max="15" width="11.00390625" style="102" customWidth="1"/>
    <col min="16" max="16" width="13.00390625" style="102" customWidth="1"/>
    <col min="17" max="17" width="14.00390625" style="102" customWidth="1"/>
    <col min="18" max="18" width="22.00390625" style="102" customWidth="1"/>
    <col min="19" max="19" width="18.00390625" style="102" customWidth="1"/>
    <col min="20" max="20" width="19.421875" style="102" customWidth="1"/>
    <col min="21" max="21" width="19.421875" style="3" customWidth="1"/>
    <col min="22" max="22" width="11.00390625" style="102" customWidth="1"/>
    <col min="23" max="23" width="29.7109375" style="102" customWidth="1"/>
    <col min="24" max="28" width="11.00390625" style="102" customWidth="1"/>
    <col min="29" max="29" width="8.140625" style="102" customWidth="1"/>
    <col min="30" max="30" width="7.57421875" style="102" customWidth="1"/>
    <col min="31" max="34" width="10.140625" style="102" customWidth="1"/>
    <col min="35" max="35" width="7.00390625" style="102" customWidth="1"/>
    <col min="36" max="36" width="10.28125" style="102" customWidth="1"/>
    <col min="37" max="37" width="7.00390625" style="102" customWidth="1"/>
    <col min="38" max="38" width="10.28125" style="102" customWidth="1"/>
    <col min="39" max="39" width="7.00390625" style="102" customWidth="1"/>
    <col min="40" max="40" width="10.28125" style="102" customWidth="1"/>
    <col min="41" max="41" width="7.00390625" style="102" customWidth="1"/>
    <col min="42" max="42" width="10.28125" style="102" customWidth="1"/>
    <col min="43" max="43" width="7.00390625" style="102" customWidth="1"/>
    <col min="44" max="44" width="10.28125" style="102" customWidth="1"/>
    <col min="45" max="45" width="10.7109375" style="102" customWidth="1"/>
    <col min="46" max="46" width="10.28125" style="102" customWidth="1"/>
    <col min="47" max="47" width="7.00390625" style="102" customWidth="1"/>
    <col min="48" max="48" width="10.28125" style="102" customWidth="1"/>
    <col min="49" max="52" width="8.8515625" style="102" customWidth="1"/>
    <col min="53" max="53" width="7.00390625" style="102" customWidth="1"/>
    <col min="54" max="59" width="8.7109375" style="102" customWidth="1"/>
    <col min="60" max="60" width="9.140625" style="102" customWidth="1"/>
    <col min="61" max="61" width="21.421875" style="102" customWidth="1"/>
    <col min="62" max="16384" width="9.140625" style="102" customWidth="1"/>
  </cols>
  <sheetData>
    <row r="1" ht="12" customHeight="1">
      <c r="A1" s="90"/>
    </row>
    <row r="3" ht="12" customHeight="1">
      <c r="C3" s="103" t="s">
        <v>58</v>
      </c>
    </row>
    <row r="4" ht="12" customHeight="1">
      <c r="C4" s="104" t="s">
        <v>59</v>
      </c>
    </row>
    <row r="6" spans="3:11" ht="12">
      <c r="C6" s="277" t="s">
        <v>107</v>
      </c>
      <c r="J6" s="123"/>
      <c r="K6" s="123"/>
    </row>
    <row r="7" spans="2:29" ht="12" customHeight="1">
      <c r="B7" s="78"/>
      <c r="C7" s="21" t="s">
        <v>93</v>
      </c>
      <c r="J7" s="123"/>
      <c r="K7" s="123"/>
      <c r="L7" s="121"/>
      <c r="M7" s="78"/>
      <c r="U7" s="102"/>
      <c r="Y7" s="78"/>
      <c r="Z7" s="78"/>
      <c r="AA7" s="78"/>
      <c r="AB7" s="78"/>
      <c r="AC7" s="78"/>
    </row>
    <row r="8" spans="2:21" ht="12" customHeight="1">
      <c r="B8" s="78"/>
      <c r="C8" s="105"/>
      <c r="N8" s="263"/>
      <c r="U8" s="102"/>
    </row>
    <row r="9" spans="2:21" ht="12" customHeight="1">
      <c r="B9" s="78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21"/>
      <c r="U9" s="102"/>
    </row>
    <row r="10" spans="2:21" ht="12" customHeight="1">
      <c r="B10" s="78"/>
      <c r="C10" s="112"/>
      <c r="D10" s="106">
        <v>2009</v>
      </c>
      <c r="E10" s="106">
        <v>2010</v>
      </c>
      <c r="F10" s="106">
        <v>2011</v>
      </c>
      <c r="G10" s="106">
        <v>2012</v>
      </c>
      <c r="H10" s="106">
        <v>2013</v>
      </c>
      <c r="I10" s="106">
        <v>2014</v>
      </c>
      <c r="J10" s="106">
        <v>2015</v>
      </c>
      <c r="K10" s="106">
        <v>2016</v>
      </c>
      <c r="L10" s="106">
        <v>2017</v>
      </c>
      <c r="M10" s="106">
        <v>2018</v>
      </c>
      <c r="N10" s="106">
        <v>2019</v>
      </c>
      <c r="O10" s="106">
        <v>2020</v>
      </c>
      <c r="P10" s="120"/>
      <c r="U10" s="102"/>
    </row>
    <row r="11" spans="2:21" ht="12" customHeight="1">
      <c r="B11" s="78"/>
      <c r="C11" s="113" t="s">
        <v>48</v>
      </c>
      <c r="D11" s="132">
        <v>540.34</v>
      </c>
      <c r="E11" s="132">
        <v>649.159</v>
      </c>
      <c r="F11" s="132">
        <v>600.685</v>
      </c>
      <c r="G11" s="132">
        <v>580.176</v>
      </c>
      <c r="H11" s="132">
        <v>576.544</v>
      </c>
      <c r="I11" s="132">
        <v>583.887</v>
      </c>
      <c r="J11" s="132">
        <v>670.295</v>
      </c>
      <c r="K11" s="132">
        <v>688.996</v>
      </c>
      <c r="L11" s="132">
        <v>730.982</v>
      </c>
      <c r="M11" s="132">
        <v>814.911</v>
      </c>
      <c r="N11" s="132">
        <v>810.275</v>
      </c>
      <c r="O11" s="92">
        <v>621.121</v>
      </c>
      <c r="P11" s="120"/>
      <c r="Q11" s="178"/>
      <c r="U11" s="102"/>
    </row>
    <row r="12" spans="2:21" ht="12" customHeight="1">
      <c r="B12" s="78"/>
      <c r="C12" s="113" t="s">
        <v>2</v>
      </c>
      <c r="D12" s="132">
        <v>235.878</v>
      </c>
      <c r="E12" s="132">
        <v>239.226</v>
      </c>
      <c r="F12" s="132">
        <v>245.946</v>
      </c>
      <c r="G12" s="132">
        <v>255.519</v>
      </c>
      <c r="H12" s="132">
        <v>280.746</v>
      </c>
      <c r="I12" s="132">
        <v>299.611</v>
      </c>
      <c r="J12" s="132">
        <v>296.761</v>
      </c>
      <c r="K12" s="132">
        <v>328.454</v>
      </c>
      <c r="L12" s="132">
        <v>353.811</v>
      </c>
      <c r="M12" s="132">
        <v>396.658</v>
      </c>
      <c r="N12" s="132">
        <v>400.19</v>
      </c>
      <c r="O12" s="92">
        <v>247.65</v>
      </c>
      <c r="P12" s="120"/>
      <c r="Q12" s="178"/>
      <c r="U12" s="102"/>
    </row>
    <row r="13" spans="2:21" ht="12" customHeight="1">
      <c r="B13" s="78"/>
      <c r="C13" s="113" t="s">
        <v>3</v>
      </c>
      <c r="D13" s="132">
        <v>531.92</v>
      </c>
      <c r="E13" s="132">
        <v>670.075</v>
      </c>
      <c r="F13" s="132">
        <v>415.675</v>
      </c>
      <c r="G13" s="132">
        <v>374.668</v>
      </c>
      <c r="H13" s="132">
        <v>425.662</v>
      </c>
      <c r="I13" s="132">
        <v>456.614</v>
      </c>
      <c r="J13" s="132">
        <v>589.552</v>
      </c>
      <c r="K13" s="132">
        <v>737.482</v>
      </c>
      <c r="L13" s="132">
        <v>905.331</v>
      </c>
      <c r="M13" s="132">
        <v>983.742</v>
      </c>
      <c r="N13" s="132">
        <v>1197.788</v>
      </c>
      <c r="O13" s="92">
        <v>903.398</v>
      </c>
      <c r="P13" s="120"/>
      <c r="Q13" s="178"/>
      <c r="U13" s="102"/>
    </row>
    <row r="14" spans="2:25" ht="12" customHeight="1">
      <c r="B14" s="78"/>
      <c r="C14" s="113" t="s">
        <v>4</v>
      </c>
      <c r="D14" s="132">
        <v>365.341</v>
      </c>
      <c r="E14" s="132">
        <v>183.356</v>
      </c>
      <c r="F14" s="132">
        <v>214.173</v>
      </c>
      <c r="G14" s="132">
        <v>255.526</v>
      </c>
      <c r="H14" s="132">
        <v>350.649</v>
      </c>
      <c r="I14" s="132">
        <v>419.749</v>
      </c>
      <c r="J14" s="132">
        <v>434.877</v>
      </c>
      <c r="K14" s="132">
        <v>739.59</v>
      </c>
      <c r="L14" s="132">
        <v>705.218</v>
      </c>
      <c r="M14" s="132">
        <v>594.734</v>
      </c>
      <c r="N14" s="132">
        <v>547.242</v>
      </c>
      <c r="O14" s="92">
        <v>475.193</v>
      </c>
      <c r="P14" s="120"/>
      <c r="Q14" s="178"/>
      <c r="R14" s="178"/>
      <c r="S14" s="178"/>
      <c r="T14" s="178"/>
      <c r="U14" s="178"/>
      <c r="V14" s="178"/>
      <c r="W14" s="178"/>
      <c r="X14" s="178"/>
      <c r="Y14" s="178"/>
    </row>
    <row r="15" spans="2:25" ht="12" customHeight="1">
      <c r="B15" s="78"/>
      <c r="C15" s="188" t="s">
        <v>0</v>
      </c>
      <c r="D15" s="190">
        <v>1673.479</v>
      </c>
      <c r="E15" s="190">
        <v>1741.816</v>
      </c>
      <c r="F15" s="190">
        <v>1476.479</v>
      </c>
      <c r="G15" s="190">
        <v>1465.889</v>
      </c>
      <c r="H15" s="190">
        <v>1633.601</v>
      </c>
      <c r="I15" s="190">
        <v>1759.861</v>
      </c>
      <c r="J15" s="190">
        <v>1991.485</v>
      </c>
      <c r="K15" s="190">
        <v>2494.522</v>
      </c>
      <c r="L15" s="190">
        <v>2695.342</v>
      </c>
      <c r="M15" s="190">
        <v>2790.045</v>
      </c>
      <c r="N15" s="190">
        <v>2953.138</v>
      </c>
      <c r="O15" s="190">
        <f>SUM(O11:O14)</f>
        <v>2247.362</v>
      </c>
      <c r="P15" s="120"/>
      <c r="Q15" s="178"/>
      <c r="R15" s="178"/>
      <c r="S15" s="178"/>
      <c r="T15" s="178"/>
      <c r="U15" s="178"/>
      <c r="V15" s="178"/>
      <c r="W15" s="178"/>
      <c r="X15" s="178"/>
      <c r="Y15" s="178"/>
    </row>
    <row r="16" spans="2:25" ht="12" customHeight="1">
      <c r="B16" s="78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Q16" s="178"/>
      <c r="R16" s="178"/>
      <c r="S16" s="178"/>
      <c r="T16" s="178"/>
      <c r="U16" s="178"/>
      <c r="V16" s="178"/>
      <c r="W16" s="178"/>
      <c r="X16" s="178"/>
      <c r="Y16" s="178"/>
    </row>
    <row r="17" spans="2:25" ht="12" customHeight="1">
      <c r="B17" s="78"/>
      <c r="C17" s="102" t="s">
        <v>91</v>
      </c>
      <c r="D17" s="120"/>
      <c r="E17" s="120"/>
      <c r="F17" s="120"/>
      <c r="G17" s="178"/>
      <c r="H17" s="178"/>
      <c r="I17" s="178"/>
      <c r="J17" s="178"/>
      <c r="K17" s="178"/>
      <c r="L17" s="178"/>
      <c r="M17" s="178"/>
      <c r="O17" s="119"/>
      <c r="Q17" s="178"/>
      <c r="R17" s="178"/>
      <c r="S17" s="178"/>
      <c r="T17" s="178"/>
      <c r="U17" s="178"/>
      <c r="V17" s="178"/>
      <c r="W17" s="178"/>
      <c r="X17" s="178"/>
      <c r="Y17" s="178"/>
    </row>
    <row r="18" spans="2:21" ht="15" customHeight="1">
      <c r="B18" s="78"/>
      <c r="C18" s="189" t="s">
        <v>60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19"/>
      <c r="U18" s="102"/>
    </row>
    <row r="19" spans="2:21" ht="15" customHeight="1">
      <c r="B19" s="78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19"/>
      <c r="U19" s="102"/>
    </row>
    <row r="20" spans="2:21" ht="12" customHeight="1">
      <c r="B20" s="78"/>
      <c r="D20" s="111"/>
      <c r="E20" s="111"/>
      <c r="F20" s="111"/>
      <c r="G20" s="111"/>
      <c r="H20" s="78"/>
      <c r="L20" s="119"/>
      <c r="M20" s="119"/>
      <c r="N20" s="119"/>
      <c r="O20" s="119"/>
      <c r="U20" s="102"/>
    </row>
    <row r="21" spans="1:21" ht="12" customHeight="1">
      <c r="A21" s="290" t="s">
        <v>61</v>
      </c>
      <c r="B21" s="78"/>
      <c r="D21" s="111"/>
      <c r="E21" s="111"/>
      <c r="F21" s="111"/>
      <c r="G21" s="111"/>
      <c r="H21" s="78"/>
      <c r="L21" s="119"/>
      <c r="M21" s="119"/>
      <c r="N21" s="178"/>
      <c r="O21" s="119"/>
      <c r="U21" s="102"/>
    </row>
    <row r="22" spans="1:29" ht="12" customHeight="1">
      <c r="A22" s="102" t="s">
        <v>132</v>
      </c>
      <c r="B22" s="78"/>
      <c r="C22" s="108"/>
      <c r="D22" s="111"/>
      <c r="E22" s="111"/>
      <c r="F22" s="111"/>
      <c r="G22" s="111"/>
      <c r="H22" s="121"/>
      <c r="I22" s="88"/>
      <c r="J22" s="88"/>
      <c r="K22" s="88"/>
      <c r="L22" s="116"/>
      <c r="M22" s="117"/>
      <c r="N22" s="117"/>
      <c r="O22" s="116"/>
      <c r="P22" s="116"/>
      <c r="Q22" s="116"/>
      <c r="R22" s="110"/>
      <c r="U22" s="102"/>
      <c r="Y22" s="78"/>
      <c r="Z22" s="78"/>
      <c r="AA22" s="78"/>
      <c r="AB22" s="78"/>
      <c r="AC22" s="78"/>
    </row>
    <row r="23" spans="2:29" ht="12" customHeight="1">
      <c r="B23" s="78"/>
      <c r="C23" s="105"/>
      <c r="D23" s="105"/>
      <c r="E23" s="105"/>
      <c r="F23" s="105"/>
      <c r="G23" s="105"/>
      <c r="H23" s="105"/>
      <c r="I23" s="105"/>
      <c r="J23" s="105"/>
      <c r="K23" s="105"/>
      <c r="L23" s="122"/>
      <c r="M23" s="78"/>
      <c r="N23" s="78"/>
      <c r="U23" s="102"/>
      <c r="Y23" s="78"/>
      <c r="Z23" s="78"/>
      <c r="AA23" s="78"/>
      <c r="AB23" s="78"/>
      <c r="AC23" s="78"/>
    </row>
    <row r="24" spans="2:29" ht="12" customHeight="1">
      <c r="B24" s="257"/>
      <c r="C24" s="1"/>
      <c r="D24" s="258"/>
      <c r="E24" s="258"/>
      <c r="F24" s="258"/>
      <c r="G24" s="258"/>
      <c r="H24" s="258"/>
      <c r="I24" s="258"/>
      <c r="J24" s="258"/>
      <c r="K24" s="258"/>
      <c r="L24" s="257"/>
      <c r="M24" s="257"/>
      <c r="N24" s="78"/>
      <c r="O24" s="78"/>
      <c r="U24" s="102"/>
      <c r="Y24" s="78"/>
      <c r="Z24" s="78"/>
      <c r="AA24" s="78"/>
      <c r="AB24" s="78"/>
      <c r="AC24" s="78"/>
    </row>
    <row r="25" spans="2:29" ht="12" customHeight="1">
      <c r="B25" s="257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7"/>
      <c r="N25" s="78"/>
      <c r="O25" s="78"/>
      <c r="U25" s="102"/>
      <c r="Y25" s="78"/>
      <c r="Z25" s="78"/>
      <c r="AA25" s="78"/>
      <c r="AB25" s="78"/>
      <c r="AC25" s="78"/>
    </row>
    <row r="26" spans="2:29" ht="12" customHeight="1">
      <c r="B26" s="257"/>
      <c r="C26" s="260"/>
      <c r="D26" s="261">
        <f aca="true" t="shared" si="0" ref="D26:M26">+D10</f>
        <v>2009</v>
      </c>
      <c r="E26" s="261">
        <f t="shared" si="0"/>
        <v>2010</v>
      </c>
      <c r="F26" s="261">
        <f t="shared" si="0"/>
        <v>2011</v>
      </c>
      <c r="G26" s="261">
        <f t="shared" si="0"/>
        <v>2012</v>
      </c>
      <c r="H26" s="261">
        <f t="shared" si="0"/>
        <v>2013</v>
      </c>
      <c r="I26" s="261">
        <f t="shared" si="0"/>
        <v>2014</v>
      </c>
      <c r="J26" s="261">
        <f t="shared" si="0"/>
        <v>2015</v>
      </c>
      <c r="K26" s="261">
        <f t="shared" si="0"/>
        <v>2016</v>
      </c>
      <c r="L26" s="261">
        <f t="shared" si="0"/>
        <v>2017</v>
      </c>
      <c r="M26" s="261">
        <f t="shared" si="0"/>
        <v>2018</v>
      </c>
      <c r="N26" s="261">
        <f aca="true" t="shared" si="1" ref="N26:O26">+N10</f>
        <v>2019</v>
      </c>
      <c r="O26" s="261">
        <f t="shared" si="1"/>
        <v>2020</v>
      </c>
      <c r="U26" s="102"/>
      <c r="Y26" s="78"/>
      <c r="Z26" s="78"/>
      <c r="AA26" s="78"/>
      <c r="AB26" s="78"/>
      <c r="AC26" s="78"/>
    </row>
    <row r="27" spans="2:29" ht="12" customHeight="1">
      <c r="B27" s="257"/>
      <c r="C27" s="260" t="s">
        <v>48</v>
      </c>
      <c r="D27" s="262">
        <f>+D11/D$15*100</f>
        <v>32.2884242945385</v>
      </c>
      <c r="E27" s="262">
        <f aca="true" t="shared" si="2" ref="E27:N27">+E11/E$15*100</f>
        <v>37.26909156879945</v>
      </c>
      <c r="F27" s="262">
        <f t="shared" si="2"/>
        <v>40.68361283838103</v>
      </c>
      <c r="G27" s="262">
        <f t="shared" si="2"/>
        <v>39.5784401138149</v>
      </c>
      <c r="H27" s="262">
        <f t="shared" si="2"/>
        <v>35.29282854258781</v>
      </c>
      <c r="I27" s="262">
        <f t="shared" si="2"/>
        <v>33.17801803665175</v>
      </c>
      <c r="J27" s="262">
        <f t="shared" si="2"/>
        <v>33.65804914423157</v>
      </c>
      <c r="K27" s="262">
        <f t="shared" si="2"/>
        <v>27.62036173663732</v>
      </c>
      <c r="L27" s="262">
        <f t="shared" si="2"/>
        <v>27.12019476563642</v>
      </c>
      <c r="M27" s="262">
        <f t="shared" si="2"/>
        <v>29.20780847620737</v>
      </c>
      <c r="N27" s="262">
        <f t="shared" si="2"/>
        <v>27.43776281365788</v>
      </c>
      <c r="O27" s="262">
        <f aca="true" t="shared" si="3" ref="O27">+O11/O$15*100</f>
        <v>27.63778154120253</v>
      </c>
      <c r="P27" s="78"/>
      <c r="Q27" s="78"/>
      <c r="R27" s="78"/>
      <c r="S27" s="78"/>
      <c r="T27" s="78"/>
      <c r="U27" s="78"/>
      <c r="V27" s="78"/>
      <c r="Y27" s="78"/>
      <c r="Z27" s="78"/>
      <c r="AA27" s="78"/>
      <c r="AB27" s="78"/>
      <c r="AC27" s="78"/>
    </row>
    <row r="28" spans="2:29" ht="12" customHeight="1">
      <c r="B28" s="257"/>
      <c r="C28" s="260" t="s">
        <v>2</v>
      </c>
      <c r="D28" s="262">
        <f aca="true" t="shared" si="4" ref="D28:N28">+D12/D$15*100</f>
        <v>14.095067819793375</v>
      </c>
      <c r="E28" s="262">
        <f t="shared" si="4"/>
        <v>13.734286514763902</v>
      </c>
      <c r="F28" s="262">
        <f t="shared" si="4"/>
        <v>16.65760230927768</v>
      </c>
      <c r="G28" s="262">
        <f t="shared" si="4"/>
        <v>17.430992387554582</v>
      </c>
      <c r="H28" s="262">
        <f t="shared" si="4"/>
        <v>17.185714259479514</v>
      </c>
      <c r="I28" s="262">
        <f t="shared" si="4"/>
        <v>17.024696836852453</v>
      </c>
      <c r="J28" s="262">
        <f t="shared" si="4"/>
        <v>14.901493106902642</v>
      </c>
      <c r="K28" s="262">
        <f t="shared" si="4"/>
        <v>13.167011555720896</v>
      </c>
      <c r="L28" s="262">
        <f t="shared" si="4"/>
        <v>13.126757198158897</v>
      </c>
      <c r="M28" s="262">
        <f t="shared" si="4"/>
        <v>14.216903311595333</v>
      </c>
      <c r="N28" s="262">
        <f t="shared" si="4"/>
        <v>13.551347752797193</v>
      </c>
      <c r="O28" s="262">
        <f aca="true" t="shared" si="5" ref="O28">+O12/O$15*100</f>
        <v>11.019586519661718</v>
      </c>
      <c r="P28" s="78"/>
      <c r="Q28" s="78"/>
      <c r="R28" s="78"/>
      <c r="S28" s="78"/>
      <c r="T28" s="78"/>
      <c r="U28" s="78"/>
      <c r="V28" s="78"/>
      <c r="Y28" s="78"/>
      <c r="Z28" s="78"/>
      <c r="AA28" s="78"/>
      <c r="AB28" s="78"/>
      <c r="AC28" s="78"/>
    </row>
    <row r="29" spans="2:29" ht="12" customHeight="1">
      <c r="B29" s="257"/>
      <c r="C29" s="260" t="s">
        <v>3</v>
      </c>
      <c r="D29" s="262">
        <f aca="true" t="shared" si="6" ref="D29:N29">+D13/D$15*100</f>
        <v>31.78528084308198</v>
      </c>
      <c r="E29" s="262">
        <f t="shared" si="6"/>
        <v>38.469907269194906</v>
      </c>
      <c r="F29" s="262">
        <f t="shared" si="6"/>
        <v>28.153126458283523</v>
      </c>
      <c r="G29" s="262">
        <f t="shared" si="6"/>
        <v>25.559097585151402</v>
      </c>
      <c r="H29" s="262">
        <f t="shared" si="6"/>
        <v>26.056668672460408</v>
      </c>
      <c r="I29" s="262">
        <f t="shared" si="6"/>
        <v>25.94602641913196</v>
      </c>
      <c r="J29" s="262">
        <f t="shared" si="6"/>
        <v>29.603637486599197</v>
      </c>
      <c r="K29" s="262">
        <f t="shared" si="6"/>
        <v>29.564060769959134</v>
      </c>
      <c r="L29" s="262">
        <f t="shared" si="6"/>
        <v>33.58872454775683</v>
      </c>
      <c r="M29" s="262">
        <f t="shared" si="6"/>
        <v>35.259001198905395</v>
      </c>
      <c r="N29" s="262">
        <f t="shared" si="6"/>
        <v>40.55983838208712</v>
      </c>
      <c r="O29" s="262">
        <f aca="true" t="shared" si="7" ref="O29">+O13/O$15*100</f>
        <v>40.19815232258978</v>
      </c>
      <c r="P29" s="78"/>
      <c r="Q29" s="78"/>
      <c r="R29" s="78"/>
      <c r="S29" s="78"/>
      <c r="T29" s="78"/>
      <c r="U29" s="78"/>
      <c r="V29" s="78"/>
      <c r="Y29" s="78"/>
      <c r="Z29" s="78"/>
      <c r="AA29" s="78"/>
      <c r="AB29" s="78"/>
      <c r="AC29" s="78"/>
    </row>
    <row r="30" spans="2:29" ht="12" customHeight="1">
      <c r="B30" s="257"/>
      <c r="C30" s="260" t="s">
        <v>4</v>
      </c>
      <c r="D30" s="262">
        <f aca="true" t="shared" si="8" ref="D30:N30">+D14/D$15*100</f>
        <v>21.831227042586132</v>
      </c>
      <c r="E30" s="262">
        <f t="shared" si="8"/>
        <v>10.526714647241729</v>
      </c>
      <c r="F30" s="262">
        <f t="shared" si="8"/>
        <v>14.505658394057756</v>
      </c>
      <c r="G30" s="262">
        <f t="shared" si="8"/>
        <v>17.431469913479127</v>
      </c>
      <c r="H30" s="262">
        <f t="shared" si="8"/>
        <v>21.464788525472255</v>
      </c>
      <c r="I30" s="262">
        <f t="shared" si="8"/>
        <v>23.85125870736382</v>
      </c>
      <c r="J30" s="262">
        <f t="shared" si="8"/>
        <v>21.836820262266603</v>
      </c>
      <c r="K30" s="262">
        <f t="shared" si="8"/>
        <v>29.64856593768265</v>
      </c>
      <c r="L30" s="262">
        <f t="shared" si="8"/>
        <v>26.164323488447845</v>
      </c>
      <c r="M30" s="262">
        <f t="shared" si="8"/>
        <v>21.316287013291902</v>
      </c>
      <c r="N30" s="262">
        <f t="shared" si="8"/>
        <v>18.530864456723663</v>
      </c>
      <c r="O30" s="262">
        <f aca="true" t="shared" si="9" ref="O30">+O14/O$15*100</f>
        <v>21.144479616545976</v>
      </c>
      <c r="P30" s="78"/>
      <c r="Q30" s="78"/>
      <c r="R30" s="78"/>
      <c r="S30" s="78"/>
      <c r="T30" s="78"/>
      <c r="U30" s="78"/>
      <c r="V30" s="78"/>
      <c r="Y30" s="78"/>
      <c r="Z30" s="78"/>
      <c r="AA30" s="78"/>
      <c r="AB30" s="78"/>
      <c r="AC30" s="78"/>
    </row>
    <row r="31" spans="2:29" ht="12" customHeight="1">
      <c r="B31" s="257"/>
      <c r="C31" s="256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78"/>
      <c r="O31" s="259"/>
      <c r="U31" s="102"/>
      <c r="Y31" s="78"/>
      <c r="Z31" s="78"/>
      <c r="AA31" s="78"/>
      <c r="AB31" s="78"/>
      <c r="AC31" s="78"/>
    </row>
    <row r="32" spans="2:29" ht="12" customHeight="1">
      <c r="B32" s="257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78"/>
      <c r="O32" s="78"/>
      <c r="U32" s="102"/>
      <c r="Y32" s="78"/>
      <c r="Z32" s="78"/>
      <c r="AA32" s="78"/>
      <c r="AB32" s="78"/>
      <c r="AC32" s="78"/>
    </row>
    <row r="33" spans="2:59" ht="12" customHeight="1">
      <c r="B33" s="79"/>
      <c r="N33" s="79"/>
      <c r="O33" s="79"/>
      <c r="U33" s="102"/>
      <c r="Y33" s="79"/>
      <c r="Z33" s="79"/>
      <c r="AA33" s="79"/>
      <c r="AB33" s="79"/>
      <c r="AC33" s="78"/>
      <c r="AD33" s="79"/>
      <c r="AE33" s="79"/>
      <c r="AF33" s="79"/>
      <c r="AG33" s="79"/>
      <c r="AH33" s="296"/>
      <c r="AI33" s="297"/>
      <c r="AJ33" s="297"/>
      <c r="AK33" s="297"/>
      <c r="AL33" s="297"/>
      <c r="AM33" s="297"/>
      <c r="AN33" s="79"/>
      <c r="AO33" s="79"/>
      <c r="AP33" s="79"/>
      <c r="AQ33" s="79"/>
      <c r="AR33" s="79"/>
      <c r="AS33" s="79"/>
      <c r="AT33" s="79"/>
      <c r="AU33" s="296"/>
      <c r="AV33" s="297"/>
      <c r="AW33" s="297"/>
      <c r="AX33" s="297"/>
      <c r="AY33" s="297"/>
      <c r="AZ33" s="297"/>
      <c r="BA33" s="82"/>
      <c r="BB33" s="82"/>
      <c r="BC33" s="82"/>
      <c r="BD33" s="82"/>
      <c r="BE33" s="82"/>
      <c r="BF33" s="82"/>
      <c r="BG33" s="82"/>
    </row>
    <row r="34" spans="2:59" ht="12" customHeight="1">
      <c r="B34" s="79"/>
      <c r="N34" s="79"/>
      <c r="O34" s="79"/>
      <c r="U34" s="102"/>
      <c r="Y34" s="79"/>
      <c r="Z34" s="79"/>
      <c r="AA34" s="79"/>
      <c r="AB34" s="79"/>
      <c r="AC34" s="78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</row>
    <row r="35" spans="2:59" ht="12" customHeight="1">
      <c r="B35" s="79"/>
      <c r="C35" s="277"/>
      <c r="J35" s="123"/>
      <c r="O35" s="79"/>
      <c r="AA35" s="84"/>
      <c r="AB35" s="84"/>
      <c r="AC35" s="84"/>
      <c r="AD35" s="84"/>
      <c r="AE35" s="84"/>
      <c r="AF35" s="84"/>
      <c r="AG35" s="84"/>
      <c r="AH35" s="84"/>
      <c r="AI35" s="84"/>
      <c r="AJ35" s="79"/>
      <c r="AL35" s="79"/>
      <c r="AM35" s="79"/>
      <c r="AN35" s="79"/>
      <c r="AO35" s="78"/>
      <c r="AQ35" s="79"/>
      <c r="AR35" s="79"/>
      <c r="AS35" s="79"/>
      <c r="AT35" s="79"/>
      <c r="AU35" s="78"/>
      <c r="AW35" s="79"/>
      <c r="AX35" s="79"/>
      <c r="AY35" s="79"/>
      <c r="AZ35" s="79"/>
      <c r="BA35" s="79"/>
      <c r="BC35" s="79"/>
      <c r="BD35" s="79"/>
      <c r="BE35" s="79"/>
      <c r="BF35" s="79"/>
      <c r="BG35" s="79"/>
    </row>
    <row r="36" spans="2:59" ht="12" customHeight="1">
      <c r="B36" s="79"/>
      <c r="J36" s="123"/>
      <c r="N36" s="87"/>
      <c r="O36" s="79"/>
      <c r="AA36" s="84"/>
      <c r="AB36" s="84"/>
      <c r="AC36" s="84"/>
      <c r="AD36" s="84"/>
      <c r="AE36" s="84"/>
      <c r="AF36" s="84"/>
      <c r="AG36" s="84"/>
      <c r="AH36" s="84"/>
      <c r="AI36" s="84"/>
      <c r="AJ36" s="79"/>
      <c r="AK36" s="78"/>
      <c r="AL36" s="84"/>
      <c r="AM36" s="84"/>
      <c r="AN36" s="84"/>
      <c r="AO36" s="78"/>
      <c r="AQ36" s="84"/>
      <c r="AR36" s="84"/>
      <c r="AS36" s="84"/>
      <c r="AT36" s="84"/>
      <c r="AU36" s="78"/>
      <c r="AV36" s="78"/>
      <c r="AW36" s="84"/>
      <c r="AX36" s="84"/>
      <c r="AY36" s="84"/>
      <c r="AZ36" s="84"/>
      <c r="BA36" s="79"/>
      <c r="BB36" s="78"/>
      <c r="BC36" s="84"/>
      <c r="BD36" s="84"/>
      <c r="BE36" s="84"/>
      <c r="BF36" s="84"/>
      <c r="BG36" s="79"/>
    </row>
    <row r="37" spans="2:59" ht="12" customHeight="1">
      <c r="B37" s="83"/>
      <c r="L37" s="87"/>
      <c r="M37" s="87"/>
      <c r="N37" s="87"/>
      <c r="O37" s="79"/>
      <c r="AA37" s="84"/>
      <c r="AB37" s="84"/>
      <c r="AC37" s="84"/>
      <c r="AD37" s="84"/>
      <c r="AE37" s="84"/>
      <c r="AF37" s="84"/>
      <c r="AG37" s="84"/>
      <c r="AH37" s="84"/>
      <c r="AI37" s="84"/>
      <c r="AJ37" s="79"/>
      <c r="AL37" s="84"/>
      <c r="AM37" s="84"/>
      <c r="AN37" s="84"/>
      <c r="AO37" s="78"/>
      <c r="AP37" s="78"/>
      <c r="AQ37" s="84"/>
      <c r="AR37" s="84"/>
      <c r="AS37" s="84"/>
      <c r="AT37" s="84"/>
      <c r="AU37" s="78"/>
      <c r="AV37" s="78"/>
      <c r="AW37" s="84"/>
      <c r="AX37" s="84"/>
      <c r="AY37" s="84"/>
      <c r="AZ37" s="84"/>
      <c r="BA37" s="79"/>
      <c r="BB37" s="78"/>
      <c r="BC37" s="84"/>
      <c r="BD37" s="84"/>
      <c r="BE37" s="84"/>
      <c r="BF37" s="84"/>
      <c r="BG37" s="79"/>
    </row>
    <row r="38" spans="2:66" ht="12" customHeight="1">
      <c r="B38" s="83"/>
      <c r="L38" s="87"/>
      <c r="M38" s="87"/>
      <c r="N38" s="87"/>
      <c r="O38" s="79"/>
      <c r="AA38" s="84"/>
      <c r="AB38" s="84"/>
      <c r="AC38" s="84"/>
      <c r="AD38" s="84"/>
      <c r="AE38" s="84"/>
      <c r="AF38" s="84"/>
      <c r="AG38" s="84"/>
      <c r="AH38" s="84"/>
      <c r="AI38" s="84"/>
      <c r="AJ38" s="79"/>
      <c r="AK38" s="78"/>
      <c r="AL38" s="84"/>
      <c r="AM38" s="84"/>
      <c r="AN38" s="84"/>
      <c r="AO38" s="78"/>
      <c r="AP38" s="78"/>
      <c r="AQ38" s="84"/>
      <c r="AR38" s="84"/>
      <c r="AS38" s="84"/>
      <c r="AT38" s="84"/>
      <c r="AU38" s="78"/>
      <c r="AV38" s="78"/>
      <c r="AW38" s="84"/>
      <c r="AX38" s="84"/>
      <c r="AY38" s="84"/>
      <c r="AZ38" s="84"/>
      <c r="BA38" s="79"/>
      <c r="BB38" s="78"/>
      <c r="BC38" s="84"/>
      <c r="BD38" s="84"/>
      <c r="BE38" s="84"/>
      <c r="BF38" s="84"/>
      <c r="BG38" s="79"/>
      <c r="BH38" s="85"/>
      <c r="BK38" s="85"/>
      <c r="BN38" s="85"/>
    </row>
    <row r="39" spans="2:66" ht="12" customHeight="1">
      <c r="B39" s="83"/>
      <c r="L39" s="87"/>
      <c r="M39" s="87"/>
      <c r="N39" s="87"/>
      <c r="O39" s="79"/>
      <c r="AA39" s="84"/>
      <c r="AB39" s="84"/>
      <c r="AC39" s="84"/>
      <c r="AD39" s="84"/>
      <c r="AE39" s="84"/>
      <c r="AF39" s="84"/>
      <c r="AG39" s="84"/>
      <c r="AH39" s="84"/>
      <c r="AI39" s="84"/>
      <c r="AJ39" s="79"/>
      <c r="AK39" s="78"/>
      <c r="AL39" s="84"/>
      <c r="AM39" s="84"/>
      <c r="AN39" s="84"/>
      <c r="AO39" s="78"/>
      <c r="AP39" s="78"/>
      <c r="AQ39" s="84"/>
      <c r="AR39" s="84"/>
      <c r="AS39" s="84"/>
      <c r="AT39" s="84"/>
      <c r="AU39" s="78"/>
      <c r="AV39" s="78"/>
      <c r="AW39" s="84"/>
      <c r="AX39" s="84"/>
      <c r="AY39" s="84"/>
      <c r="AZ39" s="84"/>
      <c r="BA39" s="79"/>
      <c r="BB39" s="78"/>
      <c r="BC39" s="84"/>
      <c r="BD39" s="84"/>
      <c r="BE39" s="84"/>
      <c r="BF39" s="84"/>
      <c r="BG39" s="79"/>
      <c r="BH39" s="85"/>
      <c r="BK39" s="85"/>
      <c r="BN39" s="85"/>
    </row>
    <row r="40" spans="2:66" ht="12" customHeight="1">
      <c r="B40" s="83"/>
      <c r="L40" s="87"/>
      <c r="M40" s="87"/>
      <c r="N40" s="87"/>
      <c r="O40" s="79"/>
      <c r="AA40" s="84"/>
      <c r="AB40" s="84"/>
      <c r="AC40" s="84"/>
      <c r="AD40" s="84"/>
      <c r="AE40" s="84"/>
      <c r="AF40" s="84"/>
      <c r="AG40" s="84"/>
      <c r="AH40" s="84"/>
      <c r="AI40" s="84"/>
      <c r="AJ40" s="79"/>
      <c r="AK40" s="78"/>
      <c r="AL40" s="84"/>
      <c r="AM40" s="84"/>
      <c r="AN40" s="84"/>
      <c r="AO40" s="78"/>
      <c r="AP40" s="78"/>
      <c r="AQ40" s="84"/>
      <c r="AR40" s="84"/>
      <c r="AS40" s="84"/>
      <c r="AT40" s="84"/>
      <c r="AU40" s="78"/>
      <c r="AV40" s="78"/>
      <c r="AW40" s="84"/>
      <c r="AX40" s="84"/>
      <c r="AY40" s="84"/>
      <c r="AZ40" s="84"/>
      <c r="BA40" s="79"/>
      <c r="BB40" s="78"/>
      <c r="BC40" s="84"/>
      <c r="BD40" s="84"/>
      <c r="BE40" s="84"/>
      <c r="BF40" s="84"/>
      <c r="BG40" s="79"/>
      <c r="BH40" s="85"/>
      <c r="BK40" s="85"/>
      <c r="BN40" s="85"/>
    </row>
    <row r="41" spans="2:66" ht="12" customHeight="1">
      <c r="B41" s="83"/>
      <c r="L41" s="87"/>
      <c r="M41" s="87"/>
      <c r="N41" s="87"/>
      <c r="O41" s="79"/>
      <c r="AA41" s="84"/>
      <c r="AB41" s="84"/>
      <c r="AC41" s="84"/>
      <c r="AD41" s="84"/>
      <c r="AE41" s="84"/>
      <c r="AF41" s="84"/>
      <c r="AG41" s="84"/>
      <c r="AH41" s="84"/>
      <c r="AI41" s="84"/>
      <c r="AJ41" s="79"/>
      <c r="AK41" s="78"/>
      <c r="AL41" s="84"/>
      <c r="AM41" s="84"/>
      <c r="AN41" s="84"/>
      <c r="AO41" s="78"/>
      <c r="AP41" s="78"/>
      <c r="AQ41" s="84"/>
      <c r="AR41" s="84"/>
      <c r="AS41" s="84"/>
      <c r="AT41" s="84"/>
      <c r="AU41" s="78"/>
      <c r="AV41" s="78"/>
      <c r="AW41" s="84"/>
      <c r="AX41" s="84"/>
      <c r="AY41" s="84"/>
      <c r="AZ41" s="84"/>
      <c r="BA41" s="79"/>
      <c r="BB41" s="78"/>
      <c r="BC41" s="84"/>
      <c r="BD41" s="84"/>
      <c r="BE41" s="84"/>
      <c r="BF41" s="84"/>
      <c r="BG41" s="79"/>
      <c r="BH41" s="85"/>
      <c r="BK41" s="85"/>
      <c r="BN41" s="85"/>
    </row>
    <row r="42" spans="2:66" ht="12" customHeight="1">
      <c r="B42" s="83"/>
      <c r="L42" s="87"/>
      <c r="M42" s="87"/>
      <c r="N42" s="87"/>
      <c r="O42" s="79"/>
      <c r="AA42" s="84"/>
      <c r="AB42" s="84"/>
      <c r="AC42" s="84"/>
      <c r="AD42" s="84"/>
      <c r="AE42" s="84"/>
      <c r="AF42" s="84"/>
      <c r="AG42" s="84"/>
      <c r="AH42" s="84"/>
      <c r="AI42" s="84"/>
      <c r="AJ42" s="79"/>
      <c r="AK42" s="78"/>
      <c r="AL42" s="84"/>
      <c r="AM42" s="84"/>
      <c r="AN42" s="84"/>
      <c r="AO42" s="78"/>
      <c r="AP42" s="78"/>
      <c r="AQ42" s="84"/>
      <c r="AR42" s="84"/>
      <c r="AS42" s="84"/>
      <c r="AT42" s="84"/>
      <c r="AU42" s="78"/>
      <c r="AV42" s="79"/>
      <c r="AW42" s="84"/>
      <c r="AX42" s="84"/>
      <c r="AY42" s="84"/>
      <c r="AZ42" s="84"/>
      <c r="BA42" s="79"/>
      <c r="BB42" s="78"/>
      <c r="BC42" s="84"/>
      <c r="BD42" s="84"/>
      <c r="BE42" s="84"/>
      <c r="BF42" s="84"/>
      <c r="BG42" s="79"/>
      <c r="BH42" s="85"/>
      <c r="BK42" s="85"/>
      <c r="BN42" s="85"/>
    </row>
    <row r="43" spans="2:66" ht="12" customHeight="1">
      <c r="B43" s="83"/>
      <c r="L43" s="87"/>
      <c r="M43" s="87"/>
      <c r="AA43" s="84"/>
      <c r="AB43" s="84"/>
      <c r="AC43" s="84"/>
      <c r="AD43" s="84"/>
      <c r="AE43" s="84"/>
      <c r="AF43" s="84"/>
      <c r="AG43" s="84"/>
      <c r="AH43" s="84"/>
      <c r="AI43" s="84"/>
      <c r="AJ43" s="79"/>
      <c r="AK43" s="78"/>
      <c r="AL43" s="84"/>
      <c r="AM43" s="84"/>
      <c r="AN43" s="84"/>
      <c r="AO43" s="78"/>
      <c r="AP43" s="78"/>
      <c r="AQ43" s="84"/>
      <c r="AR43" s="84"/>
      <c r="AS43" s="84"/>
      <c r="AT43" s="84"/>
      <c r="AU43" s="78"/>
      <c r="AV43" s="78"/>
      <c r="AW43" s="84"/>
      <c r="AX43" s="84"/>
      <c r="AY43" s="84"/>
      <c r="AZ43" s="84"/>
      <c r="BA43" s="79"/>
      <c r="BB43" s="78"/>
      <c r="BC43" s="84"/>
      <c r="BD43" s="84"/>
      <c r="BE43" s="84"/>
      <c r="BF43" s="84"/>
      <c r="BG43" s="79"/>
      <c r="BH43" s="85"/>
      <c r="BK43" s="85"/>
      <c r="BN43" s="85"/>
    </row>
    <row r="44" spans="2:66" ht="12" customHeight="1">
      <c r="B44" s="83"/>
      <c r="H44" s="78"/>
      <c r="I44" s="78"/>
      <c r="J44" s="89"/>
      <c r="K44" s="81"/>
      <c r="L44" s="92"/>
      <c r="M44" s="92"/>
      <c r="AA44" s="84"/>
      <c r="AB44" s="84"/>
      <c r="AC44" s="84"/>
      <c r="AD44" s="84"/>
      <c r="AE44" s="84"/>
      <c r="AF44" s="84"/>
      <c r="AG44" s="84"/>
      <c r="AH44" s="84"/>
      <c r="AI44" s="84"/>
      <c r="AJ44" s="79"/>
      <c r="AK44" s="78"/>
      <c r="AL44" s="84"/>
      <c r="AM44" s="84"/>
      <c r="AN44" s="84"/>
      <c r="AO44" s="78"/>
      <c r="AP44" s="78"/>
      <c r="AQ44" s="84"/>
      <c r="AR44" s="84"/>
      <c r="AS44" s="84"/>
      <c r="AT44" s="84"/>
      <c r="AU44" s="78"/>
      <c r="AV44" s="78"/>
      <c r="AW44" s="84"/>
      <c r="AX44" s="84"/>
      <c r="AY44" s="84"/>
      <c r="AZ44" s="84"/>
      <c r="BA44" s="79"/>
      <c r="BB44" s="78"/>
      <c r="BC44" s="84"/>
      <c r="BD44" s="84"/>
      <c r="BE44" s="84"/>
      <c r="BF44" s="84"/>
      <c r="BG44" s="79"/>
      <c r="BH44" s="85"/>
      <c r="BK44" s="85"/>
      <c r="BN44" s="85"/>
    </row>
    <row r="45" spans="2:66" ht="12" customHeight="1">
      <c r="B45" s="83"/>
      <c r="D45" s="79"/>
      <c r="E45" s="79"/>
      <c r="F45" s="79"/>
      <c r="H45" s="87"/>
      <c r="I45" s="87"/>
      <c r="J45" s="87"/>
      <c r="K45" s="87"/>
      <c r="L45" s="87"/>
      <c r="M45" s="87"/>
      <c r="AA45" s="84"/>
      <c r="AB45" s="84"/>
      <c r="AC45" s="84"/>
      <c r="AD45" s="84"/>
      <c r="AE45" s="84"/>
      <c r="AF45" s="84"/>
      <c r="AG45" s="84"/>
      <c r="AH45" s="84"/>
      <c r="AI45" s="84"/>
      <c r="AJ45" s="79"/>
      <c r="AK45" s="78"/>
      <c r="AL45" s="84"/>
      <c r="AM45" s="84"/>
      <c r="AN45" s="84"/>
      <c r="AO45" s="78"/>
      <c r="AP45" s="78"/>
      <c r="AQ45" s="84"/>
      <c r="AR45" s="84"/>
      <c r="AS45" s="84"/>
      <c r="AT45" s="84"/>
      <c r="AU45" s="78"/>
      <c r="AV45" s="78"/>
      <c r="AW45" s="84"/>
      <c r="AX45" s="84"/>
      <c r="AY45" s="84"/>
      <c r="AZ45" s="84"/>
      <c r="BA45" s="79"/>
      <c r="BB45" s="78"/>
      <c r="BC45" s="84"/>
      <c r="BD45" s="84"/>
      <c r="BE45" s="84"/>
      <c r="BF45" s="84"/>
      <c r="BG45" s="79"/>
      <c r="BH45" s="85"/>
      <c r="BK45" s="85"/>
      <c r="BN45" s="85"/>
    </row>
    <row r="46" spans="2:66" ht="12" customHeight="1">
      <c r="B46" s="83"/>
      <c r="D46" s="95"/>
      <c r="E46" s="95"/>
      <c r="F46" s="95"/>
      <c r="G46" s="94"/>
      <c r="H46" s="94"/>
      <c r="I46" s="94"/>
      <c r="J46" s="96"/>
      <c r="K46" s="87"/>
      <c r="U46" s="102"/>
      <c r="AA46" s="84"/>
      <c r="AB46" s="84"/>
      <c r="AC46" s="84"/>
      <c r="AD46" s="84"/>
      <c r="AE46" s="84"/>
      <c r="AF46" s="84"/>
      <c r="AG46" s="84"/>
      <c r="AH46" s="84"/>
      <c r="AI46" s="84"/>
      <c r="AJ46" s="79"/>
      <c r="AK46" s="78"/>
      <c r="AL46" s="84"/>
      <c r="AM46" s="84"/>
      <c r="AN46" s="84"/>
      <c r="AO46" s="78"/>
      <c r="AP46" s="78"/>
      <c r="AQ46" s="84"/>
      <c r="AR46" s="84"/>
      <c r="AS46" s="84"/>
      <c r="AT46" s="84"/>
      <c r="AU46" s="78"/>
      <c r="AV46" s="78"/>
      <c r="AW46" s="84"/>
      <c r="AX46" s="84"/>
      <c r="AY46" s="84"/>
      <c r="AZ46" s="84"/>
      <c r="BA46" s="79"/>
      <c r="BB46" s="78"/>
      <c r="BC46" s="84"/>
      <c r="BD46" s="84"/>
      <c r="BE46" s="84"/>
      <c r="BF46" s="84"/>
      <c r="BG46" s="79"/>
      <c r="BH46" s="85"/>
      <c r="BK46" s="85"/>
      <c r="BN46" s="85"/>
    </row>
    <row r="47" spans="2:66" ht="12" customHeight="1">
      <c r="B47" s="83"/>
      <c r="C47" s="79"/>
      <c r="D47" s="79"/>
      <c r="E47" s="79"/>
      <c r="F47" s="79"/>
      <c r="U47" s="102"/>
      <c r="AA47" s="84"/>
      <c r="AB47" s="84"/>
      <c r="AC47" s="84"/>
      <c r="AD47" s="84"/>
      <c r="AE47" s="84"/>
      <c r="AF47" s="84"/>
      <c r="AG47" s="84"/>
      <c r="AH47" s="84"/>
      <c r="AI47" s="84"/>
      <c r="AJ47" s="79"/>
      <c r="AK47" s="78"/>
      <c r="AL47" s="84"/>
      <c r="AM47" s="84"/>
      <c r="AN47" s="84"/>
      <c r="AO47" s="78"/>
      <c r="AP47" s="78"/>
      <c r="AQ47" s="84"/>
      <c r="AR47" s="84"/>
      <c r="AS47" s="84"/>
      <c r="AT47" s="84"/>
      <c r="AU47" s="78"/>
      <c r="AV47" s="78"/>
      <c r="AW47" s="84"/>
      <c r="AX47" s="84"/>
      <c r="AY47" s="84"/>
      <c r="AZ47" s="84"/>
      <c r="BA47" s="79"/>
      <c r="BB47" s="78"/>
      <c r="BC47" s="84"/>
      <c r="BD47" s="84"/>
      <c r="BE47" s="84"/>
      <c r="BF47" s="84"/>
      <c r="BG47" s="79"/>
      <c r="BH47" s="85"/>
      <c r="BK47" s="85"/>
      <c r="BN47" s="85"/>
    </row>
    <row r="48" spans="2:66" ht="12" customHeight="1">
      <c r="B48" s="83"/>
      <c r="C48" s="79"/>
      <c r="D48" s="79"/>
      <c r="E48" s="79"/>
      <c r="F48" s="79"/>
      <c r="U48" s="102"/>
      <c r="AA48" s="84"/>
      <c r="AB48" s="84"/>
      <c r="AC48" s="84"/>
      <c r="AD48" s="84"/>
      <c r="AE48" s="84"/>
      <c r="AF48" s="84"/>
      <c r="AG48" s="84"/>
      <c r="AH48" s="84"/>
      <c r="AI48" s="84"/>
      <c r="AJ48" s="79"/>
      <c r="AK48" s="78"/>
      <c r="AL48" s="84"/>
      <c r="AM48" s="84"/>
      <c r="AN48" s="84"/>
      <c r="AO48" s="78"/>
      <c r="AP48" s="78"/>
      <c r="AQ48" s="84"/>
      <c r="AR48" s="84"/>
      <c r="AS48" s="84"/>
      <c r="AT48" s="84"/>
      <c r="AU48" s="78"/>
      <c r="AV48" s="78"/>
      <c r="AW48" s="84"/>
      <c r="AX48" s="84"/>
      <c r="AY48" s="84"/>
      <c r="AZ48" s="84"/>
      <c r="BA48" s="79"/>
      <c r="BB48" s="78"/>
      <c r="BC48" s="84"/>
      <c r="BD48" s="84"/>
      <c r="BE48" s="84"/>
      <c r="BF48" s="84"/>
      <c r="BG48" s="79"/>
      <c r="BH48" s="85"/>
      <c r="BK48" s="85"/>
      <c r="BN48" s="85"/>
    </row>
    <row r="49" spans="2:66" ht="12" customHeight="1">
      <c r="B49" s="83"/>
      <c r="C49" s="79"/>
      <c r="D49" s="79"/>
      <c r="E49" s="79"/>
      <c r="F49" s="79"/>
      <c r="U49" s="102"/>
      <c r="AA49" s="84"/>
      <c r="AB49" s="84"/>
      <c r="AC49" s="84"/>
      <c r="AD49" s="84"/>
      <c r="AE49" s="84"/>
      <c r="AF49" s="84"/>
      <c r="AG49" s="84"/>
      <c r="AH49" s="84"/>
      <c r="AI49" s="84"/>
      <c r="AJ49" s="79"/>
      <c r="AK49" s="78"/>
      <c r="AL49" s="84"/>
      <c r="AM49" s="84"/>
      <c r="AN49" s="84"/>
      <c r="AO49" s="78"/>
      <c r="AP49" s="78"/>
      <c r="AQ49" s="84"/>
      <c r="AR49" s="84"/>
      <c r="AS49" s="84"/>
      <c r="AT49" s="84"/>
      <c r="AU49" s="78"/>
      <c r="AV49" s="78"/>
      <c r="AW49" s="84"/>
      <c r="AX49" s="84"/>
      <c r="AY49" s="84"/>
      <c r="AZ49" s="84"/>
      <c r="BA49" s="79"/>
      <c r="BB49" s="78"/>
      <c r="BC49" s="84"/>
      <c r="BD49" s="84"/>
      <c r="BE49" s="84"/>
      <c r="BF49" s="84"/>
      <c r="BG49" s="79"/>
      <c r="BH49" s="85"/>
      <c r="BK49" s="85"/>
      <c r="BN49" s="85"/>
    </row>
    <row r="50" spans="2:66" ht="12" customHeight="1">
      <c r="B50" s="83"/>
      <c r="C50" s="79"/>
      <c r="D50" s="79"/>
      <c r="E50" s="79"/>
      <c r="F50" s="79"/>
      <c r="U50" s="102"/>
      <c r="AA50" s="84"/>
      <c r="AB50" s="84"/>
      <c r="AC50" s="84"/>
      <c r="AD50" s="84"/>
      <c r="AE50" s="84"/>
      <c r="AF50" s="84"/>
      <c r="AG50" s="84"/>
      <c r="AH50" s="84"/>
      <c r="AI50" s="84"/>
      <c r="AJ50" s="79"/>
      <c r="AK50" s="78"/>
      <c r="AL50" s="84"/>
      <c r="AM50" s="84"/>
      <c r="AN50" s="84"/>
      <c r="AO50" s="78"/>
      <c r="AP50" s="78"/>
      <c r="AQ50" s="84"/>
      <c r="AR50" s="84"/>
      <c r="AS50" s="84"/>
      <c r="AT50" s="84"/>
      <c r="AU50" s="78"/>
      <c r="AV50" s="78"/>
      <c r="AW50" s="84"/>
      <c r="AX50" s="84"/>
      <c r="AY50" s="84"/>
      <c r="AZ50" s="84"/>
      <c r="BA50" s="79"/>
      <c r="BB50" s="78"/>
      <c r="BC50" s="84"/>
      <c r="BD50" s="84"/>
      <c r="BE50" s="84"/>
      <c r="BF50" s="84"/>
      <c r="BG50" s="79"/>
      <c r="BH50" s="85"/>
      <c r="BK50" s="85"/>
      <c r="BN50" s="85"/>
    </row>
    <row r="51" spans="2:66" ht="12" customHeight="1">
      <c r="B51" s="83"/>
      <c r="C51" s="79"/>
      <c r="D51" s="79"/>
      <c r="E51" s="79"/>
      <c r="F51" s="79"/>
      <c r="U51" s="102"/>
      <c r="AA51" s="84"/>
      <c r="AB51" s="84"/>
      <c r="AC51" s="84"/>
      <c r="AD51" s="84"/>
      <c r="AE51" s="84"/>
      <c r="AF51" s="84"/>
      <c r="AG51" s="84"/>
      <c r="AH51" s="84"/>
      <c r="AI51" s="84"/>
      <c r="AJ51" s="79"/>
      <c r="AK51" s="78"/>
      <c r="AL51" s="84"/>
      <c r="AM51" s="84"/>
      <c r="AN51" s="84"/>
      <c r="AO51" s="78"/>
      <c r="AP51" s="78"/>
      <c r="AQ51" s="84"/>
      <c r="AR51" s="84"/>
      <c r="AS51" s="84"/>
      <c r="AT51" s="84"/>
      <c r="AU51" s="78"/>
      <c r="AV51" s="78"/>
      <c r="AW51" s="84"/>
      <c r="AX51" s="84"/>
      <c r="AY51" s="84"/>
      <c r="AZ51" s="84"/>
      <c r="BA51" s="79"/>
      <c r="BB51" s="78"/>
      <c r="BC51" s="84"/>
      <c r="BD51" s="84"/>
      <c r="BE51" s="84"/>
      <c r="BF51" s="84"/>
      <c r="BG51" s="79"/>
      <c r="BH51" s="85"/>
      <c r="BK51" s="85"/>
      <c r="BN51" s="85"/>
    </row>
    <row r="52" spans="2:66" ht="12" customHeight="1">
      <c r="B52" s="83"/>
      <c r="C52" s="79"/>
      <c r="D52" s="79"/>
      <c r="E52" s="79"/>
      <c r="F52" s="79"/>
      <c r="U52" s="102"/>
      <c r="AA52" s="84"/>
      <c r="AB52" s="84"/>
      <c r="AC52" s="84"/>
      <c r="AD52" s="84"/>
      <c r="AE52" s="84"/>
      <c r="AF52" s="84"/>
      <c r="AG52" s="84"/>
      <c r="AH52" s="84"/>
      <c r="AI52" s="84"/>
      <c r="AJ52" s="79"/>
      <c r="AK52" s="78"/>
      <c r="AL52" s="84"/>
      <c r="AM52" s="84"/>
      <c r="AN52" s="84"/>
      <c r="AO52" s="78"/>
      <c r="AP52" s="78"/>
      <c r="AQ52" s="84"/>
      <c r="AR52" s="84"/>
      <c r="AS52" s="84"/>
      <c r="AT52" s="84"/>
      <c r="AU52" s="78"/>
      <c r="AV52" s="78"/>
      <c r="AW52" s="84"/>
      <c r="AX52" s="84"/>
      <c r="AY52" s="84"/>
      <c r="AZ52" s="84"/>
      <c r="BA52" s="79"/>
      <c r="BB52" s="78"/>
      <c r="BC52" s="84"/>
      <c r="BD52" s="84"/>
      <c r="BE52" s="84"/>
      <c r="BF52" s="84"/>
      <c r="BG52" s="79"/>
      <c r="BH52" s="85"/>
      <c r="BK52" s="85"/>
      <c r="BN52" s="85"/>
    </row>
    <row r="53" spans="2:66" ht="12" customHeight="1">
      <c r="B53" s="83"/>
      <c r="C53" s="79"/>
      <c r="D53" s="79"/>
      <c r="E53" s="79"/>
      <c r="F53" s="79"/>
      <c r="U53" s="102"/>
      <c r="AA53" s="84"/>
      <c r="AB53" s="84"/>
      <c r="AC53" s="84"/>
      <c r="AD53" s="84"/>
      <c r="AE53" s="84"/>
      <c r="AF53" s="84"/>
      <c r="AG53" s="84"/>
      <c r="AH53" s="84"/>
      <c r="AI53" s="84"/>
      <c r="AJ53" s="79"/>
      <c r="AK53" s="78"/>
      <c r="AL53" s="84"/>
      <c r="AM53" s="84"/>
      <c r="AN53" s="84"/>
      <c r="AO53" s="78"/>
      <c r="AP53" s="78"/>
      <c r="AQ53" s="84"/>
      <c r="AR53" s="84"/>
      <c r="AS53" s="84"/>
      <c r="AT53" s="84"/>
      <c r="AU53" s="78"/>
      <c r="AV53" s="78"/>
      <c r="AW53" s="84"/>
      <c r="AX53" s="84"/>
      <c r="AY53" s="84"/>
      <c r="AZ53" s="84"/>
      <c r="BA53" s="79"/>
      <c r="BB53" s="78"/>
      <c r="BC53" s="84"/>
      <c r="BD53" s="84"/>
      <c r="BE53" s="84"/>
      <c r="BF53" s="84"/>
      <c r="BG53" s="79"/>
      <c r="BH53" s="85"/>
      <c r="BK53" s="85"/>
      <c r="BN53" s="85"/>
    </row>
    <row r="54" spans="2:66" ht="12" customHeight="1">
      <c r="B54" s="83"/>
      <c r="C54" s="79"/>
      <c r="D54" s="79"/>
      <c r="E54" s="79"/>
      <c r="F54" s="79"/>
      <c r="U54" s="102"/>
      <c r="AA54" s="84"/>
      <c r="AB54" s="84"/>
      <c r="AC54" s="84"/>
      <c r="AD54" s="84"/>
      <c r="AE54" s="84"/>
      <c r="AF54" s="84"/>
      <c r="AG54" s="84"/>
      <c r="AH54" s="84"/>
      <c r="AI54" s="84"/>
      <c r="AJ54" s="79"/>
      <c r="AK54" s="78"/>
      <c r="AL54" s="84"/>
      <c r="AM54" s="84"/>
      <c r="AN54" s="84"/>
      <c r="AO54" s="78"/>
      <c r="AP54" s="78"/>
      <c r="AQ54" s="84"/>
      <c r="AR54" s="84"/>
      <c r="AS54" s="84"/>
      <c r="AT54" s="84"/>
      <c r="AU54" s="78"/>
      <c r="AV54" s="78"/>
      <c r="AW54" s="84"/>
      <c r="AX54" s="84"/>
      <c r="AY54" s="84"/>
      <c r="AZ54" s="84"/>
      <c r="BA54" s="79"/>
      <c r="BB54" s="78"/>
      <c r="BC54" s="84"/>
      <c r="BD54" s="84"/>
      <c r="BE54" s="84"/>
      <c r="BF54" s="84"/>
      <c r="BG54" s="79"/>
      <c r="BH54" s="85"/>
      <c r="BK54" s="85"/>
      <c r="BN54" s="85"/>
    </row>
    <row r="55" spans="2:66" ht="12" customHeight="1">
      <c r="B55" s="83"/>
      <c r="C55" s="79"/>
      <c r="D55" s="79"/>
      <c r="E55" s="79"/>
      <c r="F55" s="79"/>
      <c r="U55" s="102"/>
      <c r="AA55" s="84"/>
      <c r="AB55" s="84"/>
      <c r="AC55" s="84"/>
      <c r="AD55" s="84"/>
      <c r="AE55" s="84"/>
      <c r="AF55" s="84"/>
      <c r="AG55" s="84"/>
      <c r="AH55" s="84"/>
      <c r="AI55" s="84"/>
      <c r="AJ55" s="79"/>
      <c r="AK55" s="78"/>
      <c r="AL55" s="84"/>
      <c r="AM55" s="84"/>
      <c r="AN55" s="84"/>
      <c r="AO55" s="78"/>
      <c r="AP55" s="78"/>
      <c r="AQ55" s="84"/>
      <c r="AR55" s="84"/>
      <c r="AS55" s="84"/>
      <c r="AT55" s="84"/>
      <c r="AU55" s="78"/>
      <c r="AV55" s="78"/>
      <c r="AW55" s="84"/>
      <c r="AX55" s="84"/>
      <c r="AY55" s="84"/>
      <c r="AZ55" s="84"/>
      <c r="BA55" s="79"/>
      <c r="BB55" s="78"/>
      <c r="BC55" s="84"/>
      <c r="BD55" s="84"/>
      <c r="BE55" s="84"/>
      <c r="BF55" s="84"/>
      <c r="BG55" s="79"/>
      <c r="BH55" s="85"/>
      <c r="BK55" s="85"/>
      <c r="BN55" s="85"/>
    </row>
    <row r="56" spans="2:66" ht="12" customHeight="1">
      <c r="B56" s="83"/>
      <c r="C56" s="79"/>
      <c r="D56" s="79"/>
      <c r="E56" s="79"/>
      <c r="F56" s="79"/>
      <c r="U56" s="102"/>
      <c r="AA56" s="84"/>
      <c r="AB56" s="84"/>
      <c r="AC56" s="84"/>
      <c r="AD56" s="84"/>
      <c r="AE56" s="84"/>
      <c r="AF56" s="84"/>
      <c r="AG56" s="84"/>
      <c r="AH56" s="84"/>
      <c r="AI56" s="84"/>
      <c r="AJ56" s="79"/>
      <c r="AK56" s="78"/>
      <c r="AL56" s="84"/>
      <c r="AM56" s="84"/>
      <c r="AN56" s="84"/>
      <c r="AO56" s="78"/>
      <c r="AP56" s="78"/>
      <c r="AQ56" s="84"/>
      <c r="AR56" s="84"/>
      <c r="AS56" s="84"/>
      <c r="AT56" s="84"/>
      <c r="AU56" s="78"/>
      <c r="AV56" s="78"/>
      <c r="AW56" s="84"/>
      <c r="AX56" s="84"/>
      <c r="AY56" s="84"/>
      <c r="AZ56" s="84"/>
      <c r="BA56" s="79"/>
      <c r="BB56" s="78"/>
      <c r="BC56" s="84"/>
      <c r="BD56" s="84"/>
      <c r="BE56" s="84"/>
      <c r="BF56" s="84"/>
      <c r="BG56" s="79"/>
      <c r="BH56" s="85"/>
      <c r="BK56" s="85"/>
      <c r="BN56" s="85"/>
    </row>
    <row r="57" spans="2:66" ht="12" customHeight="1">
      <c r="B57" s="83"/>
      <c r="C57" s="79"/>
      <c r="D57" s="79"/>
      <c r="E57" s="79"/>
      <c r="F57" s="79"/>
      <c r="U57" s="102"/>
      <c r="AA57" s="84"/>
      <c r="AB57" s="84"/>
      <c r="AC57" s="84"/>
      <c r="AD57" s="84"/>
      <c r="AE57" s="84"/>
      <c r="AF57" s="84"/>
      <c r="AG57" s="84"/>
      <c r="AH57" s="84"/>
      <c r="AI57" s="84"/>
      <c r="AJ57" s="79"/>
      <c r="AK57" s="78"/>
      <c r="AL57" s="84"/>
      <c r="AM57" s="84"/>
      <c r="AN57" s="84"/>
      <c r="AO57" s="78"/>
      <c r="AP57" s="78"/>
      <c r="AQ57" s="84"/>
      <c r="AR57" s="84"/>
      <c r="AS57" s="84"/>
      <c r="AT57" s="84"/>
      <c r="AU57" s="78"/>
      <c r="AV57" s="78"/>
      <c r="AW57" s="84"/>
      <c r="AX57" s="84"/>
      <c r="AY57" s="84"/>
      <c r="AZ57" s="84"/>
      <c r="BA57" s="79"/>
      <c r="BB57" s="78"/>
      <c r="BC57" s="84"/>
      <c r="BD57" s="84"/>
      <c r="BE57" s="84"/>
      <c r="BF57" s="84"/>
      <c r="BG57" s="79"/>
      <c r="BH57" s="85"/>
      <c r="BK57" s="85"/>
      <c r="BN57" s="85"/>
    </row>
    <row r="58" spans="2:66" ht="12" customHeight="1">
      <c r="B58" s="83"/>
      <c r="C58" s="79"/>
      <c r="D58" s="79"/>
      <c r="E58" s="79"/>
      <c r="F58" s="79"/>
      <c r="U58" s="102"/>
      <c r="AA58" s="84"/>
      <c r="AB58" s="84"/>
      <c r="AC58" s="84"/>
      <c r="AD58" s="84"/>
      <c r="AE58" s="84"/>
      <c r="AF58" s="84"/>
      <c r="AG58" s="84"/>
      <c r="AH58" s="84"/>
      <c r="AI58" s="84"/>
      <c r="AJ58" s="79"/>
      <c r="AK58" s="78"/>
      <c r="AL58" s="84"/>
      <c r="AM58" s="84"/>
      <c r="AN58" s="84"/>
      <c r="AO58" s="78"/>
      <c r="AP58" s="78"/>
      <c r="AQ58" s="84"/>
      <c r="AR58" s="84"/>
      <c r="AS58" s="84"/>
      <c r="AT58" s="84"/>
      <c r="AU58" s="78"/>
      <c r="AV58" s="78"/>
      <c r="AW58" s="84"/>
      <c r="AX58" s="84"/>
      <c r="AY58" s="84"/>
      <c r="AZ58" s="84"/>
      <c r="BA58" s="79"/>
      <c r="BB58" s="78"/>
      <c r="BC58" s="84"/>
      <c r="BD58" s="84"/>
      <c r="BE58" s="84"/>
      <c r="BF58" s="84"/>
      <c r="BG58" s="79"/>
      <c r="BH58" s="85"/>
      <c r="BK58" s="85"/>
      <c r="BN58" s="85"/>
    </row>
    <row r="59" spans="2:66" ht="12" customHeight="1">
      <c r="B59" s="83"/>
      <c r="C59" s="79"/>
      <c r="D59" s="79"/>
      <c r="E59" s="79"/>
      <c r="F59" s="79"/>
      <c r="U59" s="102"/>
      <c r="AA59" s="84"/>
      <c r="AB59" s="84"/>
      <c r="AC59" s="84"/>
      <c r="AD59" s="84"/>
      <c r="AE59" s="84"/>
      <c r="AF59" s="84"/>
      <c r="AG59" s="84"/>
      <c r="AH59" s="84"/>
      <c r="AI59" s="84"/>
      <c r="AJ59" s="79"/>
      <c r="AK59" s="78"/>
      <c r="AL59" s="84"/>
      <c r="AM59" s="84"/>
      <c r="AN59" s="84"/>
      <c r="AO59" s="78"/>
      <c r="AP59" s="78"/>
      <c r="AQ59" s="84"/>
      <c r="AR59" s="84"/>
      <c r="AS59" s="84"/>
      <c r="AT59" s="84"/>
      <c r="AU59" s="78"/>
      <c r="AV59" s="78"/>
      <c r="AW59" s="84"/>
      <c r="AX59" s="84"/>
      <c r="AY59" s="84"/>
      <c r="AZ59" s="84"/>
      <c r="BA59" s="79"/>
      <c r="BB59" s="78"/>
      <c r="BC59" s="84"/>
      <c r="BD59" s="84"/>
      <c r="BE59" s="84"/>
      <c r="BF59" s="84"/>
      <c r="BG59" s="79"/>
      <c r="BH59" s="85"/>
      <c r="BK59" s="85"/>
      <c r="BN59" s="85"/>
    </row>
    <row r="60" spans="2:66" ht="12" customHeight="1">
      <c r="B60" s="83"/>
      <c r="C60" s="79"/>
      <c r="D60" s="79"/>
      <c r="E60" s="79"/>
      <c r="F60" s="79"/>
      <c r="U60" s="102"/>
      <c r="AA60" s="84"/>
      <c r="AB60" s="84"/>
      <c r="AC60" s="84"/>
      <c r="AD60" s="84"/>
      <c r="AE60" s="84"/>
      <c r="AF60" s="84"/>
      <c r="AG60" s="84"/>
      <c r="AH60" s="84"/>
      <c r="AI60" s="84"/>
      <c r="AJ60" s="79"/>
      <c r="AK60" s="78"/>
      <c r="AL60" s="84"/>
      <c r="AM60" s="84"/>
      <c r="AN60" s="84"/>
      <c r="AO60" s="78"/>
      <c r="AP60" s="78"/>
      <c r="AQ60" s="84"/>
      <c r="AR60" s="84"/>
      <c r="AS60" s="84"/>
      <c r="AT60" s="84"/>
      <c r="AU60" s="78"/>
      <c r="AV60" s="78"/>
      <c r="AW60" s="84"/>
      <c r="AX60" s="84"/>
      <c r="AY60" s="84"/>
      <c r="AZ60" s="84"/>
      <c r="BA60" s="79"/>
      <c r="BB60" s="78"/>
      <c r="BC60" s="84"/>
      <c r="BD60" s="84"/>
      <c r="BE60" s="84"/>
      <c r="BF60" s="84"/>
      <c r="BG60" s="79"/>
      <c r="BH60" s="85"/>
      <c r="BK60" s="85"/>
      <c r="BN60" s="85"/>
    </row>
    <row r="61" spans="2:66" ht="12" customHeight="1">
      <c r="B61" s="83"/>
      <c r="C61" s="79"/>
      <c r="D61" s="79"/>
      <c r="E61" s="79"/>
      <c r="F61" s="79"/>
      <c r="AA61" s="84"/>
      <c r="AB61" s="84"/>
      <c r="AC61" s="84"/>
      <c r="AD61" s="84"/>
      <c r="AE61" s="84"/>
      <c r="AF61" s="84"/>
      <c r="AG61" s="84"/>
      <c r="AH61" s="84"/>
      <c r="AI61" s="84"/>
      <c r="AJ61" s="79"/>
      <c r="AK61" s="78"/>
      <c r="AL61" s="84"/>
      <c r="AM61" s="84"/>
      <c r="AN61" s="84"/>
      <c r="AO61" s="78"/>
      <c r="AP61" s="78"/>
      <c r="AQ61" s="84"/>
      <c r="AR61" s="84"/>
      <c r="AS61" s="84"/>
      <c r="AT61" s="84"/>
      <c r="AU61" s="78"/>
      <c r="AV61" s="78"/>
      <c r="AW61" s="84"/>
      <c r="AX61" s="84"/>
      <c r="AY61" s="84"/>
      <c r="AZ61" s="84"/>
      <c r="BA61" s="79"/>
      <c r="BB61" s="78"/>
      <c r="BC61" s="84"/>
      <c r="BD61" s="84"/>
      <c r="BE61" s="84"/>
      <c r="BF61" s="84"/>
      <c r="BG61" s="79"/>
      <c r="BH61" s="85"/>
      <c r="BK61" s="85"/>
      <c r="BN61" s="85"/>
    </row>
    <row r="62" spans="2:66" ht="12" customHeight="1">
      <c r="B62" s="83"/>
      <c r="C62" s="79"/>
      <c r="D62" s="79"/>
      <c r="E62" s="79"/>
      <c r="F62" s="79"/>
      <c r="AA62" s="84"/>
      <c r="AB62" s="84"/>
      <c r="AC62" s="84"/>
      <c r="AD62" s="84"/>
      <c r="AE62" s="84"/>
      <c r="AF62" s="84"/>
      <c r="AG62" s="84"/>
      <c r="AH62" s="84"/>
      <c r="AI62" s="84"/>
      <c r="AJ62" s="79"/>
      <c r="AK62" s="78"/>
      <c r="AL62" s="84"/>
      <c r="AM62" s="84"/>
      <c r="AN62" s="84"/>
      <c r="AO62" s="78"/>
      <c r="AP62" s="78"/>
      <c r="AQ62" s="84"/>
      <c r="AR62" s="84"/>
      <c r="AS62" s="84"/>
      <c r="AT62" s="84"/>
      <c r="AU62" s="78"/>
      <c r="AV62" s="78"/>
      <c r="AW62" s="84"/>
      <c r="AX62" s="84"/>
      <c r="AY62" s="84"/>
      <c r="AZ62" s="84"/>
      <c r="BA62" s="79"/>
      <c r="BB62" s="78"/>
      <c r="BC62" s="84"/>
      <c r="BD62" s="84"/>
      <c r="BE62" s="84"/>
      <c r="BF62" s="84"/>
      <c r="BG62" s="79"/>
      <c r="BH62" s="85"/>
      <c r="BK62" s="85"/>
      <c r="BN62" s="85"/>
    </row>
    <row r="63" spans="2:66" ht="12" customHeight="1">
      <c r="B63" s="83"/>
      <c r="E63" s="79"/>
      <c r="F63" s="79"/>
      <c r="AA63" s="84"/>
      <c r="AB63" s="84"/>
      <c r="AC63" s="84"/>
      <c r="AD63" s="84"/>
      <c r="AE63" s="84"/>
      <c r="AF63" s="84"/>
      <c r="AG63" s="84"/>
      <c r="AH63" s="84"/>
      <c r="AI63" s="84"/>
      <c r="AJ63" s="79"/>
      <c r="AK63" s="78"/>
      <c r="AL63" s="84"/>
      <c r="AM63" s="84"/>
      <c r="AN63" s="84"/>
      <c r="AO63" s="78"/>
      <c r="AP63" s="78"/>
      <c r="AQ63" s="84"/>
      <c r="AR63" s="84"/>
      <c r="AS63" s="84"/>
      <c r="AT63" s="84"/>
      <c r="AU63" s="78"/>
      <c r="AV63" s="78"/>
      <c r="AW63" s="84"/>
      <c r="AX63" s="84"/>
      <c r="AY63" s="84"/>
      <c r="AZ63" s="84"/>
      <c r="BA63" s="79"/>
      <c r="BB63" s="78"/>
      <c r="BC63" s="84"/>
      <c r="BD63" s="84"/>
      <c r="BE63" s="84"/>
      <c r="BF63" s="84"/>
      <c r="BG63" s="79"/>
      <c r="BH63" s="85"/>
      <c r="BK63" s="85"/>
      <c r="BN63" s="85"/>
    </row>
    <row r="64" spans="2:66" ht="12" customHeight="1">
      <c r="B64" s="83"/>
      <c r="C64" s="79"/>
      <c r="D64" s="80"/>
      <c r="E64" s="80"/>
      <c r="F64" s="80"/>
      <c r="AA64" s="84"/>
      <c r="AB64" s="84"/>
      <c r="AC64" s="84"/>
      <c r="AD64" s="84"/>
      <c r="AE64" s="84"/>
      <c r="AF64" s="84"/>
      <c r="AG64" s="84"/>
      <c r="AH64" s="84"/>
      <c r="AI64" s="84"/>
      <c r="AJ64" s="79"/>
      <c r="AK64" s="78"/>
      <c r="AL64" s="84"/>
      <c r="AM64" s="84"/>
      <c r="AN64" s="84"/>
      <c r="AO64" s="78"/>
      <c r="AP64" s="78"/>
      <c r="AQ64" s="84"/>
      <c r="AR64" s="84"/>
      <c r="AS64" s="84"/>
      <c r="AT64" s="84"/>
      <c r="AU64" s="78"/>
      <c r="AV64" s="78"/>
      <c r="AW64" s="84"/>
      <c r="AX64" s="84"/>
      <c r="AY64" s="84"/>
      <c r="AZ64" s="84"/>
      <c r="BA64" s="79"/>
      <c r="BB64" s="78"/>
      <c r="BC64" s="84"/>
      <c r="BD64" s="84"/>
      <c r="BE64" s="84"/>
      <c r="BF64" s="84"/>
      <c r="BG64" s="79"/>
      <c r="BH64" s="85"/>
      <c r="BK64" s="85"/>
      <c r="BN64" s="85"/>
    </row>
    <row r="65" spans="2:66" ht="12" customHeight="1">
      <c r="B65" s="83"/>
      <c r="D65" s="79"/>
      <c r="E65" s="79"/>
      <c r="F65" s="79"/>
      <c r="AA65" s="84"/>
      <c r="AB65" s="84"/>
      <c r="AC65" s="84"/>
      <c r="AD65" s="84"/>
      <c r="AE65" s="84"/>
      <c r="AF65" s="84"/>
      <c r="AG65" s="84"/>
      <c r="AH65" s="84"/>
      <c r="AI65" s="84"/>
      <c r="AJ65" s="79"/>
      <c r="AK65" s="78"/>
      <c r="AL65" s="84"/>
      <c r="AM65" s="84"/>
      <c r="AN65" s="84"/>
      <c r="AO65" s="78"/>
      <c r="AP65" s="78"/>
      <c r="AQ65" s="84"/>
      <c r="AR65" s="84"/>
      <c r="AS65" s="84"/>
      <c r="AT65" s="84"/>
      <c r="AU65" s="78"/>
      <c r="AV65" s="79"/>
      <c r="AW65" s="84"/>
      <c r="AX65" s="84"/>
      <c r="AY65" s="84"/>
      <c r="AZ65" s="84"/>
      <c r="BA65" s="79"/>
      <c r="BB65" s="78"/>
      <c r="BC65" s="84"/>
      <c r="BD65" s="84"/>
      <c r="BE65" s="84"/>
      <c r="BF65" s="84"/>
      <c r="BG65" s="79"/>
      <c r="BH65" s="85"/>
      <c r="BK65" s="85"/>
      <c r="BN65" s="85"/>
    </row>
    <row r="66" spans="2:66" ht="12" customHeight="1">
      <c r="B66" s="83"/>
      <c r="C66" s="79"/>
      <c r="D66" s="79"/>
      <c r="E66" s="79"/>
      <c r="F66" s="79"/>
      <c r="AA66" s="84"/>
      <c r="AB66" s="84"/>
      <c r="AC66" s="84"/>
      <c r="AD66" s="84"/>
      <c r="AE66" s="84"/>
      <c r="AF66" s="84"/>
      <c r="AG66" s="84"/>
      <c r="AH66" s="84"/>
      <c r="AI66" s="84"/>
      <c r="AJ66" s="79"/>
      <c r="AK66" s="78"/>
      <c r="AL66" s="84"/>
      <c r="AM66" s="84"/>
      <c r="AN66" s="84"/>
      <c r="AO66" s="78"/>
      <c r="AP66" s="78"/>
      <c r="AQ66" s="84"/>
      <c r="AR66" s="84"/>
      <c r="AS66" s="84"/>
      <c r="AT66" s="84"/>
      <c r="AU66" s="78"/>
      <c r="AV66" s="78"/>
      <c r="AW66" s="84"/>
      <c r="AX66" s="84"/>
      <c r="AY66" s="84"/>
      <c r="AZ66" s="84"/>
      <c r="BA66" s="79"/>
      <c r="BB66" s="78"/>
      <c r="BC66" s="84"/>
      <c r="BD66" s="84"/>
      <c r="BE66" s="84"/>
      <c r="BF66" s="84"/>
      <c r="BG66" s="79"/>
      <c r="BH66" s="85"/>
      <c r="BK66" s="85"/>
      <c r="BN66" s="85"/>
    </row>
    <row r="67" spans="2:66" ht="12" customHeight="1">
      <c r="B67" s="83"/>
      <c r="D67" s="79"/>
      <c r="E67" s="79"/>
      <c r="F67" s="79"/>
      <c r="AA67" s="84"/>
      <c r="AB67" s="84"/>
      <c r="AC67" s="84"/>
      <c r="AD67" s="84"/>
      <c r="AE67" s="84"/>
      <c r="AF67" s="84"/>
      <c r="AG67" s="84"/>
      <c r="AH67" s="84"/>
      <c r="AI67" s="84"/>
      <c r="AJ67" s="79"/>
      <c r="AK67" s="78"/>
      <c r="AL67" s="84"/>
      <c r="AM67" s="84"/>
      <c r="AN67" s="84"/>
      <c r="AO67" s="78"/>
      <c r="AP67" s="78"/>
      <c r="AQ67" s="84"/>
      <c r="AR67" s="84"/>
      <c r="AS67" s="84"/>
      <c r="AT67" s="84"/>
      <c r="AU67" s="78"/>
      <c r="AV67" s="78"/>
      <c r="AW67" s="84"/>
      <c r="AX67" s="84"/>
      <c r="AY67" s="84"/>
      <c r="AZ67" s="84"/>
      <c r="BA67" s="79"/>
      <c r="BB67" s="78"/>
      <c r="BC67" s="84"/>
      <c r="BD67" s="84"/>
      <c r="BE67" s="84"/>
      <c r="BF67" s="84"/>
      <c r="BG67" s="79"/>
      <c r="BH67" s="85"/>
      <c r="BK67" s="85"/>
      <c r="BN67" s="85"/>
    </row>
    <row r="68" spans="2:66" ht="12" customHeight="1">
      <c r="B68" s="83"/>
      <c r="D68" s="79"/>
      <c r="E68" s="79"/>
      <c r="F68" s="79"/>
      <c r="AA68" s="84"/>
      <c r="AB68" s="84"/>
      <c r="AC68" s="84"/>
      <c r="AD68" s="84"/>
      <c r="AE68" s="84"/>
      <c r="AF68" s="84"/>
      <c r="AG68" s="84"/>
      <c r="AH68" s="84"/>
      <c r="AI68" s="84"/>
      <c r="AJ68" s="79"/>
      <c r="AK68" s="78"/>
      <c r="AL68" s="84"/>
      <c r="AM68" s="84"/>
      <c r="AN68" s="84"/>
      <c r="AO68" s="78"/>
      <c r="AP68" s="78"/>
      <c r="AQ68" s="84"/>
      <c r="AR68" s="84"/>
      <c r="AS68" s="84"/>
      <c r="AT68" s="84"/>
      <c r="AU68" s="78"/>
      <c r="AV68" s="78"/>
      <c r="AW68" s="84"/>
      <c r="AX68" s="84"/>
      <c r="AY68" s="84"/>
      <c r="AZ68" s="84"/>
      <c r="BA68" s="79"/>
      <c r="BB68" s="78"/>
      <c r="BC68" s="84"/>
      <c r="BD68" s="84"/>
      <c r="BE68" s="84"/>
      <c r="BF68" s="84"/>
      <c r="BG68" s="79"/>
      <c r="BH68" s="85"/>
      <c r="BK68" s="85"/>
      <c r="BN68" s="85"/>
    </row>
    <row r="69" spans="2:66" ht="12" customHeight="1">
      <c r="B69" s="83"/>
      <c r="E69" s="79"/>
      <c r="F69" s="79"/>
      <c r="AA69" s="84"/>
      <c r="AB69" s="84"/>
      <c r="AC69" s="84"/>
      <c r="AD69" s="84"/>
      <c r="AE69" s="84"/>
      <c r="AF69" s="84"/>
      <c r="AG69" s="84"/>
      <c r="AH69" s="84"/>
      <c r="AI69" s="84"/>
      <c r="AJ69" s="79"/>
      <c r="AK69" s="78"/>
      <c r="AL69" s="84"/>
      <c r="AM69" s="84"/>
      <c r="AN69" s="84"/>
      <c r="AO69" s="78"/>
      <c r="AP69" s="78"/>
      <c r="AQ69" s="84"/>
      <c r="AR69" s="84"/>
      <c r="AS69" s="84"/>
      <c r="AT69" s="84"/>
      <c r="AU69" s="78"/>
      <c r="AV69" s="78"/>
      <c r="AW69" s="84"/>
      <c r="AX69" s="84"/>
      <c r="AY69" s="84"/>
      <c r="AZ69" s="84"/>
      <c r="BA69" s="79"/>
      <c r="BC69" s="84"/>
      <c r="BD69" s="84"/>
      <c r="BE69" s="84"/>
      <c r="BF69" s="84"/>
      <c r="BG69" s="79"/>
      <c r="BH69" s="85"/>
      <c r="BK69" s="85"/>
      <c r="BN69" s="85"/>
    </row>
    <row r="70" spans="2:66" ht="40.4" customHeight="1">
      <c r="B70" s="79"/>
      <c r="E70" s="79"/>
      <c r="F70" s="79"/>
      <c r="AA70" s="84"/>
      <c r="AB70" s="84"/>
      <c r="AC70" s="84"/>
      <c r="AD70" s="84"/>
      <c r="AE70" s="84"/>
      <c r="AF70" s="84"/>
      <c r="AG70" s="84"/>
      <c r="AH70" s="84"/>
      <c r="AI70" s="84"/>
      <c r="AJ70" s="79"/>
      <c r="AK70" s="78"/>
      <c r="AL70" s="84"/>
      <c r="AM70" s="84"/>
      <c r="AN70" s="84"/>
      <c r="AO70" s="78"/>
      <c r="AP70" s="78"/>
      <c r="AQ70" s="84"/>
      <c r="AR70" s="84"/>
      <c r="AS70" s="84"/>
      <c r="AT70" s="84"/>
      <c r="AU70" s="78"/>
      <c r="AV70" s="78"/>
      <c r="AW70" s="84"/>
      <c r="AX70" s="84"/>
      <c r="AY70" s="84"/>
      <c r="AZ70" s="84"/>
      <c r="BA70" s="79"/>
      <c r="BB70" s="78"/>
      <c r="BC70" s="84"/>
      <c r="BD70" s="84"/>
      <c r="BE70" s="84"/>
      <c r="BF70" s="84"/>
      <c r="BG70" s="79"/>
      <c r="BH70" s="85"/>
      <c r="BK70" s="85"/>
      <c r="BN70" s="85"/>
    </row>
    <row r="71" spans="2:59" ht="12" customHeight="1">
      <c r="B71" s="79"/>
      <c r="C71" s="6"/>
      <c r="D71" s="7"/>
      <c r="E71" s="7"/>
      <c r="F71" s="7"/>
      <c r="G71" s="7"/>
      <c r="H71" s="7"/>
      <c r="J71" s="99"/>
      <c r="AA71" s="84"/>
      <c r="AB71" s="84"/>
      <c r="AC71" s="84"/>
      <c r="AD71" s="84"/>
      <c r="AE71" s="84"/>
      <c r="AF71" s="84"/>
      <c r="AG71" s="84"/>
      <c r="AH71" s="84"/>
      <c r="AI71" s="84"/>
      <c r="AJ71" s="79"/>
      <c r="AK71" s="78"/>
      <c r="AL71" s="84"/>
      <c r="AM71" s="84"/>
      <c r="AN71" s="84"/>
      <c r="AO71" s="78"/>
      <c r="AP71" s="78"/>
      <c r="AQ71" s="84"/>
      <c r="AR71" s="84"/>
      <c r="AS71" s="84"/>
      <c r="AT71" s="84"/>
      <c r="AU71" s="78"/>
      <c r="AV71" s="78"/>
      <c r="AW71" s="84"/>
      <c r="AX71" s="84"/>
      <c r="AY71" s="84"/>
      <c r="AZ71" s="84"/>
      <c r="BA71" s="79"/>
      <c r="BB71" s="78"/>
      <c r="BC71" s="84"/>
      <c r="BD71" s="84"/>
      <c r="BE71" s="84"/>
      <c r="BF71" s="84"/>
      <c r="BG71" s="79"/>
    </row>
    <row r="72" spans="2:59" ht="12" customHeight="1">
      <c r="B72" s="79"/>
      <c r="E72" s="79"/>
      <c r="F72" s="79"/>
      <c r="G72" s="79"/>
      <c r="H72" s="79"/>
      <c r="I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8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</row>
    <row r="73" spans="2:59" ht="12" customHeight="1">
      <c r="B73" s="79"/>
      <c r="G73" s="7"/>
      <c r="H73" s="7"/>
      <c r="I73" s="79"/>
      <c r="J73" s="99"/>
      <c r="K73" s="101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8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</row>
    <row r="74" spans="2:59" ht="12" customHeight="1">
      <c r="B74" s="79"/>
      <c r="G74" s="7"/>
      <c r="H74" s="7"/>
      <c r="I74" s="79"/>
      <c r="J74" s="99"/>
      <c r="K74" s="101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8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</row>
    <row r="75" spans="2:19" ht="12" customHeight="1">
      <c r="B75" s="78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4:19" ht="12" customHeight="1">
      <c r="D76" s="119"/>
      <c r="E76" s="119"/>
      <c r="F76" s="11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4:19" ht="12" customHeight="1">
      <c r="D77" s="111"/>
      <c r="E77" s="111"/>
      <c r="F77" s="111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3:19" ht="12" customHeight="1">
      <c r="C78" s="107"/>
      <c r="D78" s="111"/>
      <c r="E78" s="111"/>
      <c r="F78" s="111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3:19" ht="12" customHeight="1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3:19" ht="12" customHeight="1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3:19" ht="12" customHeight="1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3:19" ht="12" customHeight="1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</row>
    <row r="83" spans="3:19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3:21" s="78" customFormat="1" ht="12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U84" s="79"/>
    </row>
    <row r="85" spans="4:19" ht="12" customHeight="1"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4:19" ht="12" customHeight="1"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4:19" ht="12" customHeight="1"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4:19" ht="12" customHeight="1"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3:19" ht="12" customHeight="1">
      <c r="C89" s="18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3:19" ht="12" customHeight="1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3:19" ht="12" customHeight="1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3:19" ht="12" customHeight="1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3:19" ht="12" customHeight="1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3:19" ht="12" customHeight="1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3:19" ht="12" customHeight="1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3:19" ht="12" customHeight="1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3:19" ht="12" customHeight="1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3:19" ht="12" customHeight="1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3:19" ht="12" customHeigh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3:21" ht="12" customHeight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U100" s="102"/>
    </row>
    <row r="101" spans="3:21" ht="12" customHeight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U101" s="102"/>
    </row>
    <row r="102" spans="3:21" ht="12" customHeight="1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U102" s="102"/>
    </row>
    <row r="103" spans="3:21" ht="12" customHeight="1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U103" s="102"/>
    </row>
    <row r="104" spans="3:21" ht="12" customHeight="1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U104" s="102"/>
    </row>
    <row r="105" spans="3:21" ht="12" customHeight="1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U105" s="102"/>
    </row>
    <row r="106" spans="3:21" ht="12" customHeight="1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U106" s="102"/>
    </row>
    <row r="107" spans="3:21" ht="12" customHeight="1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U107" s="102"/>
    </row>
    <row r="108" spans="3:21" ht="12" customHeight="1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U108" s="102"/>
    </row>
    <row r="109" spans="3:21" ht="12" customHeight="1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U109" s="102"/>
    </row>
    <row r="110" spans="3:21" ht="12" customHeight="1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U110" s="102"/>
    </row>
    <row r="111" spans="3:21" ht="12" customHeight="1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U111" s="102"/>
    </row>
    <row r="112" spans="3:21" ht="12" customHeight="1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U112" s="102"/>
    </row>
    <row r="113" spans="3:21" ht="12" customHeight="1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U113" s="102"/>
    </row>
    <row r="114" spans="3:21" ht="12" customHeight="1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U114" s="102"/>
    </row>
    <row r="115" spans="3:21" ht="12" customHeight="1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U115" s="102"/>
    </row>
    <row r="116" spans="3:21" ht="12" customHeight="1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U116" s="102"/>
    </row>
    <row r="117" spans="3:21" ht="12" customHeight="1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U117" s="102"/>
    </row>
    <row r="118" spans="3:21" ht="12" customHeight="1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U118" s="102"/>
    </row>
    <row r="119" spans="3:21" ht="12" customHeight="1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U119" s="102"/>
    </row>
    <row r="120" spans="3:21" ht="12" customHeight="1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U120" s="102"/>
    </row>
    <row r="121" spans="3:21" ht="12" customHeight="1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U121" s="102"/>
    </row>
    <row r="122" spans="3:21" ht="12" customHeight="1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U122" s="102"/>
    </row>
    <row r="123" spans="3:21" ht="12" customHeight="1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U123" s="102"/>
    </row>
    <row r="124" spans="3:21" ht="12" customHeight="1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U124" s="102"/>
    </row>
    <row r="125" spans="3:21" ht="12" customHeight="1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U125" s="102"/>
    </row>
    <row r="126" spans="3:21" ht="12" customHeight="1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U126" s="102"/>
    </row>
    <row r="127" spans="3:21" ht="12" customHeight="1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U127" s="102"/>
    </row>
    <row r="133" spans="2:21" ht="12" customHeight="1">
      <c r="B133" s="78"/>
      <c r="D133" s="78"/>
      <c r="E133" s="78"/>
      <c r="F133" s="78"/>
      <c r="G133" s="78"/>
      <c r="U133" s="102"/>
    </row>
  </sheetData>
  <mergeCells count="2">
    <mergeCell ref="AH33:AM33"/>
    <mergeCell ref="AU33:AZ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2"/>
  <ignoredErrors>
    <ignoredError sqref="O15" formulaRange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55"/>
  <sheetViews>
    <sheetView showGridLines="0" workbookViewId="0" topLeftCell="A10">
      <selection activeCell="A21" sqref="A21"/>
    </sheetView>
  </sheetViews>
  <sheetFormatPr defaultColWidth="8.8515625" defaultRowHeight="12" customHeight="1"/>
  <cols>
    <col min="1" max="1" width="13.421875" style="102" customWidth="1"/>
    <col min="2" max="2" width="9.7109375" style="102" customWidth="1"/>
    <col min="3" max="3" width="15.140625" style="102" customWidth="1"/>
    <col min="4" max="4" width="13.7109375" style="102" customWidth="1"/>
    <col min="5" max="5" width="14.7109375" style="21" customWidth="1"/>
    <col min="6" max="7" width="8.57421875" style="102" customWidth="1"/>
    <col min="8" max="8" width="14.7109375" style="21" customWidth="1"/>
    <col min="9" max="10" width="8.57421875" style="102" customWidth="1"/>
    <col min="11" max="11" width="14.7109375" style="102" customWidth="1"/>
    <col min="12" max="15" width="8.57421875" style="102" customWidth="1"/>
    <col min="16" max="16" width="8.8515625" style="102" customWidth="1"/>
    <col min="17" max="17" width="8.8515625" style="102" hidden="1" customWidth="1"/>
    <col min="18" max="18" width="8.8515625" style="102" customWidth="1"/>
    <col min="19" max="16384" width="8.8515625" style="102" customWidth="1"/>
  </cols>
  <sheetData>
    <row r="3" ht="12" customHeight="1">
      <c r="C3" s="103" t="s">
        <v>58</v>
      </c>
    </row>
    <row r="4" spans="3:15" ht="12" customHeight="1">
      <c r="C4" s="104" t="s">
        <v>59</v>
      </c>
      <c r="N4" s="78"/>
      <c r="O4" s="78"/>
    </row>
    <row r="5" spans="3:15" ht="12" customHeight="1">
      <c r="C5" s="94"/>
      <c r="N5" s="78"/>
      <c r="O5" s="78"/>
    </row>
    <row r="6" spans="3:15" ht="31.5" customHeight="1">
      <c r="C6" s="340" t="s">
        <v>120</v>
      </c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0"/>
      <c r="O6" s="340"/>
    </row>
    <row r="7" spans="3:15" ht="12" customHeight="1"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</row>
    <row r="8" spans="3:15" ht="12" customHeight="1"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3:15" ht="12" customHeight="1">
      <c r="C9" s="86"/>
      <c r="N9" s="78"/>
      <c r="O9" s="78"/>
    </row>
    <row r="10" spans="3:15" ht="12" customHeight="1">
      <c r="C10" s="333" t="s">
        <v>78</v>
      </c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3"/>
      <c r="O10" s="333"/>
    </row>
    <row r="11" spans="3:20" ht="24" customHeight="1">
      <c r="C11" s="327" t="s">
        <v>81</v>
      </c>
      <c r="D11" s="329" t="s">
        <v>121</v>
      </c>
      <c r="E11" s="330" t="s">
        <v>65</v>
      </c>
      <c r="F11" s="331"/>
      <c r="G11" s="331"/>
      <c r="H11" s="332"/>
      <c r="I11" s="331"/>
      <c r="J11" s="331"/>
      <c r="K11" s="332"/>
      <c r="L11" s="331"/>
      <c r="M11" s="331"/>
      <c r="N11" s="325" t="s">
        <v>69</v>
      </c>
      <c r="O11" s="326"/>
      <c r="P11" s="1"/>
      <c r="Q11" s="1"/>
      <c r="R11" s="1"/>
      <c r="S11" s="1"/>
      <c r="T11" s="1"/>
    </row>
    <row r="12" spans="3:20" ht="12" customHeight="1">
      <c r="C12" s="328"/>
      <c r="D12" s="318"/>
      <c r="E12" s="23" t="s">
        <v>66</v>
      </c>
      <c r="F12" s="23" t="s">
        <v>95</v>
      </c>
      <c r="G12" s="23" t="s">
        <v>5</v>
      </c>
      <c r="H12" s="26" t="s">
        <v>67</v>
      </c>
      <c r="I12" s="23" t="s">
        <v>95</v>
      </c>
      <c r="J12" s="23" t="s">
        <v>5</v>
      </c>
      <c r="K12" s="26" t="s">
        <v>68</v>
      </c>
      <c r="L12" s="23" t="s">
        <v>95</v>
      </c>
      <c r="M12" s="23" t="s">
        <v>5</v>
      </c>
      <c r="N12" s="26" t="s">
        <v>95</v>
      </c>
      <c r="O12" s="23" t="s">
        <v>5</v>
      </c>
      <c r="P12" s="1"/>
      <c r="Q12" s="1"/>
      <c r="R12" s="1"/>
      <c r="S12" s="1"/>
      <c r="T12" s="1"/>
    </row>
    <row r="13" spans="3:27" ht="12" customHeight="1">
      <c r="C13" s="45" t="s">
        <v>33</v>
      </c>
      <c r="D13" s="219">
        <v>64887</v>
      </c>
      <c r="E13" s="76" t="s">
        <v>11</v>
      </c>
      <c r="F13" s="165">
        <v>34862</v>
      </c>
      <c r="G13" s="223">
        <v>53.727248909642924</v>
      </c>
      <c r="H13" s="76" t="s">
        <v>12</v>
      </c>
      <c r="I13" s="165">
        <v>12795</v>
      </c>
      <c r="J13" s="223">
        <v>19.718895926764993</v>
      </c>
      <c r="K13" s="76" t="s">
        <v>13</v>
      </c>
      <c r="L13" s="165">
        <v>8772</v>
      </c>
      <c r="M13" s="235">
        <v>13.518886679920477</v>
      </c>
      <c r="N13" s="172">
        <v>8458</v>
      </c>
      <c r="O13" s="223">
        <v>13.034968483671614</v>
      </c>
      <c r="P13" s="1"/>
      <c r="Q13" s="14">
        <f>+D13-'Figure 6'!D13</f>
        <v>64842.08834897847</v>
      </c>
      <c r="R13" s="183"/>
      <c r="S13" s="183"/>
      <c r="T13" s="183"/>
      <c r="U13" s="183"/>
      <c r="W13" s="183"/>
      <c r="X13" s="183"/>
      <c r="Z13" s="183"/>
      <c r="AA13" s="183"/>
    </row>
    <row r="14" spans="3:26" ht="12" customHeight="1">
      <c r="C14" s="46" t="s">
        <v>37</v>
      </c>
      <c r="D14" s="220">
        <v>32534</v>
      </c>
      <c r="E14" s="77" t="s">
        <v>23</v>
      </c>
      <c r="F14" s="166">
        <v>19841</v>
      </c>
      <c r="G14" s="224">
        <v>60.98543062642159</v>
      </c>
      <c r="H14" s="77" t="s">
        <v>11</v>
      </c>
      <c r="I14" s="166">
        <v>3612</v>
      </c>
      <c r="J14" s="224">
        <v>11.102231511649352</v>
      </c>
      <c r="K14" s="77" t="s">
        <v>39</v>
      </c>
      <c r="L14" s="166">
        <v>2168</v>
      </c>
      <c r="M14" s="236">
        <v>6.663797872994406</v>
      </c>
      <c r="N14" s="173">
        <v>6913</v>
      </c>
      <c r="O14" s="224">
        <v>21.248539988934652</v>
      </c>
      <c r="P14" s="1"/>
      <c r="Q14" s="14">
        <f>+D14-'Figure 6'!D12</f>
        <v>32505.426055622534</v>
      </c>
      <c r="R14" s="183"/>
      <c r="S14" s="183"/>
      <c r="T14" s="1"/>
      <c r="W14" s="1"/>
      <c r="Z14" s="1"/>
    </row>
    <row r="15" spans="3:19" ht="12" customHeight="1">
      <c r="C15" s="31" t="s">
        <v>32</v>
      </c>
      <c r="D15" s="220">
        <v>29092</v>
      </c>
      <c r="E15" s="77" t="s">
        <v>22</v>
      </c>
      <c r="F15" s="166">
        <v>7616</v>
      </c>
      <c r="G15" s="224">
        <v>26.179018286814244</v>
      </c>
      <c r="H15" s="77" t="s">
        <v>88</v>
      </c>
      <c r="I15" s="166">
        <v>5479</v>
      </c>
      <c r="J15" s="224">
        <v>18.833356249140657</v>
      </c>
      <c r="K15" s="77" t="s">
        <v>39</v>
      </c>
      <c r="L15" s="166">
        <v>3630</v>
      </c>
      <c r="M15" s="236">
        <v>12.477657087859205</v>
      </c>
      <c r="N15" s="173">
        <v>12367</v>
      </c>
      <c r="O15" s="224">
        <v>42.50996837618589</v>
      </c>
      <c r="P15" s="1"/>
      <c r="Q15" s="14">
        <f>+D15-'Figure 6'!D14</f>
        <v>29087.170025188916</v>
      </c>
      <c r="R15" s="183"/>
      <c r="S15" s="183"/>
    </row>
    <row r="16" spans="3:19" ht="11.5">
      <c r="C16" s="127" t="s">
        <v>31</v>
      </c>
      <c r="D16" s="221">
        <v>26170</v>
      </c>
      <c r="E16" s="145" t="s">
        <v>39</v>
      </c>
      <c r="F16" s="167">
        <v>5990</v>
      </c>
      <c r="G16" s="225">
        <v>22.88880397401605</v>
      </c>
      <c r="H16" s="145" t="s">
        <v>28</v>
      </c>
      <c r="I16" s="167">
        <v>3783</v>
      </c>
      <c r="J16" s="225">
        <v>14.455483377913641</v>
      </c>
      <c r="K16" s="77" t="s">
        <v>13</v>
      </c>
      <c r="L16" s="167">
        <v>3420</v>
      </c>
      <c r="M16" s="234">
        <v>13.068398930072602</v>
      </c>
      <c r="N16" s="173">
        <v>12977</v>
      </c>
      <c r="O16" s="224">
        <v>49.5873137179977</v>
      </c>
      <c r="P16" s="1"/>
      <c r="Q16" s="14">
        <f>+D16-'Figure 6'!$D$11</f>
        <v>26136.98749889622</v>
      </c>
      <c r="R16" s="183"/>
      <c r="S16" s="183"/>
    </row>
    <row r="17" spans="3:19" ht="12" customHeight="1">
      <c r="C17" s="47" t="s">
        <v>38</v>
      </c>
      <c r="D17" s="222">
        <v>23447</v>
      </c>
      <c r="E17" s="148" t="s">
        <v>39</v>
      </c>
      <c r="F17" s="168">
        <v>11618</v>
      </c>
      <c r="G17" s="226">
        <v>49.55004904678637</v>
      </c>
      <c r="H17" s="148" t="s">
        <v>20</v>
      </c>
      <c r="I17" s="168">
        <v>2637</v>
      </c>
      <c r="J17" s="226">
        <v>11.246641361368193</v>
      </c>
      <c r="K17" s="148" t="s">
        <v>12</v>
      </c>
      <c r="L17" s="168">
        <v>2170</v>
      </c>
      <c r="M17" s="237">
        <v>9.254915340981789</v>
      </c>
      <c r="N17" s="217">
        <v>7022</v>
      </c>
      <c r="O17" s="227">
        <v>29.948394250863654</v>
      </c>
      <c r="P17" s="1"/>
      <c r="Q17" s="14"/>
      <c r="R17" s="183"/>
      <c r="S17" s="183"/>
    </row>
    <row r="18" spans="4:20" ht="12" customHeight="1">
      <c r="D18" s="146"/>
      <c r="E18" s="143"/>
      <c r="F18" s="51"/>
      <c r="G18" s="51"/>
      <c r="H18" s="143"/>
      <c r="I18" s="51"/>
      <c r="J18" s="51"/>
      <c r="K18" s="51"/>
      <c r="L18" s="52"/>
      <c r="M18" s="52"/>
      <c r="N18" s="218"/>
      <c r="O18" s="218"/>
      <c r="P18" s="1"/>
      <c r="Q18" s="14"/>
      <c r="R18" s="183"/>
      <c r="S18" s="183"/>
      <c r="T18" s="1"/>
    </row>
    <row r="19" spans="3:20" ht="12" customHeight="1">
      <c r="C19" s="333" t="s">
        <v>72</v>
      </c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1"/>
      <c r="Q19" s="14"/>
      <c r="R19" s="183"/>
      <c r="S19" s="183"/>
      <c r="T19" s="183"/>
    </row>
    <row r="20" spans="3:19" ht="24" customHeight="1">
      <c r="C20" s="327" t="s">
        <v>81</v>
      </c>
      <c r="D20" s="329" t="s">
        <v>121</v>
      </c>
      <c r="E20" s="330" t="s">
        <v>65</v>
      </c>
      <c r="F20" s="331"/>
      <c r="G20" s="331"/>
      <c r="H20" s="332"/>
      <c r="I20" s="331"/>
      <c r="J20" s="331"/>
      <c r="K20" s="332"/>
      <c r="L20" s="331"/>
      <c r="M20" s="331"/>
      <c r="N20" s="325" t="s">
        <v>69</v>
      </c>
      <c r="O20" s="326"/>
      <c r="P20" s="1"/>
      <c r="Q20" s="14"/>
      <c r="R20" s="183"/>
      <c r="S20" s="183"/>
    </row>
    <row r="21" spans="3:19" ht="12" customHeight="1">
      <c r="C21" s="328"/>
      <c r="D21" s="318"/>
      <c r="E21" s="23" t="s">
        <v>66</v>
      </c>
      <c r="F21" s="23" t="s">
        <v>95</v>
      </c>
      <c r="G21" s="23" t="s">
        <v>5</v>
      </c>
      <c r="H21" s="26" t="s">
        <v>67</v>
      </c>
      <c r="I21" s="23" t="s">
        <v>95</v>
      </c>
      <c r="J21" s="23" t="s">
        <v>5</v>
      </c>
      <c r="K21" s="26" t="s">
        <v>68</v>
      </c>
      <c r="L21" s="23" t="s">
        <v>95</v>
      </c>
      <c r="M21" s="23" t="s">
        <v>5</v>
      </c>
      <c r="N21" s="26" t="s">
        <v>95</v>
      </c>
      <c r="O21" s="23" t="s">
        <v>5</v>
      </c>
      <c r="P21" s="1"/>
      <c r="Q21" s="14"/>
      <c r="R21" s="183"/>
      <c r="S21" s="183"/>
    </row>
    <row r="22" spans="3:22" ht="23">
      <c r="C22" s="125" t="s">
        <v>84</v>
      </c>
      <c r="D22" s="230">
        <v>21661</v>
      </c>
      <c r="E22" s="126" t="s">
        <v>12</v>
      </c>
      <c r="F22" s="169">
        <v>5052</v>
      </c>
      <c r="G22" s="228">
        <v>23.323022944462398</v>
      </c>
      <c r="H22" s="126" t="s">
        <v>11</v>
      </c>
      <c r="I22" s="169">
        <v>3009</v>
      </c>
      <c r="J22" s="228">
        <v>13.891325423572317</v>
      </c>
      <c r="K22" s="126" t="s">
        <v>39</v>
      </c>
      <c r="L22" s="169">
        <v>2661</v>
      </c>
      <c r="M22" s="232">
        <v>12.28475139651909</v>
      </c>
      <c r="N22" s="175">
        <v>10939</v>
      </c>
      <c r="O22" s="228">
        <v>50.50090023544619</v>
      </c>
      <c r="P22" s="1"/>
      <c r="Q22" s="14">
        <f>+D22-'Figure 6'!$E$11</f>
        <v>21641.135733477982</v>
      </c>
      <c r="R22" s="183"/>
      <c r="S22" s="183"/>
      <c r="U22" s="269"/>
      <c r="V22" s="154"/>
    </row>
    <row r="23" spans="3:22" ht="12" customHeight="1">
      <c r="C23" s="31" t="s">
        <v>32</v>
      </c>
      <c r="D23" s="220">
        <v>20559</v>
      </c>
      <c r="E23" s="128" t="s">
        <v>22</v>
      </c>
      <c r="F23" s="170">
        <v>14721</v>
      </c>
      <c r="G23" s="229">
        <v>71.60367722165475</v>
      </c>
      <c r="H23" s="128" t="s">
        <v>26</v>
      </c>
      <c r="I23" s="170">
        <v>1642</v>
      </c>
      <c r="J23" s="229">
        <v>7.986769784522593</v>
      </c>
      <c r="K23" s="128" t="s">
        <v>88</v>
      </c>
      <c r="L23" s="170">
        <v>1217</v>
      </c>
      <c r="M23" s="233">
        <v>5.9195486161778295</v>
      </c>
      <c r="N23" s="176">
        <v>2979</v>
      </c>
      <c r="O23" s="229">
        <v>14.490004377644826</v>
      </c>
      <c r="P23" s="1"/>
      <c r="Q23" s="14">
        <f>+D23-'Figure 6'!$E$10</f>
        <v>20545.50249098789</v>
      </c>
      <c r="R23" s="183"/>
      <c r="S23" s="183"/>
      <c r="U23" s="269"/>
      <c r="V23" s="154"/>
    </row>
    <row r="24" spans="3:22" ht="12" customHeight="1">
      <c r="C24" s="31" t="s">
        <v>33</v>
      </c>
      <c r="D24" s="220">
        <v>16662</v>
      </c>
      <c r="E24" s="128" t="s">
        <v>12</v>
      </c>
      <c r="F24" s="170">
        <v>12680</v>
      </c>
      <c r="G24" s="229">
        <v>76.10130836634258</v>
      </c>
      <c r="H24" s="128" t="s">
        <v>11</v>
      </c>
      <c r="I24" s="170">
        <v>2380</v>
      </c>
      <c r="J24" s="229">
        <v>14.283999519865562</v>
      </c>
      <c r="K24" s="128" t="s">
        <v>6</v>
      </c>
      <c r="L24" s="170">
        <v>477</v>
      </c>
      <c r="M24" s="233">
        <v>2.862801584443644</v>
      </c>
      <c r="N24" s="176">
        <v>1125</v>
      </c>
      <c r="O24" s="229">
        <v>6.751890529348217</v>
      </c>
      <c r="P24" s="1"/>
      <c r="Q24" s="14">
        <f>+D24-'Figure 6'!$E$9</f>
        <v>16658.580492892037</v>
      </c>
      <c r="R24" s="183"/>
      <c r="S24" s="183"/>
      <c r="U24" s="269"/>
      <c r="V24" s="154"/>
    </row>
    <row r="25" spans="3:22" ht="12" customHeight="1">
      <c r="C25" s="31" t="s">
        <v>31</v>
      </c>
      <c r="D25" s="220">
        <v>15747</v>
      </c>
      <c r="E25" s="145" t="s">
        <v>12</v>
      </c>
      <c r="F25" s="167">
        <v>2606</v>
      </c>
      <c r="G25" s="225">
        <v>16.549183971550136</v>
      </c>
      <c r="H25" s="145" t="s">
        <v>39</v>
      </c>
      <c r="I25" s="167">
        <v>2566</v>
      </c>
      <c r="J25" s="225">
        <v>16.29516733346034</v>
      </c>
      <c r="K25" s="128" t="s">
        <v>83</v>
      </c>
      <c r="L25" s="167">
        <v>2429</v>
      </c>
      <c r="M25" s="234">
        <v>15.425160348002795</v>
      </c>
      <c r="N25" s="174">
        <v>8146</v>
      </c>
      <c r="O25" s="229">
        <v>51.730488346986725</v>
      </c>
      <c r="P25" s="1"/>
      <c r="Q25" s="14">
        <f>+D25-'Figure 6'!$E$18</f>
        <v>15735.660075008524</v>
      </c>
      <c r="R25" s="183"/>
      <c r="S25" s="183"/>
      <c r="U25" s="269"/>
      <c r="V25" s="154"/>
    </row>
    <row r="26" spans="3:22" ht="12" customHeight="1">
      <c r="C26" s="32" t="s">
        <v>37</v>
      </c>
      <c r="D26" s="222">
        <v>12301</v>
      </c>
      <c r="E26" s="145" t="s">
        <v>23</v>
      </c>
      <c r="F26" s="167">
        <v>5419</v>
      </c>
      <c r="G26" s="225">
        <v>44.05332899764247</v>
      </c>
      <c r="H26" s="145" t="s">
        <v>83</v>
      </c>
      <c r="I26" s="167">
        <v>3479</v>
      </c>
      <c r="J26" s="225">
        <v>28.282253475327206</v>
      </c>
      <c r="K26" s="145" t="s">
        <v>12</v>
      </c>
      <c r="L26" s="167">
        <v>1237</v>
      </c>
      <c r="M26" s="234">
        <v>10.05609300056906</v>
      </c>
      <c r="N26" s="174">
        <v>2166</v>
      </c>
      <c r="O26" s="225">
        <v>17.608324526461264</v>
      </c>
      <c r="P26" s="1"/>
      <c r="Q26" s="14">
        <f>+D26-'Figure 6'!$E$12</f>
        <v>12299.848534930032</v>
      </c>
      <c r="R26" s="183"/>
      <c r="S26" s="183"/>
      <c r="T26" s="1"/>
      <c r="U26" s="269"/>
      <c r="V26" s="154"/>
    </row>
    <row r="27" spans="4:21" ht="12" customHeight="1">
      <c r="D27" s="147"/>
      <c r="E27" s="149"/>
      <c r="F27" s="150"/>
      <c r="G27" s="150"/>
      <c r="H27" s="149"/>
      <c r="I27" s="150"/>
      <c r="J27" s="150"/>
      <c r="K27" s="150"/>
      <c r="L27" s="150"/>
      <c r="M27" s="150"/>
      <c r="N27" s="150"/>
      <c r="O27" s="150"/>
      <c r="P27" s="1"/>
      <c r="Q27" s="14"/>
      <c r="R27" s="183"/>
      <c r="S27" s="183"/>
      <c r="U27" s="269"/>
    </row>
    <row r="28" spans="3:19" ht="12" customHeight="1">
      <c r="C28" s="336" t="s">
        <v>73</v>
      </c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1"/>
      <c r="Q28" s="14"/>
      <c r="R28" s="183"/>
      <c r="S28" s="183"/>
    </row>
    <row r="29" spans="3:19" ht="24" customHeight="1">
      <c r="C29" s="327" t="s">
        <v>81</v>
      </c>
      <c r="D29" s="329" t="s">
        <v>121</v>
      </c>
      <c r="E29" s="330" t="s">
        <v>65</v>
      </c>
      <c r="F29" s="331"/>
      <c r="G29" s="331"/>
      <c r="H29" s="332"/>
      <c r="I29" s="331"/>
      <c r="J29" s="331"/>
      <c r="K29" s="332"/>
      <c r="L29" s="331"/>
      <c r="M29" s="331"/>
      <c r="N29" s="325" t="s">
        <v>69</v>
      </c>
      <c r="O29" s="326"/>
      <c r="P29" s="1"/>
      <c r="Q29" s="14"/>
      <c r="R29" s="183"/>
      <c r="S29" s="183"/>
    </row>
    <row r="30" spans="3:19" ht="12" customHeight="1">
      <c r="C30" s="328"/>
      <c r="D30" s="318"/>
      <c r="E30" s="23" t="s">
        <v>66</v>
      </c>
      <c r="F30" s="23" t="s">
        <v>95</v>
      </c>
      <c r="G30" s="23" t="s">
        <v>5</v>
      </c>
      <c r="H30" s="26" t="s">
        <v>67</v>
      </c>
      <c r="I30" s="23" t="s">
        <v>95</v>
      </c>
      <c r="J30" s="23" t="s">
        <v>5</v>
      </c>
      <c r="K30" s="26" t="s">
        <v>68</v>
      </c>
      <c r="L30" s="23" t="s">
        <v>95</v>
      </c>
      <c r="M30" s="23" t="s">
        <v>5</v>
      </c>
      <c r="N30" s="26" t="s">
        <v>95</v>
      </c>
      <c r="O30" s="23" t="s">
        <v>5</v>
      </c>
      <c r="P30" s="1"/>
      <c r="Q30" s="14"/>
      <c r="R30" s="183"/>
      <c r="S30" s="183"/>
    </row>
    <row r="31" spans="3:19" ht="12" customHeight="1">
      <c r="C31" s="30" t="s">
        <v>32</v>
      </c>
      <c r="D31" s="219">
        <v>516005</v>
      </c>
      <c r="E31" s="126" t="s">
        <v>22</v>
      </c>
      <c r="F31" s="171">
        <v>437657</v>
      </c>
      <c r="G31" s="228">
        <v>84.81642619742057</v>
      </c>
      <c r="H31" s="126" t="s">
        <v>88</v>
      </c>
      <c r="I31" s="171">
        <v>21438</v>
      </c>
      <c r="J31" s="228">
        <v>4.154610904933092</v>
      </c>
      <c r="K31" s="126" t="s">
        <v>18</v>
      </c>
      <c r="L31" s="171">
        <v>20013</v>
      </c>
      <c r="M31" s="228">
        <v>3.878450790205521</v>
      </c>
      <c r="N31" s="175">
        <v>36897</v>
      </c>
      <c r="O31" s="228">
        <v>7.150512107440819</v>
      </c>
      <c r="P31" s="1"/>
      <c r="Q31" s="14">
        <f>+D31-'Figure 6'!F9</f>
        <v>515919.1746794472</v>
      </c>
      <c r="R31" s="183"/>
      <c r="S31" s="183"/>
    </row>
    <row r="32" spans="3:19" ht="12" customHeight="1">
      <c r="C32" s="31" t="s">
        <v>44</v>
      </c>
      <c r="D32" s="220">
        <v>37888</v>
      </c>
      <c r="E32" s="128" t="s">
        <v>22</v>
      </c>
      <c r="F32" s="170">
        <v>29140</v>
      </c>
      <c r="G32" s="229">
        <v>76.91089527027027</v>
      </c>
      <c r="H32" s="128" t="s">
        <v>16</v>
      </c>
      <c r="I32" s="170">
        <v>7076</v>
      </c>
      <c r="J32" s="229">
        <v>18.676097972972975</v>
      </c>
      <c r="K32" s="128" t="s">
        <v>88</v>
      </c>
      <c r="L32" s="170">
        <v>385</v>
      </c>
      <c r="M32" s="229">
        <v>1.0161528716216217</v>
      </c>
      <c r="N32" s="176">
        <v>1287</v>
      </c>
      <c r="O32" s="229">
        <v>3.396853885135135</v>
      </c>
      <c r="P32" s="1"/>
      <c r="Q32" s="14">
        <f>+D32-'Figure 6'!$F$12</f>
        <v>37887.363307549545</v>
      </c>
      <c r="R32" s="183"/>
      <c r="S32" s="183"/>
    </row>
    <row r="33" spans="3:19" ht="12" customHeight="1">
      <c r="C33" s="31" t="s">
        <v>31</v>
      </c>
      <c r="D33" s="220">
        <v>31841</v>
      </c>
      <c r="E33" s="128" t="s">
        <v>23</v>
      </c>
      <c r="F33" s="170">
        <v>5667</v>
      </c>
      <c r="G33" s="229">
        <v>17.79780785779341</v>
      </c>
      <c r="H33" s="128" t="s">
        <v>20</v>
      </c>
      <c r="I33" s="170">
        <v>2901</v>
      </c>
      <c r="J33" s="229">
        <v>9.110894758330454</v>
      </c>
      <c r="K33" s="128" t="s">
        <v>22</v>
      </c>
      <c r="L33" s="170">
        <v>2823</v>
      </c>
      <c r="M33" s="229">
        <v>8.865927577651455</v>
      </c>
      <c r="N33" s="176">
        <v>20450</v>
      </c>
      <c r="O33" s="229">
        <v>64.22536980622468</v>
      </c>
      <c r="P33" s="1"/>
      <c r="Q33" s="14">
        <f>+D33-'Figure 6'!$F$10</f>
        <v>31815.251691036494</v>
      </c>
      <c r="R33" s="183"/>
      <c r="S33" s="183"/>
    </row>
    <row r="34" spans="3:19" ht="11.5">
      <c r="C34" s="181" t="s">
        <v>33</v>
      </c>
      <c r="D34" s="221">
        <v>31785</v>
      </c>
      <c r="E34" s="145" t="s">
        <v>11</v>
      </c>
      <c r="F34" s="167">
        <v>26439</v>
      </c>
      <c r="G34" s="225">
        <v>83.18074563473337</v>
      </c>
      <c r="H34" s="145" t="s">
        <v>12</v>
      </c>
      <c r="I34" s="167">
        <v>3612</v>
      </c>
      <c r="J34" s="225">
        <v>11.363850873053327</v>
      </c>
      <c r="K34" s="128" t="s">
        <v>13</v>
      </c>
      <c r="L34" s="167">
        <v>707</v>
      </c>
      <c r="M34" s="225">
        <v>2.224319647632531</v>
      </c>
      <c r="N34" s="174">
        <v>1027</v>
      </c>
      <c r="O34" s="229">
        <v>3.2310838445807772</v>
      </c>
      <c r="P34" s="1"/>
      <c r="Q34" s="14"/>
      <c r="R34" s="183"/>
      <c r="S34" s="183"/>
    </row>
    <row r="35" spans="3:19" ht="11.5">
      <c r="C35" s="144" t="s">
        <v>37</v>
      </c>
      <c r="D35" s="231">
        <v>23002</v>
      </c>
      <c r="E35" s="145" t="s">
        <v>23</v>
      </c>
      <c r="F35" s="167">
        <v>16193</v>
      </c>
      <c r="G35" s="225">
        <v>70.39822624119641</v>
      </c>
      <c r="H35" s="145" t="s">
        <v>11</v>
      </c>
      <c r="I35" s="167">
        <v>2952</v>
      </c>
      <c r="J35" s="225">
        <v>12.83366663768368</v>
      </c>
      <c r="K35" s="145" t="s">
        <v>83</v>
      </c>
      <c r="L35" s="167">
        <v>656</v>
      </c>
      <c r="M35" s="225">
        <v>2.851925919485262</v>
      </c>
      <c r="N35" s="174">
        <v>3201</v>
      </c>
      <c r="O35" s="229">
        <v>13.91618120163464</v>
      </c>
      <c r="P35" s="1"/>
      <c r="Q35" s="14">
        <f>+D35-'Figure 6'!$F$11</f>
        <v>22961.83373910411</v>
      </c>
      <c r="R35" s="183"/>
      <c r="S35" s="183"/>
    </row>
    <row r="36" spans="3:19" ht="12" customHeight="1">
      <c r="C36" s="51"/>
      <c r="D36" s="51"/>
      <c r="E36" s="143"/>
      <c r="F36" s="51"/>
      <c r="G36" s="51"/>
      <c r="H36" s="143"/>
      <c r="I36" s="51"/>
      <c r="J36" s="51"/>
      <c r="K36" s="51"/>
      <c r="L36" s="51"/>
      <c r="M36" s="51"/>
      <c r="N36" s="51"/>
      <c r="O36" s="51"/>
      <c r="P36" s="1"/>
      <c r="Q36" s="14"/>
      <c r="R36" s="183"/>
      <c r="S36" s="183"/>
    </row>
    <row r="37" spans="3:19" ht="12" customHeight="1">
      <c r="C37" s="337" t="s">
        <v>74</v>
      </c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1"/>
      <c r="Q37" s="14"/>
      <c r="R37" s="183"/>
      <c r="S37" s="183"/>
    </row>
    <row r="38" spans="3:19" ht="24" customHeight="1">
      <c r="C38" s="327" t="s">
        <v>81</v>
      </c>
      <c r="D38" s="329" t="s">
        <v>121</v>
      </c>
      <c r="E38" s="330" t="s">
        <v>65</v>
      </c>
      <c r="F38" s="331"/>
      <c r="G38" s="331"/>
      <c r="H38" s="332"/>
      <c r="I38" s="331"/>
      <c r="J38" s="331"/>
      <c r="K38" s="332"/>
      <c r="L38" s="331"/>
      <c r="M38" s="331"/>
      <c r="N38" s="325" t="s">
        <v>69</v>
      </c>
      <c r="O38" s="326"/>
      <c r="P38" s="1"/>
      <c r="Q38" s="14"/>
      <c r="R38" s="183"/>
      <c r="S38" s="183"/>
    </row>
    <row r="39" spans="3:19" ht="12" customHeight="1">
      <c r="C39" s="328"/>
      <c r="D39" s="318"/>
      <c r="E39" s="23" t="s">
        <v>66</v>
      </c>
      <c r="F39" s="23" t="s">
        <v>95</v>
      </c>
      <c r="G39" s="23" t="s">
        <v>5</v>
      </c>
      <c r="H39" s="26" t="s">
        <v>67</v>
      </c>
      <c r="I39" s="23" t="s">
        <v>95</v>
      </c>
      <c r="J39" s="23" t="s">
        <v>5</v>
      </c>
      <c r="K39" s="26" t="s">
        <v>68</v>
      </c>
      <c r="L39" s="23" t="s">
        <v>95</v>
      </c>
      <c r="M39" s="23" t="s">
        <v>5</v>
      </c>
      <c r="N39" s="26" t="s">
        <v>95</v>
      </c>
      <c r="O39" s="23" t="s">
        <v>5</v>
      </c>
      <c r="P39" s="1"/>
      <c r="Q39" s="14"/>
      <c r="R39" s="183"/>
      <c r="S39" s="183"/>
    </row>
    <row r="40" spans="3:19" ht="12" customHeight="1">
      <c r="C40" s="30" t="s">
        <v>53</v>
      </c>
      <c r="D40" s="219">
        <v>51406</v>
      </c>
      <c r="E40" s="126" t="s">
        <v>39</v>
      </c>
      <c r="F40" s="169">
        <v>33585</v>
      </c>
      <c r="G40" s="228">
        <v>65.3328405244524</v>
      </c>
      <c r="H40" s="126" t="s">
        <v>20</v>
      </c>
      <c r="I40" s="169">
        <v>6164</v>
      </c>
      <c r="J40" s="228">
        <v>11.9908181924289</v>
      </c>
      <c r="K40" s="126" t="s">
        <v>21</v>
      </c>
      <c r="L40" s="169">
        <v>3082</v>
      </c>
      <c r="M40" s="228">
        <v>5.99540909621445</v>
      </c>
      <c r="N40" s="175">
        <v>8575</v>
      </c>
      <c r="O40" s="228">
        <v>16.68093218690425</v>
      </c>
      <c r="P40" s="1"/>
      <c r="Q40" s="14">
        <f>+D40-'Figure 6'!$G$10</f>
        <v>51397.80930778889</v>
      </c>
      <c r="R40" s="183"/>
      <c r="S40" s="183"/>
    </row>
    <row r="41" spans="3:19" ht="12" customHeight="1">
      <c r="C41" s="31" t="s">
        <v>85</v>
      </c>
      <c r="D41" s="220">
        <v>47544</v>
      </c>
      <c r="E41" s="128" t="s">
        <v>11</v>
      </c>
      <c r="F41" s="170">
        <v>45748</v>
      </c>
      <c r="G41" s="229">
        <v>96.22244657580346</v>
      </c>
      <c r="H41" s="145" t="s">
        <v>13</v>
      </c>
      <c r="I41" s="170">
        <v>564</v>
      </c>
      <c r="J41" s="229">
        <v>1.1862695608278648</v>
      </c>
      <c r="K41" s="128" t="s">
        <v>39</v>
      </c>
      <c r="L41" s="170">
        <v>440</v>
      </c>
      <c r="M41" s="229">
        <v>0.9254585226316675</v>
      </c>
      <c r="N41" s="176">
        <v>792</v>
      </c>
      <c r="O41" s="229">
        <v>1.6658253407370014</v>
      </c>
      <c r="P41" s="1"/>
      <c r="Q41" s="14">
        <f>+D41-'Figure 6'!$G$15</f>
        <v>47465.84505120576</v>
      </c>
      <c r="R41" s="183"/>
      <c r="S41" s="183"/>
    </row>
    <row r="42" spans="3:19" ht="12" customHeight="1">
      <c r="C42" s="31" t="s">
        <v>32</v>
      </c>
      <c r="D42" s="220">
        <v>35571</v>
      </c>
      <c r="E42" s="128" t="s">
        <v>22</v>
      </c>
      <c r="F42" s="170">
        <v>28864</v>
      </c>
      <c r="G42" s="229">
        <v>81.14475274802507</v>
      </c>
      <c r="H42" s="145" t="s">
        <v>11</v>
      </c>
      <c r="I42" s="170">
        <v>1291</v>
      </c>
      <c r="J42" s="229">
        <v>3.629360996317225</v>
      </c>
      <c r="K42" s="128" t="s">
        <v>88</v>
      </c>
      <c r="L42" s="170">
        <v>1073</v>
      </c>
      <c r="M42" s="229">
        <v>3.016502206853898</v>
      </c>
      <c r="N42" s="176">
        <v>4343</v>
      </c>
      <c r="O42" s="229">
        <v>12.2093840488038</v>
      </c>
      <c r="P42" s="1"/>
      <c r="Q42" s="14">
        <f>+D42-'Figure 6'!G14</f>
        <v>35539.833438287154</v>
      </c>
      <c r="R42" s="183"/>
      <c r="S42" s="183"/>
    </row>
    <row r="43" spans="3:19" ht="12" customHeight="1">
      <c r="C43" s="31" t="s">
        <v>56</v>
      </c>
      <c r="D43" s="231">
        <v>34893</v>
      </c>
      <c r="E43" s="145" t="s">
        <v>39</v>
      </c>
      <c r="F43" s="167">
        <v>21524</v>
      </c>
      <c r="G43" s="225">
        <v>61.68572493050182</v>
      </c>
      <c r="H43" s="145" t="s">
        <v>12</v>
      </c>
      <c r="I43" s="167">
        <v>5120</v>
      </c>
      <c r="J43" s="225">
        <v>14.673430200899896</v>
      </c>
      <c r="K43" s="145" t="s">
        <v>21</v>
      </c>
      <c r="L43" s="167">
        <v>4904</v>
      </c>
      <c r="M43" s="225">
        <v>14.05439486429943</v>
      </c>
      <c r="N43" s="174">
        <v>3345</v>
      </c>
      <c r="O43" s="229">
        <v>9.586450004298856</v>
      </c>
      <c r="P43" s="1"/>
      <c r="Q43" s="14">
        <f>+D43-'Figure 6'!$G$9</f>
        <v>34887.083599039965</v>
      </c>
      <c r="R43" s="183"/>
      <c r="S43" s="183"/>
    </row>
    <row r="44" spans="3:19" ht="12" customHeight="1">
      <c r="C44" s="32" t="s">
        <v>44</v>
      </c>
      <c r="D44" s="222">
        <v>19797</v>
      </c>
      <c r="E44" s="145" t="s">
        <v>22</v>
      </c>
      <c r="F44" s="167">
        <v>19110</v>
      </c>
      <c r="G44" s="225">
        <v>96.5297772389756</v>
      </c>
      <c r="H44" s="145" t="s">
        <v>88</v>
      </c>
      <c r="I44" s="167">
        <v>118</v>
      </c>
      <c r="J44" s="225">
        <v>0.5960499065514977</v>
      </c>
      <c r="K44" s="145" t="s">
        <v>16</v>
      </c>
      <c r="L44" s="167">
        <v>106</v>
      </c>
      <c r="M44" s="225">
        <v>0.5354346618174471</v>
      </c>
      <c r="N44" s="174">
        <v>463</v>
      </c>
      <c r="O44" s="225">
        <v>2.338738192655453</v>
      </c>
      <c r="P44" s="1"/>
      <c r="Q44" s="14"/>
      <c r="R44" s="183"/>
      <c r="S44" s="183"/>
    </row>
    <row r="45" spans="4:18" ht="12" customHeight="1">
      <c r="D45" s="53"/>
      <c r="E45" s="151"/>
      <c r="F45" s="53"/>
      <c r="G45" s="53"/>
      <c r="H45" s="151"/>
      <c r="I45" s="53"/>
      <c r="J45" s="53"/>
      <c r="K45" s="53"/>
      <c r="L45" s="53"/>
      <c r="M45" s="53"/>
      <c r="N45" s="53"/>
      <c r="O45" s="53"/>
      <c r="P45" s="1"/>
      <c r="Q45" s="1"/>
      <c r="R45" s="1"/>
    </row>
    <row r="46" spans="2:19" ht="12" customHeight="1">
      <c r="B46" s="90"/>
      <c r="C46" s="21" t="s">
        <v>119</v>
      </c>
      <c r="D46" s="276"/>
      <c r="E46" s="276"/>
      <c r="F46" s="276"/>
      <c r="G46" s="276"/>
      <c r="H46" s="276"/>
      <c r="I46" s="276"/>
      <c r="J46" s="276"/>
      <c r="K46" s="276"/>
      <c r="L46" s="17"/>
      <c r="M46" s="17"/>
      <c r="N46" s="17"/>
      <c r="P46" s="1"/>
      <c r="Q46" s="1"/>
      <c r="R46" s="1"/>
      <c r="S46" s="1"/>
    </row>
    <row r="47" spans="2:18" ht="15" customHeight="1">
      <c r="B47" s="90"/>
      <c r="C47" s="193" t="s">
        <v>60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P47" s="1"/>
      <c r="Q47" s="1"/>
      <c r="R47" s="1"/>
    </row>
    <row r="48" spans="2:19" ht="12" customHeight="1">
      <c r="B48" s="90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P48" s="1"/>
      <c r="Q48" s="1"/>
      <c r="R48" s="1"/>
      <c r="S48" s="1"/>
    </row>
    <row r="49" spans="16:18" ht="12" customHeight="1">
      <c r="P49" s="1"/>
      <c r="Q49" s="1"/>
      <c r="R49" s="1"/>
    </row>
    <row r="51" ht="12" customHeight="1">
      <c r="A51" s="290" t="s">
        <v>62</v>
      </c>
    </row>
    <row r="52" spans="1:2" ht="12" customHeight="1">
      <c r="A52" s="108" t="s">
        <v>1</v>
      </c>
      <c r="B52" s="102" t="s">
        <v>141</v>
      </c>
    </row>
    <row r="53" spans="1:2" ht="12" customHeight="1">
      <c r="A53" s="108" t="s">
        <v>2</v>
      </c>
      <c r="B53" s="102" t="s">
        <v>142</v>
      </c>
    </row>
    <row r="54" spans="1:2" ht="12" customHeight="1">
      <c r="A54" s="108" t="s">
        <v>3</v>
      </c>
      <c r="B54" s="102" t="s">
        <v>143</v>
      </c>
    </row>
    <row r="55" spans="1:2" ht="12" customHeight="1">
      <c r="A55" s="108" t="s">
        <v>47</v>
      </c>
      <c r="B55" s="102" t="s">
        <v>144</v>
      </c>
    </row>
  </sheetData>
  <mergeCells count="21">
    <mergeCell ref="C6:O6"/>
    <mergeCell ref="C10:O10"/>
    <mergeCell ref="C19:O19"/>
    <mergeCell ref="C28:O28"/>
    <mergeCell ref="C37:O37"/>
    <mergeCell ref="C11:C12"/>
    <mergeCell ref="D11:D12"/>
    <mergeCell ref="E11:M11"/>
    <mergeCell ref="N11:O11"/>
    <mergeCell ref="C20:C21"/>
    <mergeCell ref="D20:D21"/>
    <mergeCell ref="E20:M20"/>
    <mergeCell ref="N20:O20"/>
    <mergeCell ref="C29:C30"/>
    <mergeCell ref="D29:D30"/>
    <mergeCell ref="E29:M29"/>
    <mergeCell ref="N29:O29"/>
    <mergeCell ref="C38:C39"/>
    <mergeCell ref="D38:D39"/>
    <mergeCell ref="E38:M38"/>
    <mergeCell ref="N38:O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51"/>
  <sheetViews>
    <sheetView showGridLines="0" workbookViewId="0" topLeftCell="A1">
      <selection activeCell="E17" sqref="E17"/>
    </sheetView>
  </sheetViews>
  <sheetFormatPr defaultColWidth="8.8515625" defaultRowHeight="12" customHeight="1"/>
  <cols>
    <col min="1" max="2" width="9.7109375" style="102" customWidth="1"/>
    <col min="3" max="3" width="20.8515625" style="102" bestFit="1" customWidth="1"/>
    <col min="4" max="5" width="12.7109375" style="102" customWidth="1"/>
    <col min="6" max="6" width="14.57421875" style="102" customWidth="1"/>
    <col min="7" max="7" width="12.7109375" style="102" customWidth="1"/>
    <col min="8" max="8" width="14.57421875" style="102" customWidth="1"/>
    <col min="9" max="9" width="12.7109375" style="102" customWidth="1"/>
    <col min="10" max="10" width="14.57421875" style="102" customWidth="1"/>
    <col min="11" max="11" width="12.7109375" style="102" customWidth="1"/>
    <col min="12" max="12" width="13.421875" style="102" customWidth="1"/>
    <col min="13" max="13" width="9.28125" style="102" bestFit="1" customWidth="1"/>
    <col min="14" max="14" width="14.28125" style="102" bestFit="1" customWidth="1"/>
    <col min="15" max="15" width="17.421875" style="102" bestFit="1" customWidth="1"/>
    <col min="16" max="16" width="28.7109375" style="102" bestFit="1" customWidth="1"/>
    <col min="17" max="17" width="13.421875" style="102" bestFit="1" customWidth="1"/>
    <col min="18" max="16384" width="8.8515625" style="102" customWidth="1"/>
  </cols>
  <sheetData>
    <row r="3" ht="12" customHeight="1">
      <c r="C3" s="103" t="s">
        <v>58</v>
      </c>
    </row>
    <row r="4" spans="3:12" ht="12" customHeight="1">
      <c r="C4" s="104" t="s">
        <v>59</v>
      </c>
      <c r="D4" s="78"/>
      <c r="E4" s="78"/>
      <c r="F4" s="78"/>
      <c r="G4" s="35"/>
      <c r="H4" s="78"/>
      <c r="I4" s="78"/>
      <c r="J4" s="78"/>
      <c r="K4" s="78"/>
      <c r="L4" s="78"/>
    </row>
    <row r="5" spans="4:12" ht="12" customHeight="1">
      <c r="D5" s="79"/>
      <c r="E5" s="79"/>
      <c r="F5" s="79"/>
      <c r="G5" s="35"/>
      <c r="H5" s="79"/>
      <c r="I5" s="79"/>
      <c r="J5" s="79"/>
      <c r="K5" s="79"/>
      <c r="L5" s="79"/>
    </row>
    <row r="6" spans="3:12" ht="11.5">
      <c r="C6" s="191" t="s">
        <v>109</v>
      </c>
      <c r="D6" s="79"/>
      <c r="E6" s="79"/>
      <c r="F6" s="79"/>
      <c r="G6" s="270"/>
      <c r="H6" s="92"/>
      <c r="I6" s="79"/>
      <c r="J6" s="270"/>
      <c r="K6" s="79"/>
      <c r="L6" s="79"/>
    </row>
    <row r="7" spans="3:12" ht="12" customHeight="1">
      <c r="C7" s="191"/>
      <c r="D7" s="79"/>
      <c r="E7" s="79"/>
      <c r="F7" s="79"/>
      <c r="G7" s="35"/>
      <c r="H7" s="79"/>
      <c r="I7" s="79"/>
      <c r="J7" s="79"/>
      <c r="K7" s="79"/>
      <c r="L7" s="79"/>
    </row>
    <row r="8" spans="3:12" ht="12" customHeight="1">
      <c r="C8" s="191"/>
      <c r="D8" s="79"/>
      <c r="E8" s="79"/>
      <c r="G8" s="35"/>
      <c r="H8" s="79"/>
      <c r="I8" s="79"/>
      <c r="J8" s="79"/>
      <c r="K8" s="79"/>
      <c r="L8" s="79"/>
    </row>
    <row r="9" spans="3:12" ht="12" customHeight="1">
      <c r="C9" s="2"/>
      <c r="D9" s="79"/>
      <c r="E9" s="271"/>
      <c r="F9" s="79"/>
      <c r="G9" s="79"/>
      <c r="H9" s="271"/>
      <c r="I9" s="79"/>
      <c r="J9" s="271"/>
      <c r="K9" s="79"/>
      <c r="L9" s="271"/>
    </row>
    <row r="10" spans="3:12" ht="12" customHeight="1">
      <c r="C10" s="63"/>
      <c r="D10" s="298" t="s">
        <v>94</v>
      </c>
      <c r="E10" s="298" t="s">
        <v>1</v>
      </c>
      <c r="F10" s="299"/>
      <c r="G10" s="298" t="s">
        <v>2</v>
      </c>
      <c r="H10" s="299"/>
      <c r="I10" s="298" t="s">
        <v>3</v>
      </c>
      <c r="J10" s="299"/>
      <c r="K10" s="298" t="s">
        <v>4</v>
      </c>
      <c r="L10" s="299"/>
    </row>
    <row r="11" spans="1:21" s="22" customFormat="1" ht="23">
      <c r="A11" s="102"/>
      <c r="C11" s="64"/>
      <c r="D11" s="300"/>
      <c r="E11" s="15" t="s">
        <v>95</v>
      </c>
      <c r="F11" s="65" t="s">
        <v>64</v>
      </c>
      <c r="G11" s="15" t="s">
        <v>95</v>
      </c>
      <c r="H11" s="62" t="s">
        <v>64</v>
      </c>
      <c r="I11" s="15" t="s">
        <v>95</v>
      </c>
      <c r="J11" s="62" t="s">
        <v>64</v>
      </c>
      <c r="K11" s="15" t="s">
        <v>95</v>
      </c>
      <c r="L11" s="62" t="s">
        <v>64</v>
      </c>
      <c r="M11" s="102"/>
      <c r="N11" s="37"/>
      <c r="O11" s="102"/>
      <c r="P11" s="102"/>
      <c r="Q11" s="102"/>
      <c r="R11" s="102"/>
      <c r="S11" s="102"/>
      <c r="T11" s="102"/>
      <c r="U11" s="102"/>
    </row>
    <row r="12" spans="2:21" ht="12" customHeight="1">
      <c r="B12" s="90"/>
      <c r="C12" s="41" t="s">
        <v>108</v>
      </c>
      <c r="D12" s="242">
        <v>2247362</v>
      </c>
      <c r="E12" s="242">
        <v>621121</v>
      </c>
      <c r="F12" s="243">
        <v>27.63778154120253</v>
      </c>
      <c r="G12" s="242">
        <v>247650</v>
      </c>
      <c r="H12" s="243">
        <v>11.019586519661718</v>
      </c>
      <c r="I12" s="242">
        <v>903398</v>
      </c>
      <c r="J12" s="243">
        <v>40.19815232258978</v>
      </c>
      <c r="K12" s="242">
        <v>475193</v>
      </c>
      <c r="L12" s="243">
        <v>21.14447961654598</v>
      </c>
      <c r="N12" s="117"/>
      <c r="O12" s="22"/>
      <c r="P12" s="22"/>
      <c r="Q12" s="22"/>
      <c r="R12" s="22"/>
      <c r="S12" s="22"/>
      <c r="T12" s="22"/>
      <c r="U12" s="22"/>
    </row>
    <row r="13" spans="2:14" ht="12" customHeight="1">
      <c r="B13" s="90"/>
      <c r="C13" s="42" t="s">
        <v>6</v>
      </c>
      <c r="D13" s="244">
        <v>47640</v>
      </c>
      <c r="E13" s="244">
        <v>25712</v>
      </c>
      <c r="F13" s="245">
        <v>53.97145256087321</v>
      </c>
      <c r="G13" s="244">
        <v>5675</v>
      </c>
      <c r="H13" s="245">
        <v>11.912258606213266</v>
      </c>
      <c r="I13" s="244">
        <v>4110</v>
      </c>
      <c r="J13" s="245">
        <v>8.6272040302267</v>
      </c>
      <c r="K13" s="244">
        <v>12143</v>
      </c>
      <c r="L13" s="245">
        <v>25.48908480268682</v>
      </c>
      <c r="M13" s="88"/>
      <c r="N13" s="117"/>
    </row>
    <row r="14" spans="2:15" ht="12" customHeight="1">
      <c r="B14" s="90"/>
      <c r="C14" s="43" t="s">
        <v>7</v>
      </c>
      <c r="D14" s="246">
        <v>10267</v>
      </c>
      <c r="E14" s="246">
        <v>2902</v>
      </c>
      <c r="F14" s="247">
        <v>28.265316061166846</v>
      </c>
      <c r="G14" s="246">
        <v>1154</v>
      </c>
      <c r="H14" s="247">
        <v>11.23989480861011</v>
      </c>
      <c r="I14" s="246">
        <v>2388</v>
      </c>
      <c r="J14" s="247">
        <v>23.25898509788643</v>
      </c>
      <c r="K14" s="246">
        <v>3823</v>
      </c>
      <c r="L14" s="247">
        <v>37.23580403233661</v>
      </c>
      <c r="M14" s="272"/>
      <c r="N14" s="117"/>
      <c r="O14" s="88"/>
    </row>
    <row r="15" spans="2:15" ht="12" customHeight="1">
      <c r="B15" s="90"/>
      <c r="C15" s="43" t="s">
        <v>88</v>
      </c>
      <c r="D15" s="246">
        <v>54332</v>
      </c>
      <c r="E15" s="246">
        <v>13423</v>
      </c>
      <c r="F15" s="247">
        <v>24.70551424574836</v>
      </c>
      <c r="G15" s="246">
        <v>7550</v>
      </c>
      <c r="H15" s="247">
        <v>13.896046528749173</v>
      </c>
      <c r="I15" s="246">
        <v>29217</v>
      </c>
      <c r="J15" s="247">
        <v>53.77493926231318</v>
      </c>
      <c r="K15" s="246">
        <v>4142</v>
      </c>
      <c r="L15" s="247">
        <v>7.623499963189281</v>
      </c>
      <c r="M15" s="88"/>
      <c r="N15" s="117"/>
      <c r="O15" s="272"/>
    </row>
    <row r="16" spans="2:15" ht="12" customHeight="1">
      <c r="B16" s="152"/>
      <c r="C16" s="43" t="s">
        <v>8</v>
      </c>
      <c r="D16" s="246">
        <v>23853</v>
      </c>
      <c r="E16" s="246">
        <v>8053</v>
      </c>
      <c r="F16" s="247">
        <v>33.76095250073366</v>
      </c>
      <c r="G16" s="246">
        <v>6184</v>
      </c>
      <c r="H16" s="247">
        <v>25.92546010983943</v>
      </c>
      <c r="I16" s="246">
        <v>8350</v>
      </c>
      <c r="J16" s="247">
        <v>35.006078899928724</v>
      </c>
      <c r="K16" s="246">
        <v>1266</v>
      </c>
      <c r="L16" s="247">
        <v>5.3075084894981766</v>
      </c>
      <c r="M16" s="88"/>
      <c r="N16" s="117"/>
      <c r="O16" s="88"/>
    </row>
    <row r="17" spans="1:15" ht="12" customHeight="1">
      <c r="A17" s="87"/>
      <c r="B17" s="153"/>
      <c r="C17" s="43" t="s">
        <v>151</v>
      </c>
      <c r="D17" s="246">
        <v>312692</v>
      </c>
      <c r="E17" s="246">
        <v>130701</v>
      </c>
      <c r="F17" s="247">
        <v>41.79863891624986</v>
      </c>
      <c r="G17" s="246">
        <v>14605</v>
      </c>
      <c r="H17" s="247">
        <v>4.670730303301651</v>
      </c>
      <c r="I17" s="246">
        <v>14345</v>
      </c>
      <c r="J17" s="247">
        <v>4.5875813899939875</v>
      </c>
      <c r="K17" s="246">
        <v>153041</v>
      </c>
      <c r="L17" s="247">
        <v>48.943049390454505</v>
      </c>
      <c r="M17" s="88"/>
      <c r="N17" s="117"/>
      <c r="O17" s="88"/>
    </row>
    <row r="18" spans="2:15" ht="12" customHeight="1">
      <c r="B18" s="34"/>
      <c r="C18" s="43" t="s">
        <v>9</v>
      </c>
      <c r="D18" s="246">
        <v>4992</v>
      </c>
      <c r="E18" s="246">
        <v>2120</v>
      </c>
      <c r="F18" s="247">
        <v>42.467948717948715</v>
      </c>
      <c r="G18" s="246">
        <v>556</v>
      </c>
      <c r="H18" s="247">
        <v>11.137820512820513</v>
      </c>
      <c r="I18" s="246">
        <v>2035</v>
      </c>
      <c r="J18" s="247">
        <v>40.765224358974365</v>
      </c>
      <c r="K18" s="246">
        <v>281</v>
      </c>
      <c r="L18" s="247">
        <v>5.629006410256411</v>
      </c>
      <c r="M18" s="88"/>
      <c r="N18" s="117"/>
      <c r="O18" s="88"/>
    </row>
    <row r="19" spans="2:15" ht="12" customHeight="1">
      <c r="B19" s="34"/>
      <c r="C19" s="43" t="s">
        <v>83</v>
      </c>
      <c r="D19" s="246">
        <v>30382</v>
      </c>
      <c r="E19" s="246">
        <v>1835</v>
      </c>
      <c r="F19" s="247">
        <v>6.039760384438154</v>
      </c>
      <c r="G19" s="246">
        <v>14730</v>
      </c>
      <c r="H19" s="247">
        <v>48.4826542031466</v>
      </c>
      <c r="I19" s="246">
        <v>7131</v>
      </c>
      <c r="J19" s="247">
        <v>23.471134224211703</v>
      </c>
      <c r="K19" s="246">
        <v>6686</v>
      </c>
      <c r="L19" s="247">
        <v>22.006451188203542</v>
      </c>
      <c r="M19" s="88"/>
      <c r="N19" s="117"/>
      <c r="O19" s="88"/>
    </row>
    <row r="20" spans="2:15" ht="12" customHeight="1">
      <c r="B20" s="153"/>
      <c r="C20" s="43" t="s">
        <v>10</v>
      </c>
      <c r="D20" s="246">
        <v>19821</v>
      </c>
      <c r="E20" s="246">
        <v>8323</v>
      </c>
      <c r="F20" s="247">
        <v>41.990817819484384</v>
      </c>
      <c r="G20" s="246">
        <v>687</v>
      </c>
      <c r="H20" s="247">
        <v>3.466020886938096</v>
      </c>
      <c r="I20" s="246">
        <v>1632</v>
      </c>
      <c r="J20" s="247">
        <v>8.233691539276524</v>
      </c>
      <c r="K20" s="246">
        <v>9179</v>
      </c>
      <c r="L20" s="247">
        <v>46.30946975430099</v>
      </c>
      <c r="M20" s="88"/>
      <c r="N20" s="117"/>
      <c r="O20" s="88"/>
    </row>
    <row r="21" spans="2:15" ht="12" customHeight="1">
      <c r="B21" s="34"/>
      <c r="C21" s="43" t="s">
        <v>11</v>
      </c>
      <c r="D21" s="246">
        <v>311789</v>
      </c>
      <c r="E21" s="246">
        <v>119468</v>
      </c>
      <c r="F21" s="247">
        <v>38.3169386989278</v>
      </c>
      <c r="G21" s="246">
        <v>28131</v>
      </c>
      <c r="H21" s="247">
        <v>9.022447873401564</v>
      </c>
      <c r="I21" s="246">
        <v>80992</v>
      </c>
      <c r="J21" s="247">
        <v>25.976541827966994</v>
      </c>
      <c r="K21" s="246">
        <v>83198</v>
      </c>
      <c r="L21" s="247">
        <v>26.684071599703646</v>
      </c>
      <c r="M21" s="88"/>
      <c r="N21" s="117"/>
      <c r="O21" s="88"/>
    </row>
    <row r="22" spans="2:15" ht="12" customHeight="1">
      <c r="B22" s="5"/>
      <c r="C22" s="43" t="s">
        <v>12</v>
      </c>
      <c r="D22" s="246">
        <v>225890</v>
      </c>
      <c r="E22" s="246">
        <v>80240</v>
      </c>
      <c r="F22" s="247">
        <v>35.52171410863695</v>
      </c>
      <c r="G22" s="246">
        <v>72705</v>
      </c>
      <c r="H22" s="247">
        <v>32.18601974412324</v>
      </c>
      <c r="I22" s="246">
        <v>26817</v>
      </c>
      <c r="J22" s="247">
        <v>11.871707468236753</v>
      </c>
      <c r="K22" s="246">
        <v>46128</v>
      </c>
      <c r="L22" s="247">
        <v>20.420558679003054</v>
      </c>
      <c r="M22" s="88"/>
      <c r="N22" s="117"/>
      <c r="O22" s="88"/>
    </row>
    <row r="23" spans="2:15" ht="12" customHeight="1">
      <c r="B23" s="5"/>
      <c r="C23" s="43" t="s">
        <v>46</v>
      </c>
      <c r="D23" s="246">
        <v>35138</v>
      </c>
      <c r="E23" s="246">
        <v>2487</v>
      </c>
      <c r="F23" s="247">
        <v>7.077807501849849</v>
      </c>
      <c r="G23" s="246">
        <v>225</v>
      </c>
      <c r="H23" s="247">
        <v>0.6403324036655473</v>
      </c>
      <c r="I23" s="246">
        <v>31816</v>
      </c>
      <c r="J23" s="247">
        <v>90.54584780010245</v>
      </c>
      <c r="K23" s="246">
        <v>610</v>
      </c>
      <c r="L23" s="247">
        <v>1.7360122943821503</v>
      </c>
      <c r="M23" s="88"/>
      <c r="N23" s="117"/>
      <c r="O23" s="88"/>
    </row>
    <row r="24" spans="2:15" ht="12" customHeight="1">
      <c r="B24" s="5"/>
      <c r="C24" s="43" t="s">
        <v>13</v>
      </c>
      <c r="D24" s="246">
        <v>105729</v>
      </c>
      <c r="E24" s="246">
        <v>62274</v>
      </c>
      <c r="F24" s="247">
        <v>58.89963964475214</v>
      </c>
      <c r="G24" s="246">
        <v>8428</v>
      </c>
      <c r="H24" s="247">
        <v>7.971322910459761</v>
      </c>
      <c r="I24" s="246">
        <v>10243</v>
      </c>
      <c r="J24" s="247">
        <v>9.687975862819094</v>
      </c>
      <c r="K24" s="246">
        <v>24784</v>
      </c>
      <c r="L24" s="247">
        <v>23.441061581969</v>
      </c>
      <c r="M24" s="88"/>
      <c r="N24" s="117"/>
      <c r="O24" s="88"/>
    </row>
    <row r="25" spans="2:15" ht="12" customHeight="1">
      <c r="B25" s="5"/>
      <c r="C25" s="43" t="s">
        <v>14</v>
      </c>
      <c r="D25" s="246">
        <v>16910</v>
      </c>
      <c r="E25" s="246">
        <v>2704</v>
      </c>
      <c r="F25" s="247">
        <v>15.990538143110586</v>
      </c>
      <c r="G25" s="246">
        <v>2403</v>
      </c>
      <c r="H25" s="247">
        <v>14.210526315789473</v>
      </c>
      <c r="I25" s="246">
        <v>7897</v>
      </c>
      <c r="J25" s="247">
        <v>46.70017740981668</v>
      </c>
      <c r="K25" s="246">
        <v>3906</v>
      </c>
      <c r="L25" s="247">
        <v>23.098758131283265</v>
      </c>
      <c r="M25" s="88"/>
      <c r="N25" s="117"/>
      <c r="O25" s="88"/>
    </row>
    <row r="26" spans="2:15" ht="12" customHeight="1">
      <c r="B26" s="5"/>
      <c r="C26" s="43" t="s">
        <v>15</v>
      </c>
      <c r="D26" s="246">
        <v>5532</v>
      </c>
      <c r="E26" s="246">
        <v>1395</v>
      </c>
      <c r="F26" s="247">
        <v>25.216919739696316</v>
      </c>
      <c r="G26" s="246">
        <v>1211</v>
      </c>
      <c r="H26" s="247">
        <v>21.890817064352856</v>
      </c>
      <c r="I26" s="246">
        <v>2545</v>
      </c>
      <c r="J26" s="247">
        <v>46.00506146059292</v>
      </c>
      <c r="K26" s="246">
        <v>381</v>
      </c>
      <c r="L26" s="247">
        <v>6.887201735357918</v>
      </c>
      <c r="M26" s="88"/>
      <c r="N26" s="117"/>
      <c r="O26" s="88"/>
    </row>
    <row r="27" spans="2:15" ht="12" customHeight="1">
      <c r="B27" s="5"/>
      <c r="C27" s="43" t="s">
        <v>16</v>
      </c>
      <c r="D27" s="246">
        <v>22511</v>
      </c>
      <c r="E27" s="246">
        <v>970</v>
      </c>
      <c r="F27" s="247">
        <v>4.309004486695393</v>
      </c>
      <c r="G27" s="246">
        <v>1353</v>
      </c>
      <c r="H27" s="247">
        <v>6.0103949180400695</v>
      </c>
      <c r="I27" s="246">
        <v>19534</v>
      </c>
      <c r="J27" s="247">
        <v>86.77535427124516</v>
      </c>
      <c r="K27" s="246">
        <v>654</v>
      </c>
      <c r="L27" s="247">
        <v>2.905246324019368</v>
      </c>
      <c r="M27" s="88"/>
      <c r="N27" s="117"/>
      <c r="O27" s="88"/>
    </row>
    <row r="28" spans="2:15" ht="12" customHeight="1">
      <c r="B28" s="5"/>
      <c r="C28" s="43" t="s">
        <v>17</v>
      </c>
      <c r="D28" s="246">
        <v>5707</v>
      </c>
      <c r="E28" s="246">
        <v>2894</v>
      </c>
      <c r="F28" s="247">
        <v>50.7096548098826</v>
      </c>
      <c r="G28" s="246">
        <v>249</v>
      </c>
      <c r="H28" s="247">
        <v>4.363062905204136</v>
      </c>
      <c r="I28" s="246">
        <v>1554</v>
      </c>
      <c r="J28" s="247">
        <v>27.229717890310145</v>
      </c>
      <c r="K28" s="246">
        <v>1010</v>
      </c>
      <c r="L28" s="247">
        <v>17.69756439460312</v>
      </c>
      <c r="M28" s="88"/>
      <c r="N28" s="117"/>
      <c r="O28" s="88"/>
    </row>
    <row r="29" spans="2:15" ht="12" customHeight="1">
      <c r="B29" s="5"/>
      <c r="C29" s="43" t="s">
        <v>18</v>
      </c>
      <c r="D29" s="246">
        <v>54835</v>
      </c>
      <c r="E29" s="246">
        <v>3626</v>
      </c>
      <c r="F29" s="247">
        <v>6.612564967630163</v>
      </c>
      <c r="G29" s="246">
        <v>8976</v>
      </c>
      <c r="H29" s="247">
        <v>16.3691073219659</v>
      </c>
      <c r="I29" s="246">
        <v>31840</v>
      </c>
      <c r="J29" s="247">
        <v>58.065104404121456</v>
      </c>
      <c r="K29" s="246">
        <v>10393</v>
      </c>
      <c r="L29" s="247">
        <v>18.953223306282485</v>
      </c>
      <c r="M29" s="88"/>
      <c r="N29" s="117"/>
      <c r="O29" s="88"/>
    </row>
    <row r="30" spans="2:15" ht="12" customHeight="1">
      <c r="B30" s="5"/>
      <c r="C30" s="43" t="s">
        <v>19</v>
      </c>
      <c r="D30" s="246">
        <v>11107</v>
      </c>
      <c r="E30" s="246">
        <v>879</v>
      </c>
      <c r="F30" s="247">
        <v>7.913928153416765</v>
      </c>
      <c r="G30" s="246">
        <v>2041</v>
      </c>
      <c r="H30" s="247">
        <v>18.37579904564689</v>
      </c>
      <c r="I30" s="246">
        <v>6592</v>
      </c>
      <c r="J30" s="247">
        <v>59.34995948500945</v>
      </c>
      <c r="K30" s="246">
        <v>1595</v>
      </c>
      <c r="L30" s="247">
        <v>14.360313315926893</v>
      </c>
      <c r="M30" s="88"/>
      <c r="N30" s="117"/>
      <c r="O30" s="88"/>
    </row>
    <row r="31" spans="2:15" ht="12" customHeight="1">
      <c r="B31" s="5"/>
      <c r="C31" s="43" t="s">
        <v>20</v>
      </c>
      <c r="D31" s="246">
        <v>73511</v>
      </c>
      <c r="E31" s="246">
        <v>28872</v>
      </c>
      <c r="F31" s="247">
        <v>39.2757546489641</v>
      </c>
      <c r="G31" s="246">
        <v>11644</v>
      </c>
      <c r="H31" s="247">
        <v>15.839806287494387</v>
      </c>
      <c r="I31" s="246">
        <v>13345</v>
      </c>
      <c r="J31" s="247">
        <v>18.15374569792276</v>
      </c>
      <c r="K31" s="246">
        <v>19650</v>
      </c>
      <c r="L31" s="247">
        <v>26.73069336561875</v>
      </c>
      <c r="M31" s="88"/>
      <c r="N31" s="117"/>
      <c r="O31" s="88"/>
    </row>
    <row r="32" spans="2:15" ht="12" customHeight="1">
      <c r="B32" s="5"/>
      <c r="C32" s="43" t="s">
        <v>21</v>
      </c>
      <c r="D32" s="246">
        <v>34759</v>
      </c>
      <c r="E32" s="246">
        <v>11634</v>
      </c>
      <c r="F32" s="247">
        <v>33.47046808020944</v>
      </c>
      <c r="G32" s="246">
        <v>2718</v>
      </c>
      <c r="H32" s="247">
        <v>7.819557524669869</v>
      </c>
      <c r="I32" s="246">
        <v>2739</v>
      </c>
      <c r="J32" s="247">
        <v>7.879973532034869</v>
      </c>
      <c r="K32" s="246">
        <v>17668</v>
      </c>
      <c r="L32" s="247">
        <v>50.83000086308582</v>
      </c>
      <c r="M32" s="272"/>
      <c r="N32" s="117"/>
      <c r="O32" s="88"/>
    </row>
    <row r="33" spans="2:15" ht="12" customHeight="1">
      <c r="B33" s="5"/>
      <c r="C33" s="43" t="s">
        <v>22</v>
      </c>
      <c r="D33" s="246">
        <v>598047</v>
      </c>
      <c r="E33" s="246">
        <v>12250</v>
      </c>
      <c r="F33" s="247">
        <v>2.0483339938165397</v>
      </c>
      <c r="G33" s="246">
        <v>27244</v>
      </c>
      <c r="H33" s="247">
        <v>4.555494802247983</v>
      </c>
      <c r="I33" s="246">
        <v>502342</v>
      </c>
      <c r="J33" s="247">
        <v>83.99707715279902</v>
      </c>
      <c r="K33" s="246">
        <v>56211</v>
      </c>
      <c r="L33" s="247">
        <v>9.39909405113645</v>
      </c>
      <c r="M33" s="88"/>
      <c r="N33" s="117"/>
      <c r="O33" s="272"/>
    </row>
    <row r="34" spans="2:15" ht="12" customHeight="1">
      <c r="B34" s="5"/>
      <c r="C34" s="43" t="s">
        <v>23</v>
      </c>
      <c r="D34" s="246">
        <v>84397</v>
      </c>
      <c r="E34" s="246">
        <v>35735</v>
      </c>
      <c r="F34" s="247">
        <v>42.341552424849226</v>
      </c>
      <c r="G34" s="246">
        <v>12285</v>
      </c>
      <c r="H34" s="247">
        <v>14.556204604429068</v>
      </c>
      <c r="I34" s="246">
        <v>32666</v>
      </c>
      <c r="J34" s="247">
        <v>38.70516724528123</v>
      </c>
      <c r="K34" s="246">
        <v>3711</v>
      </c>
      <c r="L34" s="247">
        <v>4.3970757254404775</v>
      </c>
      <c r="M34" s="88"/>
      <c r="N34" s="117"/>
      <c r="O34" s="88"/>
    </row>
    <row r="35" spans="2:15" ht="12" customHeight="1">
      <c r="B35" s="5"/>
      <c r="C35" s="43" t="s">
        <v>24</v>
      </c>
      <c r="D35" s="246">
        <v>17844</v>
      </c>
      <c r="E35" s="246">
        <v>2789</v>
      </c>
      <c r="F35" s="247">
        <v>15.629903609056264</v>
      </c>
      <c r="G35" s="246">
        <v>3028</v>
      </c>
      <c r="H35" s="247">
        <v>16.96928939699619</v>
      </c>
      <c r="I35" s="246">
        <v>10788</v>
      </c>
      <c r="J35" s="247">
        <v>60.45729657027572</v>
      </c>
      <c r="K35" s="246">
        <v>1239</v>
      </c>
      <c r="L35" s="247">
        <v>6.943510423671823</v>
      </c>
      <c r="M35" s="88"/>
      <c r="N35" s="117"/>
      <c r="O35" s="88"/>
    </row>
    <row r="36" spans="2:15" ht="12" customHeight="1">
      <c r="B36" s="5"/>
      <c r="C36" s="43" t="s">
        <v>25</v>
      </c>
      <c r="D36" s="246">
        <v>19010</v>
      </c>
      <c r="E36" s="246">
        <v>7105</v>
      </c>
      <c r="F36" s="247">
        <v>37.37506575486586</v>
      </c>
      <c r="G36" s="246">
        <v>1830</v>
      </c>
      <c r="H36" s="247">
        <v>9.62651236191478</v>
      </c>
      <c r="I36" s="246">
        <v>9929</v>
      </c>
      <c r="J36" s="247">
        <v>52.2304050499737</v>
      </c>
      <c r="K36" s="246">
        <v>146</v>
      </c>
      <c r="L36" s="247">
        <v>0.7680168332456602</v>
      </c>
      <c r="M36" s="88"/>
      <c r="N36" s="117"/>
      <c r="O36" s="88"/>
    </row>
    <row r="37" spans="2:15" ht="12" customHeight="1">
      <c r="B37" s="5"/>
      <c r="C37" s="43" t="s">
        <v>26</v>
      </c>
      <c r="D37" s="246">
        <v>18251</v>
      </c>
      <c r="E37" s="246">
        <v>2901</v>
      </c>
      <c r="F37" s="247">
        <v>15.895019450988986</v>
      </c>
      <c r="G37" s="246">
        <v>2332</v>
      </c>
      <c r="H37" s="247">
        <v>12.777382061256917</v>
      </c>
      <c r="I37" s="246">
        <v>12077</v>
      </c>
      <c r="J37" s="247">
        <v>66.1717166182675</v>
      </c>
      <c r="K37" s="246">
        <v>941</v>
      </c>
      <c r="L37" s="247">
        <v>5.1558818694866035</v>
      </c>
      <c r="M37" s="88"/>
      <c r="N37" s="117"/>
      <c r="O37" s="88"/>
    </row>
    <row r="38" spans="2:15" ht="12" customHeight="1">
      <c r="B38" s="5"/>
      <c r="C38" s="44" t="s">
        <v>27</v>
      </c>
      <c r="D38" s="248">
        <v>24752</v>
      </c>
      <c r="E38" s="248">
        <v>7930</v>
      </c>
      <c r="F38" s="249">
        <v>32.037815126050425</v>
      </c>
      <c r="G38" s="248">
        <v>2780</v>
      </c>
      <c r="H38" s="249">
        <v>11.23141564318035</v>
      </c>
      <c r="I38" s="248">
        <v>13753</v>
      </c>
      <c r="J38" s="249">
        <v>55.56318681318682</v>
      </c>
      <c r="K38" s="248">
        <v>289</v>
      </c>
      <c r="L38" s="249">
        <v>1.1675824175824177</v>
      </c>
      <c r="M38" s="88"/>
      <c r="N38" s="117"/>
      <c r="O38" s="88"/>
    </row>
    <row r="39" spans="2:15" ht="12" customHeight="1">
      <c r="B39" s="5"/>
      <c r="C39" s="192" t="s">
        <v>28</v>
      </c>
      <c r="D39" s="250">
        <v>77664</v>
      </c>
      <c r="E39" s="250">
        <v>41899</v>
      </c>
      <c r="F39" s="251">
        <v>53.94906262875978</v>
      </c>
      <c r="G39" s="250">
        <v>6926</v>
      </c>
      <c r="H39" s="251">
        <v>8.917902760609806</v>
      </c>
      <c r="I39" s="250">
        <v>16721</v>
      </c>
      <c r="J39" s="251">
        <v>21.52992377420684</v>
      </c>
      <c r="K39" s="250">
        <v>12118</v>
      </c>
      <c r="L39" s="251">
        <v>15.603110836423568</v>
      </c>
      <c r="M39" s="88"/>
      <c r="N39" s="117"/>
      <c r="O39" s="88"/>
    </row>
    <row r="40" spans="3:15" ht="12" customHeight="1">
      <c r="C40" s="42" t="s">
        <v>87</v>
      </c>
      <c r="D40" s="244" t="s">
        <v>122</v>
      </c>
      <c r="E40" s="244" t="s">
        <v>122</v>
      </c>
      <c r="F40" s="245" t="s">
        <v>122</v>
      </c>
      <c r="G40" s="244" t="s">
        <v>122</v>
      </c>
      <c r="H40" s="245" t="s">
        <v>122</v>
      </c>
      <c r="I40" s="244" t="s">
        <v>122</v>
      </c>
      <c r="J40" s="245" t="s">
        <v>122</v>
      </c>
      <c r="K40" s="244" t="s">
        <v>122</v>
      </c>
      <c r="L40" s="245" t="s">
        <v>122</v>
      </c>
      <c r="N40" s="117"/>
      <c r="O40" s="88"/>
    </row>
    <row r="41" spans="3:14" ht="12" customHeight="1">
      <c r="C41" s="287" t="s">
        <v>29</v>
      </c>
      <c r="D41" s="252" t="s">
        <v>122</v>
      </c>
      <c r="E41" s="252" t="s">
        <v>122</v>
      </c>
      <c r="F41" s="253" t="s">
        <v>122</v>
      </c>
      <c r="G41" s="252" t="s">
        <v>122</v>
      </c>
      <c r="H41" s="253" t="s">
        <v>122</v>
      </c>
      <c r="I41" s="252" t="s">
        <v>122</v>
      </c>
      <c r="J41" s="253" t="s">
        <v>122</v>
      </c>
      <c r="K41" s="252" t="s">
        <v>122</v>
      </c>
      <c r="L41" s="253" t="s">
        <v>122</v>
      </c>
      <c r="N41" s="117"/>
    </row>
    <row r="42" spans="3:14" ht="12" customHeight="1">
      <c r="C42" s="43" t="s">
        <v>30</v>
      </c>
      <c r="D42" s="246">
        <v>17402</v>
      </c>
      <c r="E42" s="246">
        <v>7301</v>
      </c>
      <c r="F42" s="247">
        <v>41.954947707160095</v>
      </c>
      <c r="G42" s="246">
        <v>2244</v>
      </c>
      <c r="H42" s="247">
        <v>12.895069532237674</v>
      </c>
      <c r="I42" s="246">
        <v>6456</v>
      </c>
      <c r="J42" s="247">
        <v>37.09918400183887</v>
      </c>
      <c r="K42" s="246">
        <v>1401</v>
      </c>
      <c r="L42" s="247">
        <v>8.050798758763362</v>
      </c>
      <c r="N42" s="117"/>
    </row>
    <row r="43" spans="3:14" ht="12" customHeight="1">
      <c r="C43" s="288" t="s">
        <v>103</v>
      </c>
      <c r="D43" s="254" t="s">
        <v>122</v>
      </c>
      <c r="E43" s="254">
        <v>15893</v>
      </c>
      <c r="F43" s="286" t="s">
        <v>123</v>
      </c>
      <c r="G43" s="250">
        <v>9470</v>
      </c>
      <c r="H43" s="286" t="s">
        <v>123</v>
      </c>
      <c r="I43" s="254" t="s">
        <v>122</v>
      </c>
      <c r="J43" s="286" t="s">
        <v>123</v>
      </c>
      <c r="K43" s="254" t="s">
        <v>122</v>
      </c>
      <c r="L43" s="286" t="s">
        <v>123</v>
      </c>
      <c r="N43" s="117"/>
    </row>
    <row r="44" spans="4:14" ht="12" customHeight="1">
      <c r="D44" s="79"/>
      <c r="N44" s="37"/>
    </row>
    <row r="45" ht="15" customHeight="1">
      <c r="C45" s="102" t="s">
        <v>124</v>
      </c>
    </row>
    <row r="46" ht="12" customHeight="1">
      <c r="C46" s="289" t="s">
        <v>125</v>
      </c>
    </row>
    <row r="47" ht="12" customHeight="1">
      <c r="C47" s="193" t="s">
        <v>60</v>
      </c>
    </row>
    <row r="48" ht="12" customHeight="1">
      <c r="D48" s="87"/>
    </row>
    <row r="50" ht="12" customHeight="1">
      <c r="A50" s="290" t="s">
        <v>61</v>
      </c>
    </row>
    <row r="51" ht="12" customHeight="1">
      <c r="A51" s="102" t="s">
        <v>133</v>
      </c>
    </row>
    <row r="105" ht="27.65" customHeight="1"/>
  </sheetData>
  <mergeCells count="5">
    <mergeCell ref="E10:F10"/>
    <mergeCell ref="G10:H10"/>
    <mergeCell ref="I10:J10"/>
    <mergeCell ref="K10:L10"/>
    <mergeCell ref="D10:D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31"/>
  <sheetViews>
    <sheetView showGridLines="0" workbookViewId="0" topLeftCell="A1"/>
  </sheetViews>
  <sheetFormatPr defaultColWidth="9.140625" defaultRowHeight="12" customHeight="1"/>
  <cols>
    <col min="1" max="2" width="9.7109375" style="102" customWidth="1"/>
    <col min="3" max="3" width="17.7109375" style="102" customWidth="1"/>
    <col min="4" max="16384" width="9.140625" style="102" customWidth="1"/>
  </cols>
  <sheetData>
    <row r="1" ht="12" customHeight="1">
      <c r="A1" s="90"/>
    </row>
    <row r="3" ht="12" customHeight="1">
      <c r="C3" s="103" t="s">
        <v>58</v>
      </c>
    </row>
    <row r="4" spans="3:14" ht="12" customHeight="1">
      <c r="C4" s="104" t="s">
        <v>59</v>
      </c>
      <c r="M4" s="123"/>
      <c r="N4" s="92"/>
    </row>
    <row r="5" spans="13:14" ht="12" customHeight="1">
      <c r="M5" s="123"/>
      <c r="N5" s="92"/>
    </row>
    <row r="6" spans="3:14" ht="12">
      <c r="C6" s="277" t="s">
        <v>145</v>
      </c>
      <c r="L6" s="123"/>
      <c r="M6" s="123"/>
      <c r="N6" s="92"/>
    </row>
    <row r="7" spans="2:29" ht="12" customHeight="1">
      <c r="B7" s="78"/>
      <c r="C7" s="21" t="s">
        <v>93</v>
      </c>
      <c r="L7" s="123"/>
      <c r="M7" s="123"/>
      <c r="N7" s="92"/>
      <c r="O7" s="78"/>
      <c r="Y7" s="78"/>
      <c r="Z7" s="78"/>
      <c r="AA7" s="78"/>
      <c r="AB7" s="78"/>
      <c r="AC7" s="78"/>
    </row>
    <row r="8" spans="2:29" ht="12" customHeight="1">
      <c r="B8" s="78"/>
      <c r="C8" s="105"/>
      <c r="L8" s="123"/>
      <c r="M8" s="123"/>
      <c r="O8" s="78"/>
      <c r="Y8" s="78"/>
      <c r="Z8" s="78"/>
      <c r="AA8" s="78"/>
      <c r="AB8" s="78"/>
      <c r="AC8" s="78"/>
    </row>
    <row r="9" spans="2:29" ht="12" customHeight="1">
      <c r="B9" s="78"/>
      <c r="D9" s="88"/>
      <c r="E9" s="88"/>
      <c r="F9" s="88"/>
      <c r="G9" s="88"/>
      <c r="H9" s="88"/>
      <c r="I9" s="88"/>
      <c r="J9" s="88"/>
      <c r="K9" s="88"/>
      <c r="L9" s="88"/>
      <c r="M9" s="88"/>
      <c r="N9" s="78"/>
      <c r="O9" s="78"/>
      <c r="Y9" s="78"/>
      <c r="Z9" s="78"/>
      <c r="AA9" s="78"/>
      <c r="AB9" s="78"/>
      <c r="AC9" s="78"/>
    </row>
    <row r="10" spans="2:29" ht="12" customHeight="1">
      <c r="B10" s="78"/>
      <c r="C10" s="112"/>
      <c r="D10" s="106">
        <v>2009</v>
      </c>
      <c r="E10" s="106">
        <v>2010</v>
      </c>
      <c r="F10" s="106">
        <v>2011</v>
      </c>
      <c r="G10" s="106">
        <v>2012</v>
      </c>
      <c r="H10" s="106">
        <v>2013</v>
      </c>
      <c r="I10" s="106">
        <v>2014</v>
      </c>
      <c r="J10" s="106">
        <v>2015</v>
      </c>
      <c r="K10" s="106">
        <v>2016</v>
      </c>
      <c r="L10" s="106">
        <v>2017</v>
      </c>
      <c r="M10" s="106">
        <v>2018</v>
      </c>
      <c r="N10" s="106">
        <v>2019</v>
      </c>
      <c r="O10" s="106">
        <v>2020</v>
      </c>
      <c r="P10" s="106"/>
      <c r="Q10" s="106"/>
      <c r="R10" s="106"/>
      <c r="S10" s="106"/>
      <c r="T10" s="106"/>
      <c r="U10" s="106"/>
      <c r="V10" s="106"/>
      <c r="W10" s="106"/>
      <c r="X10" s="106"/>
      <c r="Y10" s="105"/>
      <c r="Z10" s="78"/>
      <c r="AA10" s="78"/>
      <c r="AB10" s="78"/>
      <c r="AC10" s="78"/>
    </row>
    <row r="11" spans="2:29" ht="12" customHeight="1">
      <c r="B11" s="78"/>
      <c r="C11" s="113" t="s">
        <v>48</v>
      </c>
      <c r="D11" s="132">
        <v>540.34</v>
      </c>
      <c r="E11" s="132">
        <v>649.159</v>
      </c>
      <c r="F11" s="132">
        <v>600.685</v>
      </c>
      <c r="G11" s="132">
        <v>580.176</v>
      </c>
      <c r="H11" s="132">
        <v>576.544</v>
      </c>
      <c r="I11" s="132">
        <v>583.887</v>
      </c>
      <c r="J11" s="132">
        <v>670.295</v>
      </c>
      <c r="K11" s="132">
        <v>688.996</v>
      </c>
      <c r="L11" s="132">
        <v>730.982</v>
      </c>
      <c r="M11" s="132">
        <v>814.911</v>
      </c>
      <c r="N11" s="132">
        <v>810.275</v>
      </c>
      <c r="O11" s="179">
        <v>621.121</v>
      </c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78"/>
      <c r="AA11" s="78"/>
      <c r="AB11" s="78"/>
      <c r="AC11" s="78"/>
    </row>
    <row r="12" spans="2:29" ht="12" customHeight="1">
      <c r="B12" s="78"/>
      <c r="C12" s="113" t="s">
        <v>2</v>
      </c>
      <c r="D12" s="132">
        <v>235.878</v>
      </c>
      <c r="E12" s="132">
        <v>239.226</v>
      </c>
      <c r="F12" s="132">
        <v>245.946</v>
      </c>
      <c r="G12" s="132">
        <v>255.519</v>
      </c>
      <c r="H12" s="132">
        <v>280.746</v>
      </c>
      <c r="I12" s="132">
        <v>299.611</v>
      </c>
      <c r="J12" s="132">
        <v>296.761</v>
      </c>
      <c r="K12" s="132">
        <v>328.454</v>
      </c>
      <c r="L12" s="132">
        <v>353.811</v>
      </c>
      <c r="M12" s="132">
        <v>396.658</v>
      </c>
      <c r="N12" s="132">
        <v>400.19</v>
      </c>
      <c r="O12" s="179">
        <v>247.65</v>
      </c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78"/>
      <c r="AA12" s="78"/>
      <c r="AB12" s="78"/>
      <c r="AC12" s="78"/>
    </row>
    <row r="13" spans="2:29" ht="12" customHeight="1">
      <c r="B13" s="78"/>
      <c r="C13" s="113" t="s">
        <v>3</v>
      </c>
      <c r="D13" s="132">
        <v>531.92</v>
      </c>
      <c r="E13" s="132">
        <v>670.075</v>
      </c>
      <c r="F13" s="132">
        <v>415.675</v>
      </c>
      <c r="G13" s="132">
        <v>374.668</v>
      </c>
      <c r="H13" s="132">
        <v>425.662</v>
      </c>
      <c r="I13" s="132">
        <v>456.614</v>
      </c>
      <c r="J13" s="132">
        <v>589.552</v>
      </c>
      <c r="K13" s="132">
        <v>737.482</v>
      </c>
      <c r="L13" s="132">
        <v>905.331</v>
      </c>
      <c r="M13" s="132">
        <v>983.742</v>
      </c>
      <c r="N13" s="132">
        <v>1197.788</v>
      </c>
      <c r="O13" s="179">
        <v>903.398</v>
      </c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78"/>
      <c r="AA13" s="78"/>
      <c r="AB13" s="78"/>
      <c r="AC13" s="78"/>
    </row>
    <row r="14" spans="2:29" ht="12" customHeight="1">
      <c r="B14" s="78"/>
      <c r="C14" s="113" t="s">
        <v>4</v>
      </c>
      <c r="D14" s="132">
        <v>365.341</v>
      </c>
      <c r="E14" s="132">
        <v>183.356</v>
      </c>
      <c r="F14" s="132">
        <v>214.173</v>
      </c>
      <c r="G14" s="132">
        <v>255.526</v>
      </c>
      <c r="H14" s="132">
        <v>350.649</v>
      </c>
      <c r="I14" s="132">
        <v>419.749</v>
      </c>
      <c r="J14" s="132">
        <v>434.877</v>
      </c>
      <c r="K14" s="132">
        <v>739.59</v>
      </c>
      <c r="L14" s="132">
        <v>705.218</v>
      </c>
      <c r="M14" s="132">
        <v>594.734</v>
      </c>
      <c r="N14" s="132">
        <v>547.242</v>
      </c>
      <c r="O14" s="179">
        <v>475.193</v>
      </c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78"/>
      <c r="AA14" s="78"/>
      <c r="AB14" s="78"/>
      <c r="AC14" s="78"/>
    </row>
    <row r="15" spans="2:29" ht="12" customHeight="1">
      <c r="B15" s="78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19"/>
      <c r="O15" s="119"/>
      <c r="P15" s="119"/>
      <c r="Q15" s="119"/>
      <c r="R15" s="109"/>
      <c r="Y15" s="78"/>
      <c r="Z15" s="78"/>
      <c r="AA15" s="78"/>
      <c r="AB15" s="78"/>
      <c r="AC15" s="78"/>
    </row>
    <row r="16" spans="2:29" ht="12" customHeight="1">
      <c r="B16" s="78"/>
      <c r="C16" s="102" t="s">
        <v>91</v>
      </c>
      <c r="D16" s="111"/>
      <c r="E16" s="111"/>
      <c r="F16" s="111"/>
      <c r="G16" s="111"/>
      <c r="H16" s="78"/>
      <c r="L16" s="119"/>
      <c r="M16" s="119"/>
      <c r="N16" s="119"/>
      <c r="O16" s="119"/>
      <c r="P16" s="119"/>
      <c r="Q16" s="119"/>
      <c r="R16" s="109"/>
      <c r="Y16" s="78"/>
      <c r="Z16" s="78"/>
      <c r="AA16" s="78"/>
      <c r="AB16" s="78"/>
      <c r="AC16" s="78"/>
    </row>
    <row r="17" spans="2:29" ht="15" customHeight="1">
      <c r="B17" s="78"/>
      <c r="C17" s="189" t="s">
        <v>60</v>
      </c>
      <c r="D17" s="111"/>
      <c r="E17" s="111"/>
      <c r="F17" s="111"/>
      <c r="G17" s="111"/>
      <c r="H17" s="78"/>
      <c r="L17" s="119"/>
      <c r="M17" s="119"/>
      <c r="N17" s="119"/>
      <c r="O17" s="119"/>
      <c r="P17" s="119"/>
      <c r="Q17" s="119"/>
      <c r="R17" s="109"/>
      <c r="Y17" s="78"/>
      <c r="Z17" s="78"/>
      <c r="AA17" s="78"/>
      <c r="AB17" s="78"/>
      <c r="AC17" s="78"/>
    </row>
    <row r="18" spans="2:29" ht="15" customHeight="1">
      <c r="B18" s="78"/>
      <c r="D18" s="111"/>
      <c r="E18" s="111"/>
      <c r="F18" s="111"/>
      <c r="G18" s="111"/>
      <c r="H18" s="78"/>
      <c r="L18" s="119"/>
      <c r="M18" s="119"/>
      <c r="N18" s="119"/>
      <c r="O18" s="119"/>
      <c r="P18" s="119"/>
      <c r="Q18" s="119"/>
      <c r="R18" s="109"/>
      <c r="Y18" s="78"/>
      <c r="Z18" s="78"/>
      <c r="AA18" s="78"/>
      <c r="AB18" s="78"/>
      <c r="AC18" s="78"/>
    </row>
    <row r="19" spans="2:29" ht="12" customHeight="1">
      <c r="B19" s="78"/>
      <c r="C19" s="108"/>
      <c r="D19" s="111"/>
      <c r="E19" s="111"/>
      <c r="F19" s="111"/>
      <c r="G19" s="111"/>
      <c r="H19" s="78"/>
      <c r="L19" s="119"/>
      <c r="M19" s="119"/>
      <c r="N19" s="119"/>
      <c r="O19" s="119"/>
      <c r="P19" s="119"/>
      <c r="Q19" s="119"/>
      <c r="R19" s="109"/>
      <c r="Y19" s="78"/>
      <c r="Z19" s="78"/>
      <c r="AA19" s="78"/>
      <c r="AB19" s="78"/>
      <c r="AC19" s="78"/>
    </row>
    <row r="20" spans="1:29" ht="12" customHeight="1">
      <c r="A20" s="290" t="s">
        <v>61</v>
      </c>
      <c r="B20" s="78"/>
      <c r="C20" s="108"/>
      <c r="D20" s="111"/>
      <c r="E20" s="111"/>
      <c r="F20" s="111"/>
      <c r="G20" s="111"/>
      <c r="H20" s="121"/>
      <c r="I20" s="88"/>
      <c r="J20" s="88"/>
      <c r="K20" s="88"/>
      <c r="L20" s="116"/>
      <c r="M20" s="116"/>
      <c r="N20" s="117"/>
      <c r="O20" s="116"/>
      <c r="P20" s="116"/>
      <c r="Q20" s="116"/>
      <c r="R20" s="110"/>
      <c r="Y20" s="78"/>
      <c r="Z20" s="78"/>
      <c r="AA20" s="78"/>
      <c r="AB20" s="78"/>
      <c r="AC20" s="78"/>
    </row>
    <row r="21" spans="1:29" ht="12" customHeight="1">
      <c r="A21" s="102" t="s">
        <v>132</v>
      </c>
      <c r="B21" s="78"/>
      <c r="C21" s="105"/>
      <c r="D21" s="105"/>
      <c r="E21" s="105"/>
      <c r="F21" s="105"/>
      <c r="G21" s="105"/>
      <c r="H21" s="105"/>
      <c r="I21" s="105"/>
      <c r="J21" s="105"/>
      <c r="K21" s="105"/>
      <c r="L21" s="122"/>
      <c r="M21" s="122"/>
      <c r="N21" s="78"/>
      <c r="Y21" s="78"/>
      <c r="Z21" s="78"/>
      <c r="AA21" s="78"/>
      <c r="AB21" s="78"/>
      <c r="AC21" s="78"/>
    </row>
    <row r="22" spans="2:29" ht="12" customHeight="1">
      <c r="B22" s="78"/>
      <c r="D22" s="105"/>
      <c r="E22" s="105"/>
      <c r="F22" s="105"/>
      <c r="G22" s="105"/>
      <c r="H22" s="105"/>
      <c r="I22" s="105"/>
      <c r="J22" s="105"/>
      <c r="K22" s="105"/>
      <c r="L22" s="78"/>
      <c r="M22" s="78"/>
      <c r="N22" s="78"/>
      <c r="O22" s="78"/>
      <c r="Y22" s="78"/>
      <c r="Z22" s="78"/>
      <c r="AA22" s="78"/>
      <c r="AB22" s="78"/>
      <c r="AC22" s="78"/>
    </row>
    <row r="23" spans="2:29" ht="12" customHeight="1">
      <c r="B23" s="78"/>
      <c r="C23" s="114"/>
      <c r="D23" s="115"/>
      <c r="E23" s="115"/>
      <c r="F23" s="118"/>
      <c r="G23" s="118"/>
      <c r="H23" s="118"/>
      <c r="I23" s="118"/>
      <c r="J23" s="118"/>
      <c r="K23" s="118"/>
      <c r="L23" s="115"/>
      <c r="M23" s="115"/>
      <c r="N23" s="78"/>
      <c r="O23" s="78"/>
      <c r="Y23" s="78"/>
      <c r="Z23" s="78"/>
      <c r="AA23" s="78"/>
      <c r="AB23" s="78"/>
      <c r="AC23" s="78"/>
    </row>
    <row r="24" spans="2:29" ht="12" customHeight="1">
      <c r="B24" s="78"/>
      <c r="C24" s="113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78"/>
      <c r="O24" s="78"/>
      <c r="Y24" s="78"/>
      <c r="Z24" s="78"/>
      <c r="AA24" s="78"/>
      <c r="AB24" s="78"/>
      <c r="AC24" s="78"/>
    </row>
    <row r="25" spans="2:29" ht="12" customHeight="1">
      <c r="B25" s="78"/>
      <c r="C25" s="113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78"/>
      <c r="O25" s="78"/>
      <c r="Y25" s="78"/>
      <c r="Z25" s="78"/>
      <c r="AA25" s="78"/>
      <c r="AB25" s="78"/>
      <c r="AC25" s="78"/>
    </row>
    <row r="26" spans="2:29" ht="12" customHeight="1">
      <c r="B26" s="78"/>
      <c r="C26" s="113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78"/>
      <c r="O26" s="78"/>
      <c r="Y26" s="78"/>
      <c r="Z26" s="78"/>
      <c r="AA26" s="78"/>
      <c r="AB26" s="78"/>
      <c r="AC26" s="78"/>
    </row>
    <row r="27" spans="2:29" ht="12" customHeight="1">
      <c r="B27" s="78"/>
      <c r="C27" s="113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78"/>
      <c r="O27" s="78"/>
      <c r="Y27" s="78"/>
      <c r="Z27" s="78"/>
      <c r="AA27" s="78"/>
      <c r="AB27" s="78"/>
      <c r="AC27" s="78"/>
    </row>
    <row r="28" spans="2:29" ht="12" customHeight="1">
      <c r="B28" s="78"/>
      <c r="C28" s="93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Y28" s="78"/>
      <c r="Z28" s="78"/>
      <c r="AA28" s="78"/>
      <c r="AB28" s="78"/>
      <c r="AC28" s="78"/>
    </row>
    <row r="29" spans="2:29" ht="12" customHeight="1">
      <c r="B29" s="78"/>
      <c r="C29" s="93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Y29" s="78"/>
      <c r="Z29" s="78"/>
      <c r="AA29" s="78"/>
      <c r="AB29" s="78"/>
      <c r="AC29" s="78"/>
    </row>
    <row r="30" spans="2:29" ht="12" customHeight="1">
      <c r="B30" s="78"/>
      <c r="C30" s="93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Y30" s="78"/>
      <c r="Z30" s="78"/>
      <c r="AA30" s="78"/>
      <c r="AB30" s="78"/>
      <c r="AC30" s="78"/>
    </row>
    <row r="31" spans="2:59" ht="12" customHeight="1">
      <c r="B31" s="79"/>
      <c r="C31" s="79"/>
      <c r="D31" s="79"/>
      <c r="E31" s="79"/>
      <c r="F31" s="79"/>
      <c r="G31" s="79"/>
      <c r="H31" s="79"/>
      <c r="I31" s="78"/>
      <c r="J31" s="79"/>
      <c r="K31" s="79"/>
      <c r="L31" s="79"/>
      <c r="M31" s="79"/>
      <c r="N31" s="79"/>
      <c r="O31" s="79"/>
      <c r="Y31" s="79"/>
      <c r="Z31" s="79"/>
      <c r="AA31" s="79"/>
      <c r="AB31" s="79"/>
      <c r="AC31" s="78"/>
      <c r="AD31" s="79"/>
      <c r="AE31" s="79"/>
      <c r="AF31" s="79"/>
      <c r="AG31" s="79"/>
      <c r="AH31" s="296"/>
      <c r="AI31" s="297"/>
      <c r="AJ31" s="297"/>
      <c r="AK31" s="297"/>
      <c r="AL31" s="297"/>
      <c r="AM31" s="297"/>
      <c r="AN31" s="79"/>
      <c r="AO31" s="79"/>
      <c r="AP31" s="79"/>
      <c r="AQ31" s="79"/>
      <c r="AR31" s="79"/>
      <c r="AS31" s="79"/>
      <c r="AT31" s="79"/>
      <c r="AU31" s="296"/>
      <c r="AV31" s="297"/>
      <c r="AW31" s="297"/>
      <c r="AX31" s="297"/>
      <c r="AY31" s="297"/>
      <c r="AZ31" s="297"/>
      <c r="BA31" s="82"/>
      <c r="BB31" s="82"/>
      <c r="BC31" s="82"/>
      <c r="BD31" s="82"/>
      <c r="BE31" s="82"/>
      <c r="BF31" s="82"/>
      <c r="BG31" s="82"/>
    </row>
    <row r="32" spans="2:59" ht="12" customHeight="1">
      <c r="B32" s="79"/>
      <c r="L32" s="79"/>
      <c r="M32" s="79"/>
      <c r="N32" s="79"/>
      <c r="O32" s="79"/>
      <c r="Y32" s="79"/>
      <c r="Z32" s="79"/>
      <c r="AA32" s="79"/>
      <c r="AB32" s="79"/>
      <c r="AC32" s="78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</row>
    <row r="33" spans="2:59" ht="12" customHeight="1">
      <c r="B33" s="79"/>
      <c r="O33" s="79"/>
      <c r="AA33" s="84"/>
      <c r="AB33" s="84"/>
      <c r="AC33" s="84"/>
      <c r="AD33" s="84"/>
      <c r="AE33" s="84"/>
      <c r="AF33" s="84"/>
      <c r="AG33" s="84"/>
      <c r="AH33" s="84"/>
      <c r="AI33" s="84"/>
      <c r="AJ33" s="79"/>
      <c r="AL33" s="79"/>
      <c r="AM33" s="79"/>
      <c r="AN33" s="79"/>
      <c r="AO33" s="78"/>
      <c r="AQ33" s="79"/>
      <c r="AR33" s="79"/>
      <c r="AS33" s="79"/>
      <c r="AT33" s="79"/>
      <c r="AU33" s="78"/>
      <c r="AW33" s="79"/>
      <c r="AX33" s="79"/>
      <c r="AY33" s="79"/>
      <c r="AZ33" s="79"/>
      <c r="BA33" s="79"/>
      <c r="BC33" s="79"/>
      <c r="BD33" s="79"/>
      <c r="BE33" s="79"/>
      <c r="BF33" s="79"/>
      <c r="BG33" s="79"/>
    </row>
    <row r="34" spans="2:59" ht="12" customHeight="1">
      <c r="B34" s="79"/>
      <c r="L34" s="87"/>
      <c r="M34" s="87"/>
      <c r="N34" s="87"/>
      <c r="O34" s="79"/>
      <c r="AA34" s="84"/>
      <c r="AB34" s="84"/>
      <c r="AC34" s="84"/>
      <c r="AD34" s="84"/>
      <c r="AE34" s="84"/>
      <c r="AF34" s="84"/>
      <c r="AG34" s="84"/>
      <c r="AH34" s="84"/>
      <c r="AI34" s="84"/>
      <c r="AJ34" s="79"/>
      <c r="AK34" s="78"/>
      <c r="AL34" s="84"/>
      <c r="AM34" s="84"/>
      <c r="AN34" s="84"/>
      <c r="AO34" s="78"/>
      <c r="AQ34" s="84"/>
      <c r="AR34" s="84"/>
      <c r="AS34" s="84"/>
      <c r="AT34" s="84"/>
      <c r="AU34" s="78"/>
      <c r="AV34" s="78"/>
      <c r="AW34" s="84"/>
      <c r="AX34" s="84"/>
      <c r="AY34" s="84"/>
      <c r="AZ34" s="84"/>
      <c r="BA34" s="79"/>
      <c r="BB34" s="78"/>
      <c r="BC34" s="84"/>
      <c r="BD34" s="84"/>
      <c r="BE34" s="84"/>
      <c r="BF34" s="84"/>
      <c r="BG34" s="79"/>
    </row>
    <row r="35" spans="2:59" ht="12" customHeight="1">
      <c r="B35" s="83"/>
      <c r="L35" s="87"/>
      <c r="M35" s="87"/>
      <c r="N35" s="87"/>
      <c r="O35" s="79"/>
      <c r="AA35" s="84"/>
      <c r="AB35" s="84"/>
      <c r="AC35" s="84"/>
      <c r="AD35" s="84"/>
      <c r="AE35" s="84"/>
      <c r="AF35" s="84"/>
      <c r="AG35" s="84"/>
      <c r="AH35" s="84"/>
      <c r="AI35" s="84"/>
      <c r="AJ35" s="79"/>
      <c r="AL35" s="84"/>
      <c r="AM35" s="84"/>
      <c r="AN35" s="84"/>
      <c r="AO35" s="78"/>
      <c r="AP35" s="78"/>
      <c r="AQ35" s="84"/>
      <c r="AR35" s="84"/>
      <c r="AS35" s="84"/>
      <c r="AT35" s="84"/>
      <c r="AU35" s="78"/>
      <c r="AV35" s="78"/>
      <c r="AW35" s="84"/>
      <c r="AX35" s="84"/>
      <c r="AY35" s="84"/>
      <c r="AZ35" s="84"/>
      <c r="BA35" s="79"/>
      <c r="BB35" s="78"/>
      <c r="BC35" s="84"/>
      <c r="BD35" s="84"/>
      <c r="BE35" s="84"/>
      <c r="BF35" s="84"/>
      <c r="BG35" s="79"/>
    </row>
    <row r="36" spans="2:66" ht="12" customHeight="1">
      <c r="B36" s="83"/>
      <c r="L36" s="87"/>
      <c r="M36" s="87"/>
      <c r="N36" s="87"/>
      <c r="O36" s="79"/>
      <c r="AA36" s="84"/>
      <c r="AB36" s="84"/>
      <c r="AC36" s="84"/>
      <c r="AD36" s="84"/>
      <c r="AE36" s="84"/>
      <c r="AF36" s="84"/>
      <c r="AG36" s="84"/>
      <c r="AH36" s="84"/>
      <c r="AI36" s="84"/>
      <c r="AJ36" s="79"/>
      <c r="AK36" s="78"/>
      <c r="AL36" s="84"/>
      <c r="AM36" s="84"/>
      <c r="AN36" s="84"/>
      <c r="AO36" s="78"/>
      <c r="AP36" s="78"/>
      <c r="AQ36" s="84"/>
      <c r="AR36" s="84"/>
      <c r="AS36" s="84"/>
      <c r="AT36" s="84"/>
      <c r="AU36" s="78"/>
      <c r="AV36" s="78"/>
      <c r="AW36" s="84"/>
      <c r="AX36" s="84"/>
      <c r="AY36" s="84"/>
      <c r="AZ36" s="84"/>
      <c r="BA36" s="79"/>
      <c r="BB36" s="78"/>
      <c r="BC36" s="84"/>
      <c r="BD36" s="84"/>
      <c r="BE36" s="84"/>
      <c r="BF36" s="84"/>
      <c r="BG36" s="79"/>
      <c r="BH36" s="85"/>
      <c r="BK36" s="85"/>
      <c r="BN36" s="85"/>
    </row>
    <row r="37" spans="2:66" ht="12" customHeight="1">
      <c r="B37" s="83"/>
      <c r="L37" s="87"/>
      <c r="M37" s="87"/>
      <c r="N37" s="87"/>
      <c r="O37" s="79"/>
      <c r="AA37" s="84"/>
      <c r="AB37" s="84"/>
      <c r="AC37" s="84"/>
      <c r="AD37" s="84"/>
      <c r="AE37" s="84"/>
      <c r="AF37" s="84"/>
      <c r="AG37" s="84"/>
      <c r="AH37" s="84"/>
      <c r="AI37" s="84"/>
      <c r="AJ37" s="79"/>
      <c r="AK37" s="78"/>
      <c r="AL37" s="84"/>
      <c r="AM37" s="84"/>
      <c r="AN37" s="84"/>
      <c r="AO37" s="78"/>
      <c r="AP37" s="78"/>
      <c r="AQ37" s="84"/>
      <c r="AR37" s="84"/>
      <c r="AS37" s="84"/>
      <c r="AT37" s="84"/>
      <c r="AU37" s="78"/>
      <c r="AV37" s="78"/>
      <c r="AW37" s="84"/>
      <c r="AX37" s="84"/>
      <c r="AY37" s="84"/>
      <c r="AZ37" s="84"/>
      <c r="BA37" s="79"/>
      <c r="BB37" s="78"/>
      <c r="BC37" s="84"/>
      <c r="BD37" s="84"/>
      <c r="BE37" s="84"/>
      <c r="BF37" s="84"/>
      <c r="BG37" s="79"/>
      <c r="BH37" s="85"/>
      <c r="BK37" s="85"/>
      <c r="BN37" s="85"/>
    </row>
    <row r="38" spans="2:66" ht="12" customHeight="1">
      <c r="B38" s="83"/>
      <c r="L38" s="87"/>
      <c r="M38" s="87"/>
      <c r="N38" s="87"/>
      <c r="O38" s="79"/>
      <c r="AA38" s="84"/>
      <c r="AB38" s="84"/>
      <c r="AC38" s="84"/>
      <c r="AD38" s="84"/>
      <c r="AE38" s="84"/>
      <c r="AF38" s="84"/>
      <c r="AG38" s="84"/>
      <c r="AH38" s="84"/>
      <c r="AI38" s="84"/>
      <c r="AJ38" s="79"/>
      <c r="AK38" s="78"/>
      <c r="AL38" s="84"/>
      <c r="AM38" s="84"/>
      <c r="AN38" s="84"/>
      <c r="AO38" s="78"/>
      <c r="AP38" s="78"/>
      <c r="AQ38" s="84"/>
      <c r="AR38" s="84"/>
      <c r="AS38" s="84"/>
      <c r="AT38" s="84"/>
      <c r="AU38" s="78"/>
      <c r="AV38" s="78"/>
      <c r="AW38" s="84"/>
      <c r="AX38" s="84"/>
      <c r="AY38" s="84"/>
      <c r="AZ38" s="84"/>
      <c r="BA38" s="79"/>
      <c r="BB38" s="78"/>
      <c r="BC38" s="84"/>
      <c r="BD38" s="84"/>
      <c r="BE38" s="84"/>
      <c r="BF38" s="84"/>
      <c r="BG38" s="79"/>
      <c r="BH38" s="85"/>
      <c r="BK38" s="85"/>
      <c r="BN38" s="85"/>
    </row>
    <row r="39" spans="2:66" ht="12" customHeight="1">
      <c r="B39" s="83"/>
      <c r="L39" s="87"/>
      <c r="M39" s="87"/>
      <c r="N39" s="87"/>
      <c r="O39" s="79"/>
      <c r="AA39" s="84"/>
      <c r="AB39" s="84"/>
      <c r="AC39" s="84"/>
      <c r="AD39" s="84"/>
      <c r="AE39" s="84"/>
      <c r="AF39" s="84"/>
      <c r="AG39" s="84"/>
      <c r="AH39" s="84"/>
      <c r="AI39" s="84"/>
      <c r="AJ39" s="79"/>
      <c r="AK39" s="78"/>
      <c r="AL39" s="84"/>
      <c r="AM39" s="84"/>
      <c r="AN39" s="84"/>
      <c r="AO39" s="78"/>
      <c r="AP39" s="78"/>
      <c r="AQ39" s="84"/>
      <c r="AR39" s="84"/>
      <c r="AS39" s="84"/>
      <c r="AT39" s="84"/>
      <c r="AU39" s="78"/>
      <c r="AV39" s="78"/>
      <c r="AW39" s="84"/>
      <c r="AX39" s="84"/>
      <c r="AY39" s="84"/>
      <c r="AZ39" s="84"/>
      <c r="BA39" s="79"/>
      <c r="BB39" s="78"/>
      <c r="BC39" s="84"/>
      <c r="BD39" s="84"/>
      <c r="BE39" s="84"/>
      <c r="BF39" s="84"/>
      <c r="BG39" s="79"/>
      <c r="BH39" s="85"/>
      <c r="BK39" s="85"/>
      <c r="BN39" s="85"/>
    </row>
    <row r="40" spans="2:66" ht="12" customHeight="1">
      <c r="B40" s="83"/>
      <c r="L40" s="87"/>
      <c r="M40" s="87"/>
      <c r="N40" s="87"/>
      <c r="O40" s="79"/>
      <c r="AA40" s="84"/>
      <c r="AB40" s="84"/>
      <c r="AC40" s="84"/>
      <c r="AD40" s="84"/>
      <c r="AE40" s="84"/>
      <c r="AF40" s="84"/>
      <c r="AG40" s="84"/>
      <c r="AH40" s="84"/>
      <c r="AI40" s="84"/>
      <c r="AJ40" s="79"/>
      <c r="AK40" s="78"/>
      <c r="AL40" s="84"/>
      <c r="AM40" s="84"/>
      <c r="AN40" s="84"/>
      <c r="AO40" s="78"/>
      <c r="AP40" s="78"/>
      <c r="AQ40" s="84"/>
      <c r="AR40" s="84"/>
      <c r="AS40" s="84"/>
      <c r="AT40" s="84"/>
      <c r="AU40" s="78"/>
      <c r="AV40" s="79"/>
      <c r="AW40" s="84"/>
      <c r="AX40" s="84"/>
      <c r="AY40" s="84"/>
      <c r="AZ40" s="84"/>
      <c r="BA40" s="79"/>
      <c r="BB40" s="78"/>
      <c r="BC40" s="84"/>
      <c r="BD40" s="84"/>
      <c r="BE40" s="84"/>
      <c r="BF40" s="84"/>
      <c r="BG40" s="79"/>
      <c r="BH40" s="85"/>
      <c r="BK40" s="85"/>
      <c r="BN40" s="85"/>
    </row>
    <row r="41" spans="2:66" ht="12" customHeight="1">
      <c r="B41" s="83"/>
      <c r="L41" s="87"/>
      <c r="M41" s="87"/>
      <c r="AA41" s="84"/>
      <c r="AB41" s="84"/>
      <c r="AC41" s="84"/>
      <c r="AD41" s="84"/>
      <c r="AE41" s="84"/>
      <c r="AF41" s="84"/>
      <c r="AG41" s="84"/>
      <c r="AH41" s="84"/>
      <c r="AI41" s="84"/>
      <c r="AJ41" s="79"/>
      <c r="AK41" s="78"/>
      <c r="AL41" s="84"/>
      <c r="AM41" s="84"/>
      <c r="AN41" s="84"/>
      <c r="AO41" s="78"/>
      <c r="AP41" s="78"/>
      <c r="AQ41" s="84"/>
      <c r="AR41" s="84"/>
      <c r="AS41" s="84"/>
      <c r="AT41" s="84"/>
      <c r="AU41" s="78"/>
      <c r="AV41" s="78"/>
      <c r="AW41" s="84"/>
      <c r="AX41" s="84"/>
      <c r="AY41" s="84"/>
      <c r="AZ41" s="84"/>
      <c r="BA41" s="79"/>
      <c r="BB41" s="78"/>
      <c r="BC41" s="84"/>
      <c r="BD41" s="84"/>
      <c r="BE41" s="84"/>
      <c r="BF41" s="84"/>
      <c r="BG41" s="79"/>
      <c r="BH41" s="85"/>
      <c r="BK41" s="85"/>
      <c r="BN41" s="85"/>
    </row>
    <row r="42" spans="2:66" ht="12" customHeight="1">
      <c r="B42" s="83"/>
      <c r="H42" s="78"/>
      <c r="I42" s="78"/>
      <c r="J42" s="89"/>
      <c r="K42" s="81"/>
      <c r="L42" s="92"/>
      <c r="M42" s="92"/>
      <c r="AA42" s="84"/>
      <c r="AB42" s="84"/>
      <c r="AC42" s="84"/>
      <c r="AD42" s="84"/>
      <c r="AE42" s="84"/>
      <c r="AF42" s="84"/>
      <c r="AG42" s="84"/>
      <c r="AH42" s="84"/>
      <c r="AI42" s="84"/>
      <c r="AJ42" s="79"/>
      <c r="AK42" s="78"/>
      <c r="AL42" s="84"/>
      <c r="AM42" s="84"/>
      <c r="AN42" s="84"/>
      <c r="AO42" s="78"/>
      <c r="AP42" s="78"/>
      <c r="AQ42" s="84"/>
      <c r="AR42" s="84"/>
      <c r="AS42" s="84"/>
      <c r="AT42" s="84"/>
      <c r="AU42" s="78"/>
      <c r="AV42" s="78"/>
      <c r="AW42" s="84"/>
      <c r="AX42" s="84"/>
      <c r="AY42" s="84"/>
      <c r="AZ42" s="84"/>
      <c r="BA42" s="79"/>
      <c r="BB42" s="78"/>
      <c r="BC42" s="84"/>
      <c r="BD42" s="84"/>
      <c r="BE42" s="84"/>
      <c r="BF42" s="84"/>
      <c r="BG42" s="79"/>
      <c r="BH42" s="85"/>
      <c r="BK42" s="85"/>
      <c r="BN42" s="85"/>
    </row>
    <row r="43" spans="2:66" ht="12" customHeight="1">
      <c r="B43" s="83"/>
      <c r="D43" s="79"/>
      <c r="E43" s="79"/>
      <c r="F43" s="79"/>
      <c r="H43" s="87"/>
      <c r="I43" s="87"/>
      <c r="J43" s="87"/>
      <c r="K43" s="87"/>
      <c r="L43" s="87"/>
      <c r="M43" s="87"/>
      <c r="AA43" s="84"/>
      <c r="AB43" s="84"/>
      <c r="AC43" s="84"/>
      <c r="AD43" s="84"/>
      <c r="AE43" s="84"/>
      <c r="AF43" s="84"/>
      <c r="AG43" s="84"/>
      <c r="AH43" s="84"/>
      <c r="AI43" s="84"/>
      <c r="AJ43" s="79"/>
      <c r="AK43" s="78"/>
      <c r="AL43" s="84"/>
      <c r="AM43" s="84"/>
      <c r="AN43" s="84"/>
      <c r="AO43" s="78"/>
      <c r="AP43" s="78"/>
      <c r="AQ43" s="84"/>
      <c r="AR43" s="84"/>
      <c r="AS43" s="84"/>
      <c r="AT43" s="84"/>
      <c r="AU43" s="78"/>
      <c r="AV43" s="78"/>
      <c r="AW43" s="84"/>
      <c r="AX43" s="84"/>
      <c r="AY43" s="84"/>
      <c r="AZ43" s="84"/>
      <c r="BA43" s="79"/>
      <c r="BB43" s="78"/>
      <c r="BC43" s="84"/>
      <c r="BD43" s="84"/>
      <c r="BE43" s="84"/>
      <c r="BF43" s="84"/>
      <c r="BG43" s="79"/>
      <c r="BH43" s="85"/>
      <c r="BK43" s="85"/>
      <c r="BN43" s="85"/>
    </row>
    <row r="44" spans="2:66" ht="12" customHeight="1">
      <c r="B44" s="83"/>
      <c r="D44" s="95"/>
      <c r="E44" s="95"/>
      <c r="F44" s="95"/>
      <c r="G44" s="94"/>
      <c r="H44" s="94"/>
      <c r="I44" s="94"/>
      <c r="J44" s="96"/>
      <c r="K44" s="87"/>
      <c r="AA44" s="84"/>
      <c r="AB44" s="84"/>
      <c r="AC44" s="84"/>
      <c r="AD44" s="84"/>
      <c r="AE44" s="84"/>
      <c r="AF44" s="84"/>
      <c r="AG44" s="84"/>
      <c r="AH44" s="84"/>
      <c r="AI44" s="84"/>
      <c r="AJ44" s="79"/>
      <c r="AK44" s="78"/>
      <c r="AL44" s="84"/>
      <c r="AM44" s="84"/>
      <c r="AN44" s="84"/>
      <c r="AO44" s="78"/>
      <c r="AP44" s="78"/>
      <c r="AQ44" s="84"/>
      <c r="AR44" s="84"/>
      <c r="AS44" s="84"/>
      <c r="AT44" s="84"/>
      <c r="AU44" s="78"/>
      <c r="AV44" s="78"/>
      <c r="AW44" s="84"/>
      <c r="AX44" s="84"/>
      <c r="AY44" s="84"/>
      <c r="AZ44" s="84"/>
      <c r="BA44" s="79"/>
      <c r="BB44" s="78"/>
      <c r="BC44" s="84"/>
      <c r="BD44" s="84"/>
      <c r="BE44" s="84"/>
      <c r="BF44" s="84"/>
      <c r="BG44" s="79"/>
      <c r="BH44" s="85"/>
      <c r="BK44" s="85"/>
      <c r="BN44" s="85"/>
    </row>
    <row r="45" spans="2:66" ht="12" customHeight="1">
      <c r="B45" s="83"/>
      <c r="C45" s="79"/>
      <c r="D45" s="79"/>
      <c r="E45" s="79"/>
      <c r="F45" s="79"/>
      <c r="AA45" s="84"/>
      <c r="AB45" s="84"/>
      <c r="AC45" s="84"/>
      <c r="AD45" s="84"/>
      <c r="AE45" s="84"/>
      <c r="AF45" s="84"/>
      <c r="AG45" s="84"/>
      <c r="AH45" s="84"/>
      <c r="AI45" s="84"/>
      <c r="AJ45" s="79"/>
      <c r="AK45" s="78"/>
      <c r="AL45" s="84"/>
      <c r="AM45" s="84"/>
      <c r="AN45" s="84"/>
      <c r="AO45" s="78"/>
      <c r="AP45" s="78"/>
      <c r="AQ45" s="84"/>
      <c r="AR45" s="84"/>
      <c r="AS45" s="84"/>
      <c r="AT45" s="84"/>
      <c r="AU45" s="78"/>
      <c r="AV45" s="78"/>
      <c r="AW45" s="84"/>
      <c r="AX45" s="84"/>
      <c r="AY45" s="84"/>
      <c r="AZ45" s="84"/>
      <c r="BA45" s="79"/>
      <c r="BB45" s="78"/>
      <c r="BC45" s="84"/>
      <c r="BD45" s="84"/>
      <c r="BE45" s="84"/>
      <c r="BF45" s="84"/>
      <c r="BG45" s="79"/>
      <c r="BH45" s="85"/>
      <c r="BK45" s="85"/>
      <c r="BN45" s="85"/>
    </row>
    <row r="46" spans="2:66" ht="12" customHeight="1">
      <c r="B46" s="83"/>
      <c r="C46" s="79"/>
      <c r="D46" s="79"/>
      <c r="E46" s="79"/>
      <c r="F46" s="79"/>
      <c r="AA46" s="84"/>
      <c r="AB46" s="84"/>
      <c r="AC46" s="84"/>
      <c r="AD46" s="84"/>
      <c r="AE46" s="84"/>
      <c r="AF46" s="84"/>
      <c r="AG46" s="84"/>
      <c r="AH46" s="84"/>
      <c r="AI46" s="84"/>
      <c r="AJ46" s="79"/>
      <c r="AK46" s="78"/>
      <c r="AL46" s="84"/>
      <c r="AM46" s="84"/>
      <c r="AN46" s="84"/>
      <c r="AO46" s="78"/>
      <c r="AP46" s="78"/>
      <c r="AQ46" s="84"/>
      <c r="AR46" s="84"/>
      <c r="AS46" s="84"/>
      <c r="AT46" s="84"/>
      <c r="AU46" s="78"/>
      <c r="AV46" s="78"/>
      <c r="AW46" s="84"/>
      <c r="AX46" s="84"/>
      <c r="AY46" s="84"/>
      <c r="AZ46" s="84"/>
      <c r="BA46" s="79"/>
      <c r="BB46" s="78"/>
      <c r="BC46" s="84"/>
      <c r="BD46" s="84"/>
      <c r="BE46" s="84"/>
      <c r="BF46" s="84"/>
      <c r="BG46" s="79"/>
      <c r="BH46" s="85"/>
      <c r="BK46" s="85"/>
      <c r="BN46" s="85"/>
    </row>
    <row r="47" spans="2:66" ht="12" customHeight="1">
      <c r="B47" s="83"/>
      <c r="C47" s="79"/>
      <c r="D47" s="79"/>
      <c r="E47" s="79"/>
      <c r="F47" s="79"/>
      <c r="AA47" s="84"/>
      <c r="AB47" s="84"/>
      <c r="AC47" s="84"/>
      <c r="AD47" s="84"/>
      <c r="AE47" s="84"/>
      <c r="AF47" s="84"/>
      <c r="AG47" s="84"/>
      <c r="AH47" s="84"/>
      <c r="AI47" s="84"/>
      <c r="AJ47" s="79"/>
      <c r="AK47" s="78"/>
      <c r="AL47" s="84"/>
      <c r="AM47" s="84"/>
      <c r="AN47" s="84"/>
      <c r="AO47" s="78"/>
      <c r="AP47" s="78"/>
      <c r="AQ47" s="84"/>
      <c r="AR47" s="84"/>
      <c r="AS47" s="84"/>
      <c r="AT47" s="84"/>
      <c r="AU47" s="78"/>
      <c r="AV47" s="78"/>
      <c r="AW47" s="84"/>
      <c r="AX47" s="84"/>
      <c r="AY47" s="84"/>
      <c r="AZ47" s="84"/>
      <c r="BA47" s="79"/>
      <c r="BB47" s="78"/>
      <c r="BC47" s="84"/>
      <c r="BD47" s="84"/>
      <c r="BE47" s="84"/>
      <c r="BF47" s="84"/>
      <c r="BG47" s="79"/>
      <c r="BH47" s="85"/>
      <c r="BK47" s="85"/>
      <c r="BN47" s="85"/>
    </row>
    <row r="48" spans="2:66" ht="12" customHeight="1">
      <c r="B48" s="83"/>
      <c r="C48" s="79"/>
      <c r="D48" s="79"/>
      <c r="E48" s="79"/>
      <c r="F48" s="79"/>
      <c r="AA48" s="84"/>
      <c r="AB48" s="84"/>
      <c r="AC48" s="84"/>
      <c r="AD48" s="84"/>
      <c r="AE48" s="84"/>
      <c r="AF48" s="84"/>
      <c r="AG48" s="84"/>
      <c r="AH48" s="84"/>
      <c r="AI48" s="84"/>
      <c r="AJ48" s="79"/>
      <c r="AK48" s="78"/>
      <c r="AL48" s="84"/>
      <c r="AM48" s="84"/>
      <c r="AN48" s="84"/>
      <c r="AO48" s="78"/>
      <c r="AP48" s="78"/>
      <c r="AQ48" s="84"/>
      <c r="AR48" s="84"/>
      <c r="AS48" s="84"/>
      <c r="AT48" s="84"/>
      <c r="AU48" s="78"/>
      <c r="AV48" s="78"/>
      <c r="AW48" s="84"/>
      <c r="AX48" s="84"/>
      <c r="AY48" s="84"/>
      <c r="AZ48" s="84"/>
      <c r="BA48" s="79"/>
      <c r="BB48" s="78"/>
      <c r="BC48" s="84"/>
      <c r="BD48" s="84"/>
      <c r="BE48" s="84"/>
      <c r="BF48" s="84"/>
      <c r="BG48" s="79"/>
      <c r="BH48" s="85"/>
      <c r="BK48" s="85"/>
      <c r="BN48" s="85"/>
    </row>
    <row r="49" spans="2:66" ht="12" customHeight="1">
      <c r="B49" s="83"/>
      <c r="C49" s="79"/>
      <c r="D49" s="79"/>
      <c r="E49" s="79"/>
      <c r="F49" s="79"/>
      <c r="AA49" s="84"/>
      <c r="AB49" s="84"/>
      <c r="AC49" s="84"/>
      <c r="AD49" s="84"/>
      <c r="AE49" s="84"/>
      <c r="AF49" s="84"/>
      <c r="AG49" s="84"/>
      <c r="AH49" s="84"/>
      <c r="AI49" s="84"/>
      <c r="AJ49" s="79"/>
      <c r="AK49" s="78"/>
      <c r="AL49" s="84"/>
      <c r="AM49" s="84"/>
      <c r="AN49" s="84"/>
      <c r="AO49" s="78"/>
      <c r="AP49" s="78"/>
      <c r="AQ49" s="84"/>
      <c r="AR49" s="84"/>
      <c r="AS49" s="84"/>
      <c r="AT49" s="84"/>
      <c r="AU49" s="78"/>
      <c r="AV49" s="78"/>
      <c r="AW49" s="84"/>
      <c r="AX49" s="84"/>
      <c r="AY49" s="84"/>
      <c r="AZ49" s="84"/>
      <c r="BA49" s="79"/>
      <c r="BB49" s="78"/>
      <c r="BC49" s="84"/>
      <c r="BD49" s="84"/>
      <c r="BE49" s="84"/>
      <c r="BF49" s="84"/>
      <c r="BG49" s="79"/>
      <c r="BH49" s="85"/>
      <c r="BK49" s="85"/>
      <c r="BN49" s="85"/>
    </row>
    <row r="50" spans="2:66" ht="12" customHeight="1">
      <c r="B50" s="83"/>
      <c r="C50" s="79"/>
      <c r="D50" s="79"/>
      <c r="E50" s="79"/>
      <c r="F50" s="79"/>
      <c r="AA50" s="84"/>
      <c r="AB50" s="84"/>
      <c r="AC50" s="84"/>
      <c r="AD50" s="84"/>
      <c r="AE50" s="84"/>
      <c r="AF50" s="84"/>
      <c r="AG50" s="84"/>
      <c r="AH50" s="84"/>
      <c r="AI50" s="84"/>
      <c r="AJ50" s="79"/>
      <c r="AK50" s="78"/>
      <c r="AL50" s="84"/>
      <c r="AM50" s="84"/>
      <c r="AN50" s="84"/>
      <c r="AO50" s="78"/>
      <c r="AP50" s="78"/>
      <c r="AQ50" s="84"/>
      <c r="AR50" s="84"/>
      <c r="AS50" s="84"/>
      <c r="AT50" s="84"/>
      <c r="AU50" s="78"/>
      <c r="AV50" s="78"/>
      <c r="AW50" s="84"/>
      <c r="AX50" s="84"/>
      <c r="AY50" s="84"/>
      <c r="AZ50" s="84"/>
      <c r="BA50" s="79"/>
      <c r="BB50" s="78"/>
      <c r="BC50" s="84"/>
      <c r="BD50" s="84"/>
      <c r="BE50" s="84"/>
      <c r="BF50" s="84"/>
      <c r="BG50" s="79"/>
      <c r="BH50" s="85"/>
      <c r="BK50" s="85"/>
      <c r="BN50" s="85"/>
    </row>
    <row r="51" spans="2:66" ht="12" customHeight="1">
      <c r="B51" s="83"/>
      <c r="C51" s="79"/>
      <c r="D51" s="79"/>
      <c r="E51" s="79"/>
      <c r="F51" s="79"/>
      <c r="AA51" s="84"/>
      <c r="AB51" s="84"/>
      <c r="AC51" s="84"/>
      <c r="AD51" s="84"/>
      <c r="AE51" s="84"/>
      <c r="AF51" s="84"/>
      <c r="AG51" s="84"/>
      <c r="AH51" s="84"/>
      <c r="AI51" s="84"/>
      <c r="AJ51" s="79"/>
      <c r="AK51" s="78"/>
      <c r="AL51" s="84"/>
      <c r="AM51" s="84"/>
      <c r="AN51" s="84"/>
      <c r="AO51" s="78"/>
      <c r="AP51" s="78"/>
      <c r="AQ51" s="84"/>
      <c r="AR51" s="84"/>
      <c r="AS51" s="84"/>
      <c r="AT51" s="84"/>
      <c r="AU51" s="78"/>
      <c r="AV51" s="78"/>
      <c r="AW51" s="84"/>
      <c r="AX51" s="84"/>
      <c r="AY51" s="84"/>
      <c r="AZ51" s="84"/>
      <c r="BA51" s="79"/>
      <c r="BB51" s="78"/>
      <c r="BC51" s="84"/>
      <c r="BD51" s="84"/>
      <c r="BE51" s="84"/>
      <c r="BF51" s="84"/>
      <c r="BG51" s="79"/>
      <c r="BH51" s="85"/>
      <c r="BK51" s="85"/>
      <c r="BN51" s="85"/>
    </row>
    <row r="52" spans="2:66" ht="12" customHeight="1">
      <c r="B52" s="83"/>
      <c r="C52" s="79"/>
      <c r="D52" s="79"/>
      <c r="E52" s="79"/>
      <c r="F52" s="79"/>
      <c r="AA52" s="84"/>
      <c r="AB52" s="84"/>
      <c r="AC52" s="84"/>
      <c r="AD52" s="84"/>
      <c r="AE52" s="84"/>
      <c r="AF52" s="84"/>
      <c r="AG52" s="84"/>
      <c r="AH52" s="84"/>
      <c r="AI52" s="84"/>
      <c r="AJ52" s="79"/>
      <c r="AK52" s="78"/>
      <c r="AL52" s="84"/>
      <c r="AM52" s="84"/>
      <c r="AN52" s="84"/>
      <c r="AO52" s="78"/>
      <c r="AP52" s="78"/>
      <c r="AQ52" s="84"/>
      <c r="AR52" s="84"/>
      <c r="AS52" s="84"/>
      <c r="AT52" s="84"/>
      <c r="AU52" s="78"/>
      <c r="AV52" s="78"/>
      <c r="AW52" s="84"/>
      <c r="AX52" s="84"/>
      <c r="AY52" s="84"/>
      <c r="AZ52" s="84"/>
      <c r="BA52" s="79"/>
      <c r="BB52" s="78"/>
      <c r="BC52" s="84"/>
      <c r="BD52" s="84"/>
      <c r="BE52" s="84"/>
      <c r="BF52" s="84"/>
      <c r="BG52" s="79"/>
      <c r="BH52" s="85"/>
      <c r="BK52" s="85"/>
      <c r="BN52" s="85"/>
    </row>
    <row r="53" spans="2:66" ht="12" customHeight="1">
      <c r="B53" s="83"/>
      <c r="C53" s="79"/>
      <c r="D53" s="79"/>
      <c r="E53" s="79"/>
      <c r="F53" s="79"/>
      <c r="AA53" s="84"/>
      <c r="AB53" s="84"/>
      <c r="AC53" s="84"/>
      <c r="AD53" s="84"/>
      <c r="AE53" s="84"/>
      <c r="AF53" s="84"/>
      <c r="AG53" s="84"/>
      <c r="AH53" s="84"/>
      <c r="AI53" s="84"/>
      <c r="AJ53" s="79"/>
      <c r="AK53" s="78"/>
      <c r="AL53" s="84"/>
      <c r="AM53" s="84"/>
      <c r="AN53" s="84"/>
      <c r="AO53" s="78"/>
      <c r="AP53" s="78"/>
      <c r="AQ53" s="84"/>
      <c r="AR53" s="84"/>
      <c r="AS53" s="84"/>
      <c r="AT53" s="84"/>
      <c r="AU53" s="78"/>
      <c r="AV53" s="78"/>
      <c r="AW53" s="84"/>
      <c r="AX53" s="84"/>
      <c r="AY53" s="84"/>
      <c r="AZ53" s="84"/>
      <c r="BA53" s="79"/>
      <c r="BB53" s="78"/>
      <c r="BC53" s="84"/>
      <c r="BD53" s="84"/>
      <c r="BE53" s="84"/>
      <c r="BF53" s="84"/>
      <c r="BG53" s="79"/>
      <c r="BH53" s="85"/>
      <c r="BK53" s="85"/>
      <c r="BN53" s="85"/>
    </row>
    <row r="54" spans="2:66" ht="12" customHeight="1">
      <c r="B54" s="83"/>
      <c r="C54" s="79"/>
      <c r="D54" s="79"/>
      <c r="E54" s="79"/>
      <c r="F54" s="79"/>
      <c r="AA54" s="84"/>
      <c r="AB54" s="84"/>
      <c r="AC54" s="84"/>
      <c r="AD54" s="84"/>
      <c r="AE54" s="84"/>
      <c r="AF54" s="84"/>
      <c r="AG54" s="84"/>
      <c r="AH54" s="84"/>
      <c r="AI54" s="84"/>
      <c r="AJ54" s="79"/>
      <c r="AK54" s="78"/>
      <c r="AL54" s="84"/>
      <c r="AM54" s="84"/>
      <c r="AN54" s="84"/>
      <c r="AO54" s="78"/>
      <c r="AP54" s="78"/>
      <c r="AQ54" s="84"/>
      <c r="AR54" s="84"/>
      <c r="AS54" s="84"/>
      <c r="AT54" s="84"/>
      <c r="AU54" s="78"/>
      <c r="AV54" s="78"/>
      <c r="AW54" s="84"/>
      <c r="AX54" s="84"/>
      <c r="AY54" s="84"/>
      <c r="AZ54" s="84"/>
      <c r="BA54" s="79"/>
      <c r="BB54" s="78"/>
      <c r="BC54" s="84"/>
      <c r="BD54" s="84"/>
      <c r="BE54" s="84"/>
      <c r="BF54" s="84"/>
      <c r="BG54" s="79"/>
      <c r="BH54" s="85"/>
      <c r="BK54" s="85"/>
      <c r="BN54" s="85"/>
    </row>
    <row r="55" spans="2:66" ht="12" customHeight="1">
      <c r="B55" s="83"/>
      <c r="C55" s="79"/>
      <c r="D55" s="79"/>
      <c r="E55" s="79"/>
      <c r="F55" s="79"/>
      <c r="AA55" s="84"/>
      <c r="AB55" s="84"/>
      <c r="AC55" s="84"/>
      <c r="AD55" s="84"/>
      <c r="AE55" s="84"/>
      <c r="AF55" s="84"/>
      <c r="AG55" s="84"/>
      <c r="AH55" s="84"/>
      <c r="AI55" s="84"/>
      <c r="AJ55" s="79"/>
      <c r="AK55" s="78"/>
      <c r="AL55" s="84"/>
      <c r="AM55" s="84"/>
      <c r="AN55" s="84"/>
      <c r="AO55" s="78"/>
      <c r="AP55" s="78"/>
      <c r="AQ55" s="84"/>
      <c r="AR55" s="84"/>
      <c r="AS55" s="84"/>
      <c r="AT55" s="84"/>
      <c r="AU55" s="78"/>
      <c r="AV55" s="78"/>
      <c r="AW55" s="84"/>
      <c r="AX55" s="84"/>
      <c r="AY55" s="84"/>
      <c r="AZ55" s="84"/>
      <c r="BA55" s="79"/>
      <c r="BB55" s="78"/>
      <c r="BC55" s="84"/>
      <c r="BD55" s="84"/>
      <c r="BE55" s="84"/>
      <c r="BF55" s="84"/>
      <c r="BG55" s="79"/>
      <c r="BH55" s="85"/>
      <c r="BK55" s="85"/>
      <c r="BN55" s="85"/>
    </row>
    <row r="56" spans="2:66" ht="12" customHeight="1">
      <c r="B56" s="83"/>
      <c r="C56" s="79"/>
      <c r="D56" s="79"/>
      <c r="E56" s="79"/>
      <c r="F56" s="79"/>
      <c r="AA56" s="84"/>
      <c r="AB56" s="84"/>
      <c r="AC56" s="84"/>
      <c r="AD56" s="84"/>
      <c r="AE56" s="84"/>
      <c r="AF56" s="84"/>
      <c r="AG56" s="84"/>
      <c r="AH56" s="84"/>
      <c r="AI56" s="84"/>
      <c r="AJ56" s="79"/>
      <c r="AK56" s="78"/>
      <c r="AL56" s="84"/>
      <c r="AM56" s="84"/>
      <c r="AN56" s="84"/>
      <c r="AO56" s="78"/>
      <c r="AP56" s="78"/>
      <c r="AQ56" s="84"/>
      <c r="AR56" s="84"/>
      <c r="AS56" s="84"/>
      <c r="AT56" s="84"/>
      <c r="AU56" s="78"/>
      <c r="AV56" s="78"/>
      <c r="AW56" s="84"/>
      <c r="AX56" s="84"/>
      <c r="AY56" s="84"/>
      <c r="AZ56" s="84"/>
      <c r="BA56" s="79"/>
      <c r="BB56" s="78"/>
      <c r="BC56" s="84"/>
      <c r="BD56" s="84"/>
      <c r="BE56" s="84"/>
      <c r="BF56" s="84"/>
      <c r="BG56" s="79"/>
      <c r="BH56" s="85"/>
      <c r="BK56" s="85"/>
      <c r="BN56" s="85"/>
    </row>
    <row r="57" spans="2:66" ht="12" customHeight="1">
      <c r="B57" s="83"/>
      <c r="C57" s="79"/>
      <c r="D57" s="79"/>
      <c r="E57" s="79"/>
      <c r="F57" s="79"/>
      <c r="AA57" s="84"/>
      <c r="AB57" s="84"/>
      <c r="AC57" s="84"/>
      <c r="AD57" s="84"/>
      <c r="AE57" s="84"/>
      <c r="AF57" s="84"/>
      <c r="AG57" s="84"/>
      <c r="AH57" s="84"/>
      <c r="AI57" s="84"/>
      <c r="AJ57" s="79"/>
      <c r="AK57" s="78"/>
      <c r="AL57" s="84"/>
      <c r="AM57" s="84"/>
      <c r="AN57" s="84"/>
      <c r="AO57" s="78"/>
      <c r="AP57" s="78"/>
      <c r="AQ57" s="84"/>
      <c r="AR57" s="84"/>
      <c r="AS57" s="84"/>
      <c r="AT57" s="84"/>
      <c r="AU57" s="78"/>
      <c r="AV57" s="78"/>
      <c r="AW57" s="84"/>
      <c r="AX57" s="84"/>
      <c r="AY57" s="84"/>
      <c r="AZ57" s="84"/>
      <c r="BA57" s="79"/>
      <c r="BB57" s="78"/>
      <c r="BC57" s="84"/>
      <c r="BD57" s="84"/>
      <c r="BE57" s="84"/>
      <c r="BF57" s="84"/>
      <c r="BG57" s="79"/>
      <c r="BH57" s="85"/>
      <c r="BK57" s="85"/>
      <c r="BN57" s="85"/>
    </row>
    <row r="58" spans="2:66" ht="12" customHeight="1">
      <c r="B58" s="83"/>
      <c r="C58" s="79"/>
      <c r="D58" s="79"/>
      <c r="E58" s="79"/>
      <c r="F58" s="79"/>
      <c r="AA58" s="84"/>
      <c r="AB58" s="84"/>
      <c r="AC58" s="84"/>
      <c r="AD58" s="84"/>
      <c r="AE58" s="84"/>
      <c r="AF58" s="84"/>
      <c r="AG58" s="84"/>
      <c r="AH58" s="84"/>
      <c r="AI58" s="84"/>
      <c r="AJ58" s="79"/>
      <c r="AK58" s="78"/>
      <c r="AL58" s="84"/>
      <c r="AM58" s="84"/>
      <c r="AN58" s="84"/>
      <c r="AO58" s="78"/>
      <c r="AP58" s="78"/>
      <c r="AQ58" s="84"/>
      <c r="AR58" s="84"/>
      <c r="AS58" s="84"/>
      <c r="AT58" s="84"/>
      <c r="AU58" s="78"/>
      <c r="AV58" s="78"/>
      <c r="AW58" s="84"/>
      <c r="AX58" s="84"/>
      <c r="AY58" s="84"/>
      <c r="AZ58" s="84"/>
      <c r="BA58" s="79"/>
      <c r="BB58" s="78"/>
      <c r="BC58" s="84"/>
      <c r="BD58" s="84"/>
      <c r="BE58" s="84"/>
      <c r="BF58" s="84"/>
      <c r="BG58" s="79"/>
      <c r="BH58" s="85"/>
      <c r="BK58" s="85"/>
      <c r="BN58" s="85"/>
    </row>
    <row r="59" spans="2:66" ht="12" customHeight="1">
      <c r="B59" s="83"/>
      <c r="C59" s="79"/>
      <c r="D59" s="79"/>
      <c r="E59" s="79"/>
      <c r="F59" s="79"/>
      <c r="AA59" s="84"/>
      <c r="AB59" s="84"/>
      <c r="AC59" s="84"/>
      <c r="AD59" s="84"/>
      <c r="AE59" s="84"/>
      <c r="AF59" s="84"/>
      <c r="AG59" s="84"/>
      <c r="AH59" s="84"/>
      <c r="AI59" s="84"/>
      <c r="AJ59" s="79"/>
      <c r="AK59" s="78"/>
      <c r="AL59" s="84"/>
      <c r="AM59" s="84"/>
      <c r="AN59" s="84"/>
      <c r="AO59" s="78"/>
      <c r="AP59" s="78"/>
      <c r="AQ59" s="84"/>
      <c r="AR59" s="84"/>
      <c r="AS59" s="84"/>
      <c r="AT59" s="84"/>
      <c r="AU59" s="78"/>
      <c r="AV59" s="78"/>
      <c r="AW59" s="84"/>
      <c r="AX59" s="84"/>
      <c r="AY59" s="84"/>
      <c r="AZ59" s="84"/>
      <c r="BA59" s="79"/>
      <c r="BB59" s="78"/>
      <c r="BC59" s="84"/>
      <c r="BD59" s="84"/>
      <c r="BE59" s="84"/>
      <c r="BF59" s="84"/>
      <c r="BG59" s="79"/>
      <c r="BH59" s="85"/>
      <c r="BK59" s="85"/>
      <c r="BN59" s="85"/>
    </row>
    <row r="60" spans="2:66" ht="12" customHeight="1">
      <c r="B60" s="83"/>
      <c r="C60" s="79"/>
      <c r="D60" s="79"/>
      <c r="E60" s="79"/>
      <c r="F60" s="79"/>
      <c r="AA60" s="84"/>
      <c r="AB60" s="84"/>
      <c r="AC60" s="84"/>
      <c r="AD60" s="84"/>
      <c r="AE60" s="84"/>
      <c r="AF60" s="84"/>
      <c r="AG60" s="84"/>
      <c r="AH60" s="84"/>
      <c r="AI60" s="84"/>
      <c r="AJ60" s="79"/>
      <c r="AK60" s="78"/>
      <c r="AL60" s="84"/>
      <c r="AM60" s="84"/>
      <c r="AN60" s="84"/>
      <c r="AO60" s="78"/>
      <c r="AP60" s="78"/>
      <c r="AQ60" s="84"/>
      <c r="AR60" s="84"/>
      <c r="AS60" s="84"/>
      <c r="AT60" s="84"/>
      <c r="AU60" s="78"/>
      <c r="AV60" s="78"/>
      <c r="AW60" s="84"/>
      <c r="AX60" s="84"/>
      <c r="AY60" s="84"/>
      <c r="AZ60" s="84"/>
      <c r="BA60" s="79"/>
      <c r="BB60" s="78"/>
      <c r="BC60" s="84"/>
      <c r="BD60" s="84"/>
      <c r="BE60" s="84"/>
      <c r="BF60" s="84"/>
      <c r="BG60" s="79"/>
      <c r="BH60" s="85"/>
      <c r="BK60" s="85"/>
      <c r="BN60" s="85"/>
    </row>
    <row r="61" spans="2:66" ht="40.4" customHeight="1">
      <c r="B61" s="83"/>
      <c r="E61" s="79"/>
      <c r="F61" s="79"/>
      <c r="AA61" s="84"/>
      <c r="AB61" s="84"/>
      <c r="AC61" s="84"/>
      <c r="AD61" s="84"/>
      <c r="AE61" s="84"/>
      <c r="AF61" s="84"/>
      <c r="AG61" s="84"/>
      <c r="AH61" s="84"/>
      <c r="AI61" s="84"/>
      <c r="AJ61" s="79"/>
      <c r="AK61" s="78"/>
      <c r="AL61" s="84"/>
      <c r="AM61" s="84"/>
      <c r="AN61" s="84"/>
      <c r="AO61" s="78"/>
      <c r="AP61" s="78"/>
      <c r="AQ61" s="84"/>
      <c r="AR61" s="84"/>
      <c r="AS61" s="84"/>
      <c r="AT61" s="84"/>
      <c r="AU61" s="78"/>
      <c r="AV61" s="78"/>
      <c r="AW61" s="84"/>
      <c r="AX61" s="84"/>
      <c r="AY61" s="84"/>
      <c r="AZ61" s="84"/>
      <c r="BA61" s="79"/>
      <c r="BB61" s="78"/>
      <c r="BC61" s="84"/>
      <c r="BD61" s="84"/>
      <c r="BE61" s="84"/>
      <c r="BF61" s="84"/>
      <c r="BG61" s="79"/>
      <c r="BH61" s="85"/>
      <c r="BK61" s="85"/>
      <c r="BN61" s="85"/>
    </row>
    <row r="62" spans="2:66" ht="12" customHeight="1">
      <c r="B62" s="83"/>
      <c r="C62" s="79"/>
      <c r="D62" s="80"/>
      <c r="E62" s="80"/>
      <c r="F62" s="80"/>
      <c r="AA62" s="84"/>
      <c r="AB62" s="84"/>
      <c r="AC62" s="84"/>
      <c r="AD62" s="84"/>
      <c r="AE62" s="84"/>
      <c r="AF62" s="84"/>
      <c r="AG62" s="84"/>
      <c r="AH62" s="84"/>
      <c r="AI62" s="84"/>
      <c r="AJ62" s="79"/>
      <c r="AK62" s="78"/>
      <c r="AL62" s="84"/>
      <c r="AM62" s="84"/>
      <c r="AN62" s="84"/>
      <c r="AO62" s="78"/>
      <c r="AP62" s="78"/>
      <c r="AQ62" s="84"/>
      <c r="AR62" s="84"/>
      <c r="AS62" s="84"/>
      <c r="AT62" s="84"/>
      <c r="AU62" s="78"/>
      <c r="AV62" s="78"/>
      <c r="AW62" s="84"/>
      <c r="AX62" s="84"/>
      <c r="AY62" s="84"/>
      <c r="AZ62" s="84"/>
      <c r="BA62" s="79"/>
      <c r="BB62" s="78"/>
      <c r="BC62" s="84"/>
      <c r="BD62" s="84"/>
      <c r="BE62" s="84"/>
      <c r="BF62" s="84"/>
      <c r="BG62" s="79"/>
      <c r="BH62" s="85"/>
      <c r="BK62" s="85"/>
      <c r="BN62" s="85"/>
    </row>
    <row r="63" spans="2:66" ht="12" customHeight="1">
      <c r="B63" s="83"/>
      <c r="D63" s="79"/>
      <c r="E63" s="79"/>
      <c r="F63" s="79"/>
      <c r="AA63" s="84"/>
      <c r="AB63" s="84"/>
      <c r="AC63" s="84"/>
      <c r="AD63" s="84"/>
      <c r="AE63" s="84"/>
      <c r="AF63" s="84"/>
      <c r="AG63" s="84"/>
      <c r="AH63" s="84"/>
      <c r="AI63" s="84"/>
      <c r="AJ63" s="79"/>
      <c r="AK63" s="78"/>
      <c r="AL63" s="84"/>
      <c r="AM63" s="84"/>
      <c r="AN63" s="84"/>
      <c r="AO63" s="78"/>
      <c r="AP63" s="78"/>
      <c r="AQ63" s="84"/>
      <c r="AR63" s="84"/>
      <c r="AS63" s="84"/>
      <c r="AT63" s="84"/>
      <c r="AU63" s="78"/>
      <c r="AV63" s="79"/>
      <c r="AW63" s="84"/>
      <c r="AX63" s="84"/>
      <c r="AY63" s="84"/>
      <c r="AZ63" s="84"/>
      <c r="BA63" s="79"/>
      <c r="BB63" s="78"/>
      <c r="BC63" s="84"/>
      <c r="BD63" s="84"/>
      <c r="BE63" s="84"/>
      <c r="BF63" s="84"/>
      <c r="BG63" s="79"/>
      <c r="BH63" s="85"/>
      <c r="BK63" s="85"/>
      <c r="BN63" s="85"/>
    </row>
    <row r="64" spans="2:66" ht="47.25" customHeight="1">
      <c r="B64" s="83"/>
      <c r="AA64" s="84"/>
      <c r="AB64" s="84"/>
      <c r="AC64" s="84"/>
      <c r="AD64" s="84"/>
      <c r="AE64" s="84"/>
      <c r="AF64" s="84"/>
      <c r="AG64" s="84"/>
      <c r="AH64" s="84"/>
      <c r="AI64" s="84"/>
      <c r="AJ64" s="79"/>
      <c r="AK64" s="78"/>
      <c r="AL64" s="84"/>
      <c r="AM64" s="84"/>
      <c r="AN64" s="84"/>
      <c r="AO64" s="78"/>
      <c r="AP64" s="78"/>
      <c r="AQ64" s="84"/>
      <c r="AR64" s="84"/>
      <c r="AS64" s="84"/>
      <c r="AT64" s="84"/>
      <c r="AU64" s="78"/>
      <c r="AV64" s="78"/>
      <c r="AW64" s="84"/>
      <c r="AX64" s="84"/>
      <c r="AY64" s="84"/>
      <c r="AZ64" s="84"/>
      <c r="BA64" s="79"/>
      <c r="BB64" s="78"/>
      <c r="BC64" s="84"/>
      <c r="BD64" s="84"/>
      <c r="BE64" s="84"/>
      <c r="BF64" s="84"/>
      <c r="BG64" s="79"/>
      <c r="BH64" s="85"/>
      <c r="BK64" s="85"/>
      <c r="BN64" s="85"/>
    </row>
    <row r="65" spans="2:66" ht="15" customHeight="1">
      <c r="B65" s="83"/>
      <c r="AA65" s="84"/>
      <c r="AB65" s="84"/>
      <c r="AC65" s="84"/>
      <c r="AD65" s="84"/>
      <c r="AE65" s="84"/>
      <c r="AF65" s="84"/>
      <c r="AG65" s="84"/>
      <c r="AH65" s="84"/>
      <c r="AI65" s="84"/>
      <c r="AJ65" s="79"/>
      <c r="AK65" s="78"/>
      <c r="AL65" s="84"/>
      <c r="AM65" s="84"/>
      <c r="AN65" s="84"/>
      <c r="AO65" s="78"/>
      <c r="AP65" s="78"/>
      <c r="AQ65" s="84"/>
      <c r="AR65" s="84"/>
      <c r="AS65" s="84"/>
      <c r="AT65" s="84"/>
      <c r="AU65" s="78"/>
      <c r="AV65" s="78"/>
      <c r="AW65" s="84"/>
      <c r="AX65" s="84"/>
      <c r="AY65" s="84"/>
      <c r="AZ65" s="84"/>
      <c r="BA65" s="79"/>
      <c r="BB65" s="78"/>
      <c r="BC65" s="84"/>
      <c r="BD65" s="84"/>
      <c r="BE65" s="84"/>
      <c r="BF65" s="84"/>
      <c r="BG65" s="79"/>
      <c r="BH65" s="85"/>
      <c r="BK65" s="85"/>
      <c r="BN65" s="85"/>
    </row>
    <row r="66" spans="2:66" ht="12" customHeight="1">
      <c r="B66" s="83"/>
      <c r="D66" s="79"/>
      <c r="E66" s="79"/>
      <c r="F66" s="79"/>
      <c r="AA66" s="84"/>
      <c r="AB66" s="84"/>
      <c r="AC66" s="84"/>
      <c r="AD66" s="84"/>
      <c r="AE66" s="84"/>
      <c r="AF66" s="84"/>
      <c r="AG66" s="84"/>
      <c r="AH66" s="84"/>
      <c r="AI66" s="84"/>
      <c r="AJ66" s="79"/>
      <c r="AK66" s="78"/>
      <c r="AL66" s="84"/>
      <c r="AM66" s="84"/>
      <c r="AN66" s="84"/>
      <c r="AO66" s="78"/>
      <c r="AP66" s="78"/>
      <c r="AQ66" s="84"/>
      <c r="AR66" s="84"/>
      <c r="AS66" s="84"/>
      <c r="AT66" s="84"/>
      <c r="AU66" s="78"/>
      <c r="AV66" s="78"/>
      <c r="AW66" s="84"/>
      <c r="AX66" s="84"/>
      <c r="AY66" s="84"/>
      <c r="AZ66" s="84"/>
      <c r="BA66" s="79"/>
      <c r="BB66" s="78"/>
      <c r="BC66" s="84"/>
      <c r="BD66" s="84"/>
      <c r="BE66" s="84"/>
      <c r="BF66" s="84"/>
      <c r="BG66" s="79"/>
      <c r="BH66" s="85"/>
      <c r="BK66" s="85"/>
      <c r="BN66" s="85"/>
    </row>
    <row r="67" spans="2:66" ht="12" customHeight="1">
      <c r="B67" s="83"/>
      <c r="E67" s="79"/>
      <c r="F67" s="79"/>
      <c r="AA67" s="84"/>
      <c r="AB67" s="84"/>
      <c r="AC67" s="84"/>
      <c r="AD67" s="84"/>
      <c r="AE67" s="84"/>
      <c r="AF67" s="84"/>
      <c r="AG67" s="84"/>
      <c r="AH67" s="84"/>
      <c r="AI67" s="84"/>
      <c r="AJ67" s="79"/>
      <c r="AK67" s="78"/>
      <c r="AL67" s="84"/>
      <c r="AM67" s="84"/>
      <c r="AN67" s="84"/>
      <c r="AO67" s="78"/>
      <c r="AP67" s="78"/>
      <c r="AQ67" s="84"/>
      <c r="AR67" s="84"/>
      <c r="AS67" s="84"/>
      <c r="AT67" s="84"/>
      <c r="AU67" s="78"/>
      <c r="AV67" s="78"/>
      <c r="AW67" s="84"/>
      <c r="AX67" s="84"/>
      <c r="AY67" s="84"/>
      <c r="AZ67" s="84"/>
      <c r="BA67" s="79"/>
      <c r="BC67" s="84"/>
      <c r="BD67" s="84"/>
      <c r="BE67" s="84"/>
      <c r="BF67" s="84"/>
      <c r="BG67" s="79"/>
      <c r="BH67" s="85"/>
      <c r="BK67" s="85"/>
      <c r="BN67" s="85"/>
    </row>
    <row r="68" spans="2:66" ht="48.75" customHeight="1">
      <c r="B68" s="79"/>
      <c r="C68" s="301"/>
      <c r="D68" s="301"/>
      <c r="E68" s="301"/>
      <c r="F68" s="301"/>
      <c r="G68" s="301"/>
      <c r="H68" s="301"/>
      <c r="I68" s="301"/>
      <c r="J68" s="301"/>
      <c r="K68" s="301"/>
      <c r="AA68" s="84"/>
      <c r="AB68" s="84"/>
      <c r="AC68" s="84"/>
      <c r="AD68" s="84"/>
      <c r="AE68" s="84"/>
      <c r="AF68" s="84"/>
      <c r="AG68" s="84"/>
      <c r="AH68" s="84"/>
      <c r="AI68" s="84"/>
      <c r="AJ68" s="79"/>
      <c r="AK68" s="78"/>
      <c r="AL68" s="84"/>
      <c r="AM68" s="84"/>
      <c r="AN68" s="84"/>
      <c r="AO68" s="78"/>
      <c r="AP68" s="78"/>
      <c r="AQ68" s="84"/>
      <c r="AR68" s="84"/>
      <c r="AS68" s="84"/>
      <c r="AT68" s="84"/>
      <c r="AU68" s="78"/>
      <c r="AV68" s="78"/>
      <c r="AW68" s="84"/>
      <c r="AX68" s="84"/>
      <c r="AY68" s="84"/>
      <c r="AZ68" s="84"/>
      <c r="BA68" s="79"/>
      <c r="BB68" s="78"/>
      <c r="BC68" s="84"/>
      <c r="BD68" s="84"/>
      <c r="BE68" s="84"/>
      <c r="BF68" s="84"/>
      <c r="BG68" s="79"/>
      <c r="BH68" s="85"/>
      <c r="BK68" s="85"/>
      <c r="BN68" s="85"/>
    </row>
    <row r="69" spans="2:59" ht="12" customHeight="1">
      <c r="B69" s="79"/>
      <c r="C69" s="278"/>
      <c r="D69" s="79"/>
      <c r="E69" s="79"/>
      <c r="F69" s="79"/>
      <c r="AA69" s="84"/>
      <c r="AB69" s="84"/>
      <c r="AC69" s="84"/>
      <c r="AD69" s="84"/>
      <c r="AE69" s="84"/>
      <c r="AF69" s="84"/>
      <c r="AG69" s="84"/>
      <c r="AH69" s="84"/>
      <c r="AI69" s="84"/>
      <c r="AJ69" s="79"/>
      <c r="AK69" s="78"/>
      <c r="AL69" s="84"/>
      <c r="AM69" s="84"/>
      <c r="AN69" s="84"/>
      <c r="AO69" s="78"/>
      <c r="AP69" s="78"/>
      <c r="AQ69" s="84"/>
      <c r="AR69" s="84"/>
      <c r="AS69" s="84"/>
      <c r="AT69" s="84"/>
      <c r="AU69" s="78"/>
      <c r="AV69" s="78"/>
      <c r="AW69" s="84"/>
      <c r="AX69" s="84"/>
      <c r="AY69" s="84"/>
      <c r="AZ69" s="84"/>
      <c r="BA69" s="79"/>
      <c r="BB69" s="78"/>
      <c r="BC69" s="84"/>
      <c r="BD69" s="84"/>
      <c r="BE69" s="84"/>
      <c r="BF69" s="84"/>
      <c r="BG69" s="79"/>
    </row>
    <row r="70" spans="2:59" ht="12" customHeight="1">
      <c r="B70" s="79"/>
      <c r="E70" s="79"/>
      <c r="F70" s="79"/>
      <c r="G70" s="79"/>
      <c r="H70" s="79"/>
      <c r="I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8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</row>
    <row r="71" spans="2:59" ht="12" customHeight="1">
      <c r="B71" s="79"/>
      <c r="C71" s="97"/>
      <c r="D71" s="100"/>
      <c r="E71" s="98"/>
      <c r="F71" s="98"/>
      <c r="G71" s="98"/>
      <c r="H71" s="98"/>
      <c r="I71" s="79"/>
      <c r="J71" s="99"/>
      <c r="K71" s="101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8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</row>
    <row r="72" spans="2:59" ht="12" customHeight="1">
      <c r="B72" s="79"/>
      <c r="C72" s="97"/>
      <c r="D72" s="100"/>
      <c r="E72" s="98"/>
      <c r="F72" s="98"/>
      <c r="G72" s="98"/>
      <c r="H72" s="98"/>
      <c r="I72" s="79"/>
      <c r="J72" s="99"/>
      <c r="K72" s="101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8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</row>
    <row r="73" spans="2:19" ht="12" customHeight="1">
      <c r="B73" s="78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</row>
    <row r="74" spans="3:19" ht="12" customHeight="1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</row>
    <row r="75" spans="3:19" ht="12" customHeight="1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</row>
    <row r="76" spans="3:19" ht="12" customHeight="1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</row>
    <row r="77" spans="3:19" ht="12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</row>
    <row r="78" spans="3:19" ht="12" customHeight="1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</row>
    <row r="79" spans="3:19" ht="12" customHeight="1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</row>
    <row r="80" spans="3:19" ht="12" customHeight="1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</row>
    <row r="81" spans="3:19" ht="12" customHeight="1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</row>
    <row r="82" spans="3:21" ht="12" customHeight="1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78"/>
      <c r="U82" s="79"/>
    </row>
    <row r="83" spans="3:19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</row>
    <row r="84" spans="3:19" ht="12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</row>
    <row r="85" spans="3:19" ht="12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3:19" ht="12" customHeight="1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</row>
    <row r="87" spans="3:19" ht="12" customHeight="1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</row>
    <row r="88" spans="3:19" ht="12" customHeight="1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</row>
    <row r="89" spans="3:19" ht="12" customHeight="1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</row>
    <row r="90" spans="3:19" ht="12" customHeight="1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</row>
    <row r="91" spans="3:19" ht="12" customHeight="1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</row>
    <row r="92" spans="3:19" ht="12" customHeight="1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</row>
    <row r="93" spans="3:19" ht="12" customHeight="1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</row>
    <row r="94" spans="3:19" ht="12" customHeight="1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</row>
    <row r="95" spans="3:19" ht="12" customHeight="1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</row>
    <row r="96" spans="3:19" ht="12" customHeight="1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</row>
    <row r="97" spans="3:19" ht="12" customHeight="1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</row>
    <row r="98" spans="3:19" ht="12" customHeight="1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</row>
    <row r="99" spans="3:19" ht="12" customHeight="1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</row>
    <row r="100" spans="3:19" ht="12" customHeight="1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</row>
    <row r="101" spans="3:19" ht="12" customHeight="1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</row>
    <row r="102" spans="3:19" ht="12" customHeight="1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</row>
    <row r="103" spans="3:19" ht="12" customHeight="1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</row>
    <row r="104" spans="3:19" ht="12" customHeight="1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3:19" ht="12" customHeight="1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</row>
    <row r="106" spans="3:19" ht="12" customHeight="1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</row>
    <row r="107" spans="3:19" ht="12" customHeight="1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</row>
    <row r="108" spans="3:19" ht="12" customHeight="1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</row>
    <row r="109" spans="3:19" ht="12" customHeight="1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3:19" ht="12" customHeight="1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</row>
    <row r="111" spans="3:19" ht="12" customHeight="1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3:19" ht="12" customHeight="1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3:19" ht="12" customHeight="1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3:19" ht="12" customHeight="1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3:19" ht="12" customHeight="1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3:19" ht="12" customHeight="1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3:19" ht="12" customHeight="1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3:19" ht="12" customHeight="1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3:19" ht="12" customHeight="1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3:19" ht="12" customHeight="1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3:19" ht="12" customHeight="1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3:19" ht="12" customHeight="1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3:19" ht="12" customHeight="1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3:19" ht="12" customHeight="1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3:19" ht="12" customHeight="1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31" spans="2:7" ht="12" customHeight="1">
      <c r="B131" s="78"/>
      <c r="D131" s="78"/>
      <c r="E131" s="78"/>
      <c r="F131" s="78"/>
      <c r="G131" s="78"/>
    </row>
  </sheetData>
  <mergeCells count="3">
    <mergeCell ref="AH31:AM31"/>
    <mergeCell ref="AU31:AZ31"/>
    <mergeCell ref="C68:K6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showGridLines="0" workbookViewId="0" topLeftCell="A46">
      <selection activeCell="D102" sqref="D102"/>
    </sheetView>
  </sheetViews>
  <sheetFormatPr defaultColWidth="9.140625" defaultRowHeight="12" customHeight="1"/>
  <cols>
    <col min="1" max="1" width="12.57421875" style="102" customWidth="1"/>
    <col min="2" max="2" width="9.7109375" style="102" customWidth="1"/>
    <col min="3" max="3" width="19.00390625" style="102" customWidth="1"/>
    <col min="4" max="4" width="13.140625" style="102" customWidth="1"/>
    <col min="5" max="5" width="12.00390625" style="102" customWidth="1"/>
    <col min="6" max="6" width="9.140625" style="102" customWidth="1"/>
    <col min="7" max="7" width="10.28125" style="102" customWidth="1"/>
    <col min="8" max="16" width="9.140625" style="102" customWidth="1"/>
    <col min="17" max="17" width="13.8515625" style="102" bestFit="1" customWidth="1"/>
    <col min="18" max="18" width="12.140625" style="102" bestFit="1" customWidth="1"/>
    <col min="19" max="19" width="19.140625" style="102" customWidth="1"/>
    <col min="20" max="20" width="17.57421875" style="102" customWidth="1"/>
    <col min="21" max="21" width="17.421875" style="102" customWidth="1"/>
    <col min="22" max="23" width="9.140625" style="102" customWidth="1"/>
    <col min="24" max="24" width="19.421875" style="102" customWidth="1"/>
    <col min="25" max="26" width="9.140625" style="102" customWidth="1"/>
    <col min="27" max="27" width="9.421875" style="102" hidden="1" customWidth="1"/>
    <col min="28" max="16384" width="9.140625" style="102" customWidth="1"/>
  </cols>
  <sheetData>
    <row r="1" ht="12" customHeight="1">
      <c r="A1" s="90"/>
    </row>
    <row r="3" spans="3:22" ht="12" customHeight="1">
      <c r="C3" s="103" t="s">
        <v>58</v>
      </c>
      <c r="V3" s="4"/>
    </row>
    <row r="4" spans="3:22" ht="12" customHeight="1">
      <c r="C4" s="104" t="s">
        <v>59</v>
      </c>
      <c r="V4" s="81"/>
    </row>
    <row r="5" spans="3:22" ht="12" customHeight="1">
      <c r="C5" s="104"/>
      <c r="V5" s="81"/>
    </row>
    <row r="6" spans="2:27" ht="12">
      <c r="B6" s="79"/>
      <c r="C6" s="277" t="s">
        <v>110</v>
      </c>
      <c r="V6" s="81"/>
      <c r="AA6" s="9" t="e">
        <f>+#REF!-'Table 1'!D12</f>
        <v>#REF!</v>
      </c>
    </row>
    <row r="7" spans="2:27" ht="12" customHeight="1">
      <c r="B7" s="79"/>
      <c r="C7" s="21" t="s">
        <v>105</v>
      </c>
      <c r="V7" s="81"/>
      <c r="AA7" s="9"/>
    </row>
    <row r="8" spans="2:27" ht="12" customHeight="1">
      <c r="B8" s="79"/>
      <c r="C8" s="79"/>
      <c r="V8" s="81"/>
      <c r="AA8" s="9" t="e">
        <f>+#REF!-'Table 1'!D13</f>
        <v>#REF!</v>
      </c>
    </row>
    <row r="9" spans="2:27" ht="12" customHeight="1">
      <c r="B9" s="79"/>
      <c r="C9" s="79"/>
      <c r="F9" s="241"/>
      <c r="G9" s="78"/>
      <c r="V9" s="81"/>
      <c r="AA9" s="9" t="e">
        <f>+#REF!-'Table 1'!D14</f>
        <v>#REF!</v>
      </c>
    </row>
    <row r="10" spans="2:24" ht="12" customHeight="1">
      <c r="B10" s="79"/>
      <c r="C10" s="79"/>
      <c r="D10" s="39">
        <v>2015</v>
      </c>
      <c r="E10" s="78">
        <v>2020</v>
      </c>
      <c r="F10" s="78"/>
      <c r="G10" s="78"/>
      <c r="S10" s="81"/>
      <c r="X10" s="9"/>
    </row>
    <row r="11" spans="2:24" ht="12" customHeight="1">
      <c r="B11" s="33"/>
      <c r="C11" s="194" t="s">
        <v>108</v>
      </c>
      <c r="D11" s="40">
        <v>4.482955648359677</v>
      </c>
      <c r="E11" s="40">
        <v>5.025814784752</v>
      </c>
      <c r="F11" s="241"/>
      <c r="G11" s="78"/>
      <c r="S11" s="81"/>
      <c r="X11" s="9"/>
    </row>
    <row r="12" spans="2:24" ht="12" customHeight="1">
      <c r="B12" s="33"/>
      <c r="G12" s="78"/>
      <c r="S12" s="81"/>
      <c r="X12" s="9"/>
    </row>
    <row r="13" spans="2:24" ht="12" customHeight="1">
      <c r="B13" s="79"/>
      <c r="C13" s="194" t="s">
        <v>19</v>
      </c>
      <c r="D13" s="40">
        <v>22.43328322694151</v>
      </c>
      <c r="E13" s="40">
        <v>21.553095868294616</v>
      </c>
      <c r="F13" s="78"/>
      <c r="G13" s="78"/>
      <c r="S13" s="81"/>
      <c r="X13" s="9"/>
    </row>
    <row r="14" spans="2:24" ht="12" customHeight="1">
      <c r="B14" s="79"/>
      <c r="C14" s="50" t="s">
        <v>14</v>
      </c>
      <c r="D14" s="40">
        <v>18.366947280998133</v>
      </c>
      <c r="E14" s="40">
        <v>18.957292840286772</v>
      </c>
      <c r="F14" s="78"/>
      <c r="G14" s="78"/>
      <c r="S14" s="81"/>
      <c r="X14" s="9"/>
    </row>
    <row r="15" spans="2:24" ht="12" customHeight="1">
      <c r="B15" s="79"/>
      <c r="C15" s="194" t="s">
        <v>22</v>
      </c>
      <c r="D15" s="40">
        <v>14.257282314528679</v>
      </c>
      <c r="E15" s="40">
        <v>15.779991435146034</v>
      </c>
      <c r="F15" s="78"/>
      <c r="G15" s="78"/>
      <c r="S15" s="81"/>
      <c r="X15" s="9"/>
    </row>
    <row r="16" spans="2:24" ht="12" customHeight="1">
      <c r="B16" s="79"/>
      <c r="C16" s="194" t="s">
        <v>17</v>
      </c>
      <c r="D16" s="40">
        <v>8.634068580979067</v>
      </c>
      <c r="E16" s="40">
        <v>9.052709388517796</v>
      </c>
      <c r="F16" s="78"/>
      <c r="G16" s="78"/>
      <c r="S16" s="81"/>
      <c r="X16" s="9"/>
    </row>
    <row r="17" spans="2:24" ht="12" customHeight="1">
      <c r="B17" s="79"/>
      <c r="C17" s="194" t="s">
        <v>25</v>
      </c>
      <c r="D17" s="40">
        <v>5.532749447427735</v>
      </c>
      <c r="E17" s="40">
        <v>9.041965469299887</v>
      </c>
      <c r="F17" s="78"/>
      <c r="G17" s="78"/>
      <c r="I17" s="78"/>
      <c r="S17" s="81"/>
      <c r="X17" s="9"/>
    </row>
    <row r="18" spans="2:24" ht="12" customHeight="1">
      <c r="B18" s="79"/>
      <c r="C18" s="194" t="s">
        <v>46</v>
      </c>
      <c r="D18" s="40">
        <v>0.8158283533266334</v>
      </c>
      <c r="E18" s="40">
        <v>8.681923078823699</v>
      </c>
      <c r="F18" s="78"/>
      <c r="G18" s="78"/>
      <c r="I18" s="78"/>
      <c r="S18" s="81"/>
      <c r="X18" s="9"/>
    </row>
    <row r="19" spans="2:24" ht="12" customHeight="1">
      <c r="B19" s="79"/>
      <c r="C19" s="194" t="s">
        <v>23</v>
      </c>
      <c r="D19" s="40">
        <v>2.801775155926641</v>
      </c>
      <c r="E19" s="40">
        <v>8.196206284091579</v>
      </c>
      <c r="F19" s="78"/>
      <c r="G19" s="78"/>
      <c r="I19" s="78"/>
      <c r="S19" s="81"/>
      <c r="X19" s="9"/>
    </row>
    <row r="20" spans="2:24" ht="12" customHeight="1">
      <c r="B20" s="79"/>
      <c r="C20" s="194" t="s">
        <v>16</v>
      </c>
      <c r="D20" s="40">
        <v>1.7824992856921558</v>
      </c>
      <c r="E20" s="40">
        <v>8.054356440425993</v>
      </c>
      <c r="F20" s="78"/>
      <c r="G20" s="78"/>
      <c r="I20" s="78"/>
      <c r="S20" s="81"/>
      <c r="X20" s="9"/>
    </row>
    <row r="21" spans="2:24" ht="12" customHeight="1">
      <c r="B21" s="79"/>
      <c r="C21" s="194" t="s">
        <v>28</v>
      </c>
      <c r="D21" s="40">
        <v>11.288998902561907</v>
      </c>
      <c r="E21" s="40">
        <v>7.501273489531307</v>
      </c>
      <c r="F21" s="78"/>
      <c r="G21" s="78"/>
      <c r="I21" s="78"/>
      <c r="S21" s="81"/>
      <c r="X21" s="9"/>
    </row>
    <row r="22" spans="2:24" ht="12" customHeight="1">
      <c r="B22" s="79"/>
      <c r="C22" s="194" t="s">
        <v>11</v>
      </c>
      <c r="D22" s="40">
        <v>4.153982083517925</v>
      </c>
      <c r="E22" s="40">
        <v>6.582907369926145</v>
      </c>
      <c r="F22" s="78"/>
      <c r="G22" s="78"/>
      <c r="I22" s="78"/>
      <c r="S22" s="81"/>
      <c r="X22" s="9"/>
    </row>
    <row r="23" spans="2:24" ht="12" customHeight="1">
      <c r="B23" s="79"/>
      <c r="C23" s="194" t="s">
        <v>83</v>
      </c>
      <c r="D23" s="40">
        <v>8.173830598620956</v>
      </c>
      <c r="E23" s="40">
        <v>6.093860128038857</v>
      </c>
      <c r="F23" s="78"/>
      <c r="G23" s="78"/>
      <c r="I23" s="78"/>
      <c r="S23" s="81"/>
      <c r="X23" s="9"/>
    </row>
    <row r="24" spans="2:24" ht="12" customHeight="1">
      <c r="B24" s="79"/>
      <c r="C24" s="194" t="s">
        <v>18</v>
      </c>
      <c r="D24" s="40">
        <v>2.108192722808469</v>
      </c>
      <c r="E24" s="40">
        <v>5.624016617592203</v>
      </c>
      <c r="F24" s="78"/>
      <c r="G24" s="78"/>
      <c r="I24" s="78"/>
      <c r="S24" s="81"/>
      <c r="X24" s="9"/>
    </row>
    <row r="25" spans="2:24" ht="12" customHeight="1">
      <c r="B25" s="79"/>
      <c r="C25" s="194" t="s">
        <v>88</v>
      </c>
      <c r="D25" s="40">
        <v>6.524143284235372</v>
      </c>
      <c r="E25" s="40">
        <v>5.07877371339197</v>
      </c>
      <c r="F25" s="78"/>
      <c r="G25" s="78"/>
      <c r="I25" s="78"/>
      <c r="S25" s="81"/>
      <c r="X25" s="9"/>
    </row>
    <row r="26" spans="2:24" ht="12" customHeight="1">
      <c r="B26" s="79"/>
      <c r="C26" s="194" t="s">
        <v>27</v>
      </c>
      <c r="D26" s="40">
        <v>3.9778951884750717</v>
      </c>
      <c r="E26" s="40">
        <v>4.4763192907623655</v>
      </c>
      <c r="F26" s="78"/>
      <c r="G26" s="78"/>
      <c r="I26" s="78"/>
      <c r="S26" s="81"/>
      <c r="X26" s="9"/>
    </row>
    <row r="27" spans="2:24" ht="12" customHeight="1">
      <c r="B27" s="79"/>
      <c r="C27" s="194" t="s">
        <v>20</v>
      </c>
      <c r="D27" s="40">
        <v>5.1175557291494185</v>
      </c>
      <c r="E27" s="40">
        <v>4.21471777083393</v>
      </c>
      <c r="F27" s="78"/>
      <c r="G27" s="78"/>
      <c r="I27" s="78"/>
      <c r="S27" s="81"/>
      <c r="X27" s="9"/>
    </row>
    <row r="28" spans="2:24" ht="12" customHeight="1">
      <c r="B28" s="79"/>
      <c r="C28" s="194" t="s">
        <v>6</v>
      </c>
      <c r="D28" s="40">
        <v>4.662416725769181</v>
      </c>
      <c r="E28" s="40">
        <v>4.126732974476191</v>
      </c>
      <c r="F28" s="78"/>
      <c r="G28" s="78"/>
      <c r="I28" s="78"/>
      <c r="S28" s="81"/>
      <c r="X28" s="9"/>
    </row>
    <row r="29" spans="2:24" ht="12" customHeight="1">
      <c r="B29" s="79"/>
      <c r="C29" s="194" t="s">
        <v>8</v>
      </c>
      <c r="D29" s="40">
        <v>8.120548614291623</v>
      </c>
      <c r="E29" s="40">
        <v>4.0904385976344635</v>
      </c>
      <c r="F29" s="78"/>
      <c r="G29" s="78"/>
      <c r="I29" s="78"/>
      <c r="S29" s="81"/>
      <c r="X29" s="9"/>
    </row>
    <row r="30" spans="2:24" ht="12" customHeight="1">
      <c r="B30" s="79"/>
      <c r="C30" s="194" t="s">
        <v>21</v>
      </c>
      <c r="D30" s="40">
        <v>5.933563114948235</v>
      </c>
      <c r="E30" s="40">
        <v>3.8981193388168753</v>
      </c>
      <c r="F30" s="78"/>
      <c r="G30" s="78"/>
      <c r="I30" s="78"/>
      <c r="S30" s="81"/>
      <c r="X30" s="9"/>
    </row>
    <row r="31" spans="2:24" ht="12" customHeight="1">
      <c r="B31" s="79"/>
      <c r="C31" s="194" t="s">
        <v>39</v>
      </c>
      <c r="D31" s="40">
        <v>2.384882878786586</v>
      </c>
      <c r="E31" s="40">
        <v>3.760085677794308</v>
      </c>
      <c r="F31" s="78"/>
      <c r="G31" s="78"/>
      <c r="I31" s="78"/>
      <c r="S31" s="81"/>
      <c r="X31" s="9"/>
    </row>
    <row r="32" spans="2:24" ht="12" customHeight="1">
      <c r="B32" s="79"/>
      <c r="C32" s="194" t="s">
        <v>9</v>
      </c>
      <c r="D32" s="40">
        <v>3.0287203884425127</v>
      </c>
      <c r="E32" s="40">
        <v>3.7548543451983822</v>
      </c>
      <c r="F32" s="78"/>
      <c r="G32" s="78"/>
      <c r="I32" s="78"/>
      <c r="S32" s="81"/>
      <c r="X32" s="9"/>
    </row>
    <row r="33" spans="2:24" ht="12" customHeight="1">
      <c r="B33" s="79"/>
      <c r="C33" s="194" t="s">
        <v>152</v>
      </c>
      <c r="D33" s="40">
        <v>3.4364077853140946</v>
      </c>
      <c r="E33" s="40">
        <v>3.352483057709132</v>
      </c>
      <c r="F33" s="78"/>
      <c r="G33" s="78"/>
      <c r="I33" s="78"/>
      <c r="S33" s="81"/>
      <c r="X33" s="9"/>
    </row>
    <row r="34" spans="2:24" ht="12" customHeight="1">
      <c r="B34" s="79"/>
      <c r="C34" s="194" t="s">
        <v>26</v>
      </c>
      <c r="D34" s="40">
        <v>1.71079285541634</v>
      </c>
      <c r="E34" s="40">
        <v>3.343392270903621</v>
      </c>
      <c r="F34" s="78"/>
      <c r="G34" s="78"/>
      <c r="S34" s="81"/>
      <c r="X34" s="9"/>
    </row>
    <row r="35" spans="2:24" ht="12" customHeight="1">
      <c r="B35" s="79"/>
      <c r="C35" s="194" t="s">
        <v>15</v>
      </c>
      <c r="D35" s="40">
        <v>3.2146210898763963</v>
      </c>
      <c r="E35" s="40">
        <v>2.9108910578500136</v>
      </c>
      <c r="F35" s="78"/>
      <c r="G35" s="78"/>
      <c r="S35" s="81"/>
      <c r="X35" s="9"/>
    </row>
    <row r="36" spans="2:24" ht="12" customHeight="1">
      <c r="B36" s="79"/>
      <c r="C36" s="194" t="s">
        <v>153</v>
      </c>
      <c r="D36" s="40">
        <v>3.4621943514221525</v>
      </c>
      <c r="E36" s="40">
        <v>1.8523336544381432</v>
      </c>
      <c r="F36" s="78"/>
      <c r="G36" s="78"/>
      <c r="S36" s="81"/>
      <c r="X36" s="9"/>
    </row>
    <row r="37" spans="2:24" ht="12" customHeight="1">
      <c r="B37" s="79"/>
      <c r="C37" s="194" t="s">
        <v>13</v>
      </c>
      <c r="D37" s="40">
        <v>2.945534096808096</v>
      </c>
      <c r="E37" s="40">
        <v>1.7784666310297137</v>
      </c>
      <c r="F37" s="78"/>
      <c r="G37" s="78"/>
      <c r="S37" s="81"/>
      <c r="X37" s="9" t="e">
        <f>+#REF!-'Table 1'!D15</f>
        <v>#REF!</v>
      </c>
    </row>
    <row r="38" spans="2:24" ht="12" customHeight="1">
      <c r="B38" s="79"/>
      <c r="C38" s="194" t="s">
        <v>7</v>
      </c>
      <c r="D38" s="40">
        <v>1.3367249972868454</v>
      </c>
      <c r="E38" s="40">
        <v>1.4806717320340381</v>
      </c>
      <c r="F38" s="78"/>
      <c r="G38" s="78"/>
      <c r="S38" s="81"/>
      <c r="X38" s="9" t="e">
        <f>+#REF!-'Table 1'!D16</f>
        <v>#REF!</v>
      </c>
    </row>
    <row r="39" spans="2:24" ht="12" customHeight="1">
      <c r="B39" s="79"/>
      <c r="C39" s="194" t="s">
        <v>154</v>
      </c>
      <c r="D39" s="40">
        <v>0.5697021985084895</v>
      </c>
      <c r="E39" s="40">
        <v>0.9265990636385163</v>
      </c>
      <c r="F39" s="78"/>
      <c r="G39" s="78"/>
      <c r="S39" s="81"/>
      <c r="X39" s="9" t="e">
        <f>+#REF!-'Table 1'!D17</f>
        <v>#REF!</v>
      </c>
    </row>
    <row r="40" spans="2:24" ht="12" customHeight="1">
      <c r="B40" s="79"/>
      <c r="C40" s="194"/>
      <c r="D40" s="40"/>
      <c r="E40" s="40"/>
      <c r="G40" s="78"/>
      <c r="S40" s="81"/>
      <c r="X40" s="9"/>
    </row>
    <row r="41" spans="2:24" ht="12" customHeight="1">
      <c r="B41" s="78"/>
      <c r="C41" s="194" t="s">
        <v>30</v>
      </c>
      <c r="D41" s="40">
        <v>5.913533246977464</v>
      </c>
      <c r="E41" s="40">
        <v>3.234888162878348</v>
      </c>
      <c r="F41" s="78"/>
      <c r="G41" s="78"/>
      <c r="S41" s="81"/>
      <c r="X41" s="9" t="e">
        <f>+#REF!-'Table 1'!D18</f>
        <v>#REF!</v>
      </c>
    </row>
    <row r="42" spans="2:24" ht="12" customHeight="1">
      <c r="B42" s="78"/>
      <c r="C42" s="194" t="s">
        <v>87</v>
      </c>
      <c r="D42" s="40">
        <v>3.458126143010444</v>
      </c>
      <c r="E42" s="40"/>
      <c r="F42" s="78"/>
      <c r="G42" s="78"/>
      <c r="S42" s="81"/>
      <c r="X42" s="9"/>
    </row>
    <row r="43" spans="3:24" ht="12" customHeight="1">
      <c r="C43" s="50" t="s">
        <v>29</v>
      </c>
      <c r="D43" s="40">
        <v>21.55011468501627</v>
      </c>
      <c r="E43" s="40"/>
      <c r="F43" s="78"/>
      <c r="G43" s="78"/>
      <c r="S43" s="81"/>
      <c r="X43" s="9" t="e">
        <f>+#REF!-'Table 1'!D19</f>
        <v>#REF!</v>
      </c>
    </row>
    <row r="44" spans="3:27" ht="12" customHeight="1">
      <c r="C44" s="50" t="s">
        <v>103</v>
      </c>
      <c r="D44" s="40">
        <v>4.9629358461005735</v>
      </c>
      <c r="E44" s="40"/>
      <c r="F44" s="78"/>
      <c r="G44" s="78"/>
      <c r="V44" s="81"/>
      <c r="AA44" s="9" t="e">
        <f>+#REF!-'Table 1'!D20</f>
        <v>#REF!</v>
      </c>
    </row>
    <row r="45" spans="3:27" ht="12" customHeight="1">
      <c r="C45" s="78"/>
      <c r="D45" s="78"/>
      <c r="E45" s="78"/>
      <c r="F45" s="78"/>
      <c r="G45" s="78"/>
      <c r="H45" s="78"/>
      <c r="I45" s="78"/>
      <c r="J45" s="78"/>
      <c r="K45" s="78"/>
      <c r="V45" s="81"/>
      <c r="AA45" s="9" t="e">
        <f>+#REF!-'Table 1'!D23</f>
        <v>#REF!</v>
      </c>
    </row>
    <row r="46" spans="3:27" ht="15" customHeight="1">
      <c r="C46" s="102" t="s">
        <v>146</v>
      </c>
      <c r="V46" s="81"/>
      <c r="AA46" s="9" t="e">
        <f>+#REF!-'Table 1'!D25</f>
        <v>#REF!</v>
      </c>
    </row>
    <row r="47" spans="3:27" ht="12" customHeight="1">
      <c r="C47" s="21"/>
      <c r="V47" s="81"/>
      <c r="AA47" s="9" t="e">
        <f>+#REF!-'Table 1'!D26</f>
        <v>#REF!</v>
      </c>
    </row>
    <row r="48" spans="2:27" ht="12" customHeight="1">
      <c r="B48" s="78"/>
      <c r="C48" s="21"/>
      <c r="V48" s="81"/>
      <c r="AA48" s="9" t="e">
        <f>+#REF!-'Table 1'!D27</f>
        <v>#REF!</v>
      </c>
    </row>
    <row r="49" spans="2:27" ht="12" customHeight="1">
      <c r="B49" s="78"/>
      <c r="C49" s="21"/>
      <c r="V49" s="81"/>
      <c r="AA49" s="9" t="e">
        <f>+#REF!-'Table 1'!D28</f>
        <v>#REF!</v>
      </c>
    </row>
    <row r="50" spans="3:27" ht="13" customHeight="1">
      <c r="C50" s="193" t="s">
        <v>71</v>
      </c>
      <c r="V50" s="81"/>
      <c r="AA50" s="9" t="e">
        <f>+#REF!-'Table 1'!D29</f>
        <v>#REF!</v>
      </c>
    </row>
    <row r="51" spans="22:27" ht="12" customHeight="1">
      <c r="V51" s="81"/>
      <c r="AA51" s="9" t="e">
        <f>+#REF!-'Table 1'!D30</f>
        <v>#REF!</v>
      </c>
    </row>
    <row r="52" spans="22:27" ht="12" customHeight="1">
      <c r="V52" s="81"/>
      <c r="AA52" s="9" t="e">
        <f>+#REF!-'Table 1'!D31</f>
        <v>#REF!</v>
      </c>
    </row>
    <row r="53" spans="1:27" ht="12" customHeight="1">
      <c r="A53" s="290" t="s">
        <v>62</v>
      </c>
      <c r="V53" s="81"/>
      <c r="AA53" s="9"/>
    </row>
    <row r="54" spans="1:27" ht="12" customHeight="1">
      <c r="A54" s="102" t="s">
        <v>136</v>
      </c>
      <c r="B54" s="102" t="s">
        <v>134</v>
      </c>
      <c r="V54" s="81"/>
      <c r="AA54" s="9"/>
    </row>
    <row r="55" spans="1:27" ht="12" customHeight="1">
      <c r="A55" s="102" t="s">
        <v>137</v>
      </c>
      <c r="B55" s="102" t="s">
        <v>135</v>
      </c>
      <c r="V55" s="81"/>
      <c r="AA55" s="9"/>
    </row>
    <row r="56" spans="22:27" ht="12" customHeight="1">
      <c r="V56" s="81"/>
      <c r="AA56" s="9"/>
    </row>
    <row r="57" spans="22:27" ht="12" customHeight="1">
      <c r="V57" s="81"/>
      <c r="AA57" s="9"/>
    </row>
    <row r="58" spans="22:27" ht="12" customHeight="1">
      <c r="V58" s="81"/>
      <c r="AA58" s="9"/>
    </row>
    <row r="59" spans="22:27" ht="12" customHeight="1">
      <c r="V59" s="81"/>
      <c r="AA59" s="9"/>
    </row>
    <row r="60" spans="22:27" ht="12" customHeight="1">
      <c r="V60" s="81"/>
      <c r="AA60" s="9"/>
    </row>
    <row r="61" spans="22:27" ht="12" customHeight="1">
      <c r="V61" s="81"/>
      <c r="AA61" s="9"/>
    </row>
    <row r="62" spans="22:27" ht="12" customHeight="1">
      <c r="V62" s="81"/>
      <c r="AA62" s="9"/>
    </row>
    <row r="63" spans="22:27" ht="12" customHeight="1">
      <c r="V63" s="81"/>
      <c r="AA63" s="9"/>
    </row>
    <row r="64" spans="22:27" ht="12" customHeight="1">
      <c r="V64" s="81"/>
      <c r="AA64" s="9"/>
    </row>
    <row r="65" spans="22:27" ht="12" customHeight="1">
      <c r="V65" s="81"/>
      <c r="AA65" s="9"/>
    </row>
    <row r="66" spans="22:27" ht="12" customHeight="1">
      <c r="V66" s="81"/>
      <c r="AA66" s="9"/>
    </row>
    <row r="67" spans="22:27" ht="12" customHeight="1">
      <c r="V67" s="81"/>
      <c r="AA67" s="9"/>
    </row>
    <row r="68" spans="22:27" ht="12" customHeight="1">
      <c r="V68" s="81"/>
      <c r="AA68" s="9"/>
    </row>
    <row r="69" spans="22:27" ht="12" customHeight="1">
      <c r="V69" s="81"/>
      <c r="AA69" s="9"/>
    </row>
    <row r="70" spans="22:27" ht="12" customHeight="1">
      <c r="V70" s="81"/>
      <c r="AA70" s="9"/>
    </row>
    <row r="71" spans="22:27" ht="12" customHeight="1">
      <c r="V71" s="81"/>
      <c r="AA71" s="9"/>
    </row>
    <row r="72" spans="22:27" ht="12" customHeight="1">
      <c r="V72" s="81"/>
      <c r="AA72" s="9"/>
    </row>
    <row r="73" spans="22:27" ht="12" customHeight="1">
      <c r="V73" s="81"/>
      <c r="AA73" s="9"/>
    </row>
    <row r="74" spans="22:27" ht="12" customHeight="1">
      <c r="V74" s="81"/>
      <c r="AA74" s="9"/>
    </row>
    <row r="75" spans="22:27" ht="12" customHeight="1">
      <c r="V75" s="81"/>
      <c r="AA75" s="9"/>
    </row>
    <row r="76" spans="22:27" ht="12" customHeight="1">
      <c r="V76" s="81"/>
      <c r="AA76" s="9"/>
    </row>
    <row r="77" spans="22:27" ht="12" customHeight="1">
      <c r="V77" s="81"/>
      <c r="AA77" s="9"/>
    </row>
    <row r="78" spans="22:27" ht="12" customHeight="1">
      <c r="V78" s="81"/>
      <c r="AA78" s="9"/>
    </row>
    <row r="79" spans="22:27" ht="12" customHeight="1">
      <c r="V79" s="81"/>
      <c r="AA79" s="9"/>
    </row>
    <row r="80" spans="22:27" ht="12" customHeight="1">
      <c r="V80" s="81"/>
      <c r="AA80" s="9"/>
    </row>
    <row r="81" spans="22:27" ht="12" customHeight="1">
      <c r="V81" s="81"/>
      <c r="AA81" s="9"/>
    </row>
    <row r="82" spans="22:27" ht="12" customHeight="1">
      <c r="V82" s="81"/>
      <c r="AA82" s="9"/>
    </row>
    <row r="83" spans="22:27" ht="12" customHeight="1">
      <c r="V83" s="81"/>
      <c r="AA83" s="9"/>
    </row>
    <row r="94" ht="68.6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showGridLines="0" workbookViewId="0" topLeftCell="A13">
      <selection activeCell="S33" sqref="S33"/>
    </sheetView>
  </sheetViews>
  <sheetFormatPr defaultColWidth="9.140625" defaultRowHeight="15"/>
  <cols>
    <col min="1" max="2" width="9.7109375" style="102" customWidth="1"/>
    <col min="3" max="3" width="15.57421875" style="102" customWidth="1"/>
    <col min="4" max="4" width="14.28125" style="102" customWidth="1"/>
    <col min="5" max="5" width="10.421875" style="102" bestFit="1" customWidth="1"/>
    <col min="6" max="6" width="9.140625" style="102" customWidth="1"/>
    <col min="7" max="7" width="11.140625" style="102" customWidth="1"/>
    <col min="8" max="16384" width="9.140625" style="102" customWidth="1"/>
  </cols>
  <sheetData>
    <row r="1" ht="12">
      <c r="A1" s="90"/>
    </row>
    <row r="2" ht="12"/>
    <row r="3" spans="3:6" ht="12">
      <c r="C3" s="103" t="s">
        <v>58</v>
      </c>
      <c r="E3" s="295"/>
      <c r="F3" s="295"/>
    </row>
    <row r="4" ht="12">
      <c r="C4" s="104" t="s">
        <v>59</v>
      </c>
    </row>
    <row r="5" ht="12"/>
    <row r="6" ht="12">
      <c r="C6" s="191" t="s">
        <v>148</v>
      </c>
    </row>
    <row r="7" ht="12">
      <c r="C7" s="21" t="s">
        <v>77</v>
      </c>
    </row>
    <row r="8" ht="12"/>
    <row r="9" spans="21:22" ht="12">
      <c r="U9" s="92"/>
      <c r="V9" s="92"/>
    </row>
    <row r="10" spans="4:22" ht="12">
      <c r="D10" s="28" t="s">
        <v>75</v>
      </c>
      <c r="E10" s="28" t="s">
        <v>76</v>
      </c>
      <c r="G10" s="38">
        <v>1986688</v>
      </c>
      <c r="H10" s="36"/>
      <c r="U10" s="92"/>
      <c r="V10" s="92"/>
    </row>
    <row r="11" spans="3:22" ht="12" customHeight="1">
      <c r="C11" s="113" t="s">
        <v>48</v>
      </c>
      <c r="D11" s="92">
        <v>11.4</v>
      </c>
      <c r="E11" s="92">
        <v>16.5</v>
      </c>
      <c r="F11" s="92"/>
      <c r="G11" s="38">
        <v>226828</v>
      </c>
      <c r="H11" s="38">
        <v>327838</v>
      </c>
      <c r="I11" s="279"/>
      <c r="J11" s="264">
        <f>(G11*100)/$G$10</f>
        <v>11.417394175633014</v>
      </c>
      <c r="K11" s="264">
        <f>(H11*100)/$G$10</f>
        <v>16.501735551833</v>
      </c>
      <c r="U11" s="92"/>
      <c r="V11" s="92"/>
    </row>
    <row r="12" spans="3:22" ht="12" customHeight="1">
      <c r="C12" s="113" t="s">
        <v>2</v>
      </c>
      <c r="D12" s="92">
        <v>6.1</v>
      </c>
      <c r="E12" s="92">
        <v>6.1</v>
      </c>
      <c r="F12" s="92"/>
      <c r="G12" s="38">
        <v>121362</v>
      </c>
      <c r="H12" s="38">
        <v>120689</v>
      </c>
      <c r="I12" s="279"/>
      <c r="J12" s="264">
        <f aca="true" t="shared" si="0" ref="J12:K14">(G12*100)/$G$10</f>
        <v>6.108759905933896</v>
      </c>
      <c r="K12" s="264">
        <f t="shared" si="0"/>
        <v>6.074884430771213</v>
      </c>
      <c r="U12" s="92"/>
      <c r="V12" s="92"/>
    </row>
    <row r="13" spans="3:11" ht="12" customHeight="1">
      <c r="C13" s="113" t="s">
        <v>92</v>
      </c>
      <c r="D13" s="92">
        <v>29.2</v>
      </c>
      <c r="E13" s="92">
        <v>14.6</v>
      </c>
      <c r="F13" s="92"/>
      <c r="G13" s="38">
        <v>580647</v>
      </c>
      <c r="H13" s="38">
        <v>289724</v>
      </c>
      <c r="I13" s="279"/>
      <c r="J13" s="264">
        <f t="shared" si="0"/>
        <v>29.22688414084144</v>
      </c>
      <c r="K13" s="264">
        <f>(H13*100)/$G$10</f>
        <v>14.583266219960054</v>
      </c>
    </row>
    <row r="14" spans="3:11" ht="12" customHeight="1">
      <c r="C14" s="113" t="s">
        <v>47</v>
      </c>
      <c r="D14" s="92">
        <v>8.5</v>
      </c>
      <c r="E14" s="92">
        <v>7.6</v>
      </c>
      <c r="F14" s="92"/>
      <c r="G14" s="38">
        <v>168844</v>
      </c>
      <c r="H14" s="38">
        <v>150756</v>
      </c>
      <c r="I14" s="279"/>
      <c r="J14" s="264">
        <f t="shared" si="0"/>
        <v>8.498767798466593</v>
      </c>
      <c r="K14" s="264">
        <f t="shared" si="0"/>
        <v>7.5883077765607885</v>
      </c>
    </row>
    <row r="15" ht="12">
      <c r="C15" s="113"/>
    </row>
    <row r="16" spans="3:16" ht="12">
      <c r="C16" s="302" t="s">
        <v>104</v>
      </c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</row>
    <row r="17" spans="3:16" ht="24.65" customHeight="1">
      <c r="C17" s="303" t="s">
        <v>106</v>
      </c>
      <c r="D17" s="303"/>
      <c r="E17" s="303"/>
      <c r="F17" s="303"/>
      <c r="G17" s="303"/>
      <c r="H17" s="303"/>
      <c r="I17" s="303"/>
      <c r="J17" s="303"/>
      <c r="K17" s="303"/>
      <c r="L17" s="276"/>
      <c r="M17" s="276"/>
      <c r="N17" s="276"/>
      <c r="O17" s="276"/>
      <c r="P17" s="276"/>
    </row>
    <row r="18" ht="13.5" customHeight="1">
      <c r="C18" s="193" t="s">
        <v>63</v>
      </c>
    </row>
    <row r="19" ht="12"/>
    <row r="20" ht="12"/>
    <row r="21" ht="12">
      <c r="A21" s="295"/>
    </row>
  </sheetData>
  <mergeCells count="2">
    <mergeCell ref="C16:P16"/>
    <mergeCell ref="C17:K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showGridLines="0" workbookViewId="0" topLeftCell="A25">
      <selection activeCell="B38" sqref="B38"/>
    </sheetView>
  </sheetViews>
  <sheetFormatPr defaultColWidth="9.140625" defaultRowHeight="12" customHeight="1"/>
  <cols>
    <col min="1" max="2" width="9.7109375" style="102" customWidth="1"/>
    <col min="3" max="3" width="23.00390625" style="102" customWidth="1"/>
    <col min="4" max="7" width="10.7109375" style="102" customWidth="1"/>
    <col min="8" max="15" width="9.57421875" style="102" customWidth="1"/>
    <col min="16" max="16384" width="9.140625" style="102" customWidth="1"/>
  </cols>
  <sheetData>
    <row r="1" spans="1:15" ht="12" customHeight="1">
      <c r="A1" s="90"/>
      <c r="C1" s="177"/>
      <c r="D1" s="177"/>
      <c r="E1" s="177"/>
      <c r="F1" s="177"/>
      <c r="G1" s="177"/>
      <c r="H1" s="29"/>
      <c r="I1" s="29"/>
      <c r="J1" s="29"/>
      <c r="K1" s="29"/>
      <c r="L1" s="29"/>
      <c r="M1" s="29"/>
      <c r="N1" s="29"/>
      <c r="O1" s="29"/>
    </row>
    <row r="3" ht="12" customHeight="1">
      <c r="C3" s="103" t="s">
        <v>58</v>
      </c>
    </row>
    <row r="4" ht="12" customHeight="1">
      <c r="C4" s="104" t="s">
        <v>59</v>
      </c>
    </row>
    <row r="6" ht="132">
      <c r="C6" s="294" t="s">
        <v>149</v>
      </c>
    </row>
    <row r="7" ht="12" customHeight="1">
      <c r="C7" s="21" t="s">
        <v>93</v>
      </c>
    </row>
    <row r="8" spans="2:6" ht="12" customHeight="1">
      <c r="B8" s="105"/>
      <c r="C8" s="94"/>
      <c r="D8" s="105"/>
      <c r="E8" s="105"/>
      <c r="F8" s="105"/>
    </row>
    <row r="9" spans="2:13" ht="12" customHeight="1">
      <c r="B9" s="105"/>
      <c r="C9" s="105"/>
      <c r="D9" s="105"/>
      <c r="E9" s="105"/>
      <c r="F9" s="190"/>
      <c r="J9" s="1"/>
      <c r="K9" s="1"/>
      <c r="L9" s="1"/>
      <c r="M9" s="1"/>
    </row>
    <row r="10" spans="2:13" ht="12" customHeight="1">
      <c r="B10" s="105"/>
      <c r="C10" s="19"/>
      <c r="D10" s="20">
        <v>2018</v>
      </c>
      <c r="E10" s="20">
        <v>2019</v>
      </c>
      <c r="F10" s="20">
        <v>2020</v>
      </c>
      <c r="H10" s="266"/>
      <c r="I10" s="275" t="s">
        <v>102</v>
      </c>
      <c r="J10" s="1"/>
      <c r="K10" s="1"/>
      <c r="L10" s="1"/>
      <c r="M10" s="1"/>
    </row>
    <row r="11" spans="2:13" ht="12" customHeight="1">
      <c r="B11" s="105"/>
      <c r="C11" s="5" t="s">
        <v>32</v>
      </c>
      <c r="D11" s="120">
        <v>634.13</v>
      </c>
      <c r="E11" s="120">
        <v>756.574</v>
      </c>
      <c r="F11" s="120">
        <v>601.227</v>
      </c>
      <c r="H11" s="266">
        <v>2953138</v>
      </c>
      <c r="I11" s="273">
        <f>(F11*100)/H11*1000</f>
        <v>20.358919901474295</v>
      </c>
      <c r="J11" s="1"/>
      <c r="K11" s="283"/>
      <c r="L11" s="14"/>
      <c r="M11" s="1"/>
    </row>
    <row r="12" spans="2:13" ht="12" customHeight="1">
      <c r="B12" s="105"/>
      <c r="C12" s="5" t="s">
        <v>33</v>
      </c>
      <c r="D12" s="120">
        <v>125.808</v>
      </c>
      <c r="E12" s="120">
        <v>133.009</v>
      </c>
      <c r="F12" s="120">
        <v>123.445</v>
      </c>
      <c r="H12" s="266"/>
      <c r="I12" s="273">
        <f>(F12*100)/H11*1000</f>
        <v>4.180129746730427</v>
      </c>
      <c r="J12" s="1"/>
      <c r="K12" s="283"/>
      <c r="L12" s="14"/>
      <c r="M12" s="1"/>
    </row>
    <row r="13" spans="2:13" ht="12" customHeight="1">
      <c r="B13" s="105"/>
      <c r="C13" s="5" t="s">
        <v>31</v>
      </c>
      <c r="D13" s="120">
        <v>118.839</v>
      </c>
      <c r="E13" s="120">
        <v>130.947</v>
      </c>
      <c r="F13" s="120">
        <v>79.273</v>
      </c>
      <c r="H13" s="266"/>
      <c r="I13" s="273">
        <f>(F13*100)/H11*1000</f>
        <v>2.684364902689952</v>
      </c>
      <c r="J13" s="1"/>
      <c r="K13" s="283"/>
      <c r="L13" s="14"/>
      <c r="M13" s="1"/>
    </row>
    <row r="14" spans="2:23" ht="12" customHeight="1">
      <c r="B14" s="105"/>
      <c r="C14" s="255" t="s">
        <v>53</v>
      </c>
      <c r="D14" s="120">
        <v>171.631</v>
      </c>
      <c r="E14" s="120">
        <v>95.365</v>
      </c>
      <c r="F14" s="120">
        <v>73.819</v>
      </c>
      <c r="H14" s="266"/>
      <c r="I14" s="273">
        <f>(F14*100)/H11*1000</f>
        <v>2.499680001408671</v>
      </c>
      <c r="J14" s="1"/>
      <c r="K14" s="283"/>
      <c r="L14" s="14"/>
      <c r="M14" s="1"/>
      <c r="W14" s="92"/>
    </row>
    <row r="15" spans="2:23" ht="12">
      <c r="B15" s="105"/>
      <c r="C15" s="5" t="s">
        <v>37</v>
      </c>
      <c r="D15" s="120">
        <v>79.085</v>
      </c>
      <c r="E15" s="120">
        <v>101.163</v>
      </c>
      <c r="F15" s="120">
        <v>72.44</v>
      </c>
      <c r="H15" s="266"/>
      <c r="I15" s="273">
        <f>(F15*100)/H11*1000</f>
        <v>2.4529839106740017</v>
      </c>
      <c r="J15" s="1"/>
      <c r="K15" s="283"/>
      <c r="L15" s="14"/>
      <c r="M15" s="1"/>
      <c r="W15" s="92"/>
    </row>
    <row r="16" spans="2:23" ht="12" customHeight="1">
      <c r="B16" s="105"/>
      <c r="C16" s="5" t="s">
        <v>44</v>
      </c>
      <c r="D16" s="120">
        <v>63.237</v>
      </c>
      <c r="E16" s="120">
        <v>70.097</v>
      </c>
      <c r="F16" s="120">
        <v>63.52</v>
      </c>
      <c r="H16" s="266"/>
      <c r="I16" s="273">
        <f>(F16*100)/H11*1000</f>
        <v>2.150932330287308</v>
      </c>
      <c r="J16" s="1"/>
      <c r="K16" s="283"/>
      <c r="L16" s="14"/>
      <c r="M16" s="1"/>
      <c r="W16" s="92"/>
    </row>
    <row r="17" spans="2:23" ht="12" customHeight="1">
      <c r="B17" s="105"/>
      <c r="C17" s="5" t="s">
        <v>85</v>
      </c>
      <c r="D17" s="120">
        <v>23.121</v>
      </c>
      <c r="E17" s="120">
        <v>59.778</v>
      </c>
      <c r="F17" s="120">
        <v>60.833</v>
      </c>
      <c r="H17" s="266"/>
      <c r="I17" s="273">
        <f>(F17*100)/H11*1000</f>
        <v>2.059944371038536</v>
      </c>
      <c r="J17" s="1"/>
      <c r="K17" s="283"/>
      <c r="L17" s="14"/>
      <c r="M17" s="1"/>
      <c r="W17" s="92"/>
    </row>
    <row r="18" spans="2:23" ht="12" customHeight="1">
      <c r="B18" s="105"/>
      <c r="C18" s="5" t="s">
        <v>50</v>
      </c>
      <c r="D18" s="120">
        <v>66.909</v>
      </c>
      <c r="E18" s="120">
        <v>75.851</v>
      </c>
      <c r="F18" s="120">
        <v>60.702</v>
      </c>
      <c r="H18" s="266"/>
      <c r="I18" s="273">
        <f>(F18*100)/H11*1000</f>
        <v>2.055508411730166</v>
      </c>
      <c r="J18" s="1"/>
      <c r="K18" s="283"/>
      <c r="L18" s="14"/>
      <c r="M18" s="1"/>
      <c r="W18" s="92"/>
    </row>
    <row r="19" spans="2:23" ht="12" customHeight="1">
      <c r="B19" s="105"/>
      <c r="C19" s="5" t="s">
        <v>84</v>
      </c>
      <c r="D19" s="120">
        <v>103.029</v>
      </c>
      <c r="E19" s="120">
        <v>110.041</v>
      </c>
      <c r="F19" s="120">
        <v>59.756</v>
      </c>
      <c r="H19" s="266"/>
      <c r="I19" s="273">
        <f>(F19*100)/H11*1000</f>
        <v>2.0234746903124745</v>
      </c>
      <c r="J19" s="266"/>
      <c r="K19" s="274"/>
      <c r="L19" s="273"/>
      <c r="M19" s="265"/>
      <c r="Q19" s="92"/>
      <c r="W19" s="92"/>
    </row>
    <row r="20" spans="2:23" ht="12" customHeight="1">
      <c r="B20" s="105"/>
      <c r="C20" s="5" t="s">
        <v>38</v>
      </c>
      <c r="D20" s="120">
        <v>68.555</v>
      </c>
      <c r="E20" s="120">
        <v>75.396</v>
      </c>
      <c r="F20" s="120">
        <v>58.66</v>
      </c>
      <c r="H20" s="266"/>
      <c r="I20" s="273">
        <f>(F20*100)/H11*1000</f>
        <v>1.986361626175275</v>
      </c>
      <c r="J20" s="266"/>
      <c r="K20" s="274">
        <f aca="true" t="shared" si="0" ref="K20">F20-E20</f>
        <v>-16.736000000000004</v>
      </c>
      <c r="L20" s="273">
        <f aca="true" t="shared" si="1" ref="L20">(F20-E20)/E20*100</f>
        <v>-22.197464056448624</v>
      </c>
      <c r="M20" s="265"/>
      <c r="Q20" s="92"/>
      <c r="W20" s="92"/>
    </row>
    <row r="21" spans="2:23" ht="12" customHeight="1">
      <c r="B21" s="105"/>
      <c r="F21" s="88"/>
      <c r="G21" s="92"/>
      <c r="H21" s="265"/>
      <c r="I21" s="264"/>
      <c r="W21" s="92"/>
    </row>
    <row r="22" spans="3:23" ht="12" customHeight="1">
      <c r="C22" s="302" t="s">
        <v>111</v>
      </c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W22" s="92"/>
    </row>
    <row r="23" spans="3:23" ht="15" customHeight="1">
      <c r="C23" s="193" t="s">
        <v>60</v>
      </c>
      <c r="W23" s="92"/>
    </row>
    <row r="24" ht="12" customHeight="1">
      <c r="W24" s="92"/>
    </row>
    <row r="25" ht="12" customHeight="1">
      <c r="A25" s="290" t="s">
        <v>61</v>
      </c>
    </row>
    <row r="26" spans="1:3" ht="12" customHeight="1">
      <c r="A26" s="102" t="s">
        <v>138</v>
      </c>
      <c r="C26" s="79"/>
    </row>
    <row r="66" ht="54.25" customHeight="1"/>
  </sheetData>
  <mergeCells count="1">
    <mergeCell ref="C22:O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77"/>
  <sheetViews>
    <sheetView showGridLines="0" workbookViewId="0" topLeftCell="A1">
      <selection activeCell="A19" sqref="A19"/>
    </sheetView>
  </sheetViews>
  <sheetFormatPr defaultColWidth="9.140625" defaultRowHeight="15"/>
  <cols>
    <col min="1" max="2" width="9.7109375" style="102" customWidth="1"/>
    <col min="3" max="3" width="23.7109375" style="21" customWidth="1"/>
    <col min="4" max="4" width="8.8515625" style="28" customWidth="1"/>
    <col min="5" max="5" width="4.7109375" style="28" customWidth="1"/>
    <col min="6" max="6" width="23.7109375" style="102" customWidth="1"/>
    <col min="7" max="7" width="8.7109375" style="28" customWidth="1"/>
    <col min="8" max="8" width="4.7109375" style="28" customWidth="1"/>
    <col min="9" max="9" width="23.7109375" style="102" customWidth="1"/>
    <col min="10" max="10" width="8.7109375" style="28" customWidth="1"/>
    <col min="11" max="11" width="4.7109375" style="28" customWidth="1"/>
    <col min="12" max="12" width="23.7109375" style="102" customWidth="1"/>
    <col min="13" max="13" width="8.7109375" style="28" customWidth="1"/>
    <col min="14" max="14" width="4.7109375" style="28" customWidth="1"/>
    <col min="15" max="15" width="16.28125" style="266" customWidth="1"/>
    <col min="16" max="16" width="9.140625" style="102" customWidth="1"/>
    <col min="17" max="17" width="9.7109375" style="102" customWidth="1"/>
    <col min="18" max="21" width="9.140625" style="102" customWidth="1"/>
    <col min="22" max="22" width="9.421875" style="102" bestFit="1" customWidth="1"/>
    <col min="23" max="16384" width="9.140625" style="102" customWidth="1"/>
  </cols>
  <sheetData>
    <row r="3" ht="12" customHeight="1">
      <c r="C3" s="54" t="s">
        <v>58</v>
      </c>
    </row>
    <row r="4" ht="12" customHeight="1">
      <c r="C4" s="55" t="s">
        <v>59</v>
      </c>
    </row>
    <row r="7" ht="12" customHeight="1">
      <c r="C7" s="277"/>
    </row>
    <row r="8" ht="12" customHeight="1">
      <c r="C8" s="277"/>
    </row>
    <row r="9" spans="3:19" ht="12" customHeight="1">
      <c r="C9" s="338" t="s">
        <v>150</v>
      </c>
      <c r="D9" s="187"/>
      <c r="E9" s="187"/>
      <c r="P9" s="1"/>
      <c r="Q9" s="1"/>
      <c r="R9" s="1"/>
      <c r="S9" s="1"/>
    </row>
    <row r="10" spans="3:19" ht="12" customHeight="1">
      <c r="C10" s="277"/>
      <c r="D10" s="187"/>
      <c r="E10" s="187"/>
      <c r="P10" s="1"/>
      <c r="Q10" s="1"/>
      <c r="R10" s="1"/>
      <c r="S10" s="1"/>
    </row>
    <row r="11" spans="2:18" ht="12" customHeight="1">
      <c r="B11" s="33"/>
      <c r="C11" s="309" t="s">
        <v>6</v>
      </c>
      <c r="D11" s="309"/>
      <c r="E11" s="309"/>
      <c r="F11" s="310" t="s">
        <v>7</v>
      </c>
      <c r="G11" s="309"/>
      <c r="H11" s="311"/>
      <c r="I11" s="309" t="s">
        <v>88</v>
      </c>
      <c r="J11" s="309"/>
      <c r="K11" s="311"/>
      <c r="L11" s="309" t="s">
        <v>8</v>
      </c>
      <c r="M11" s="309"/>
      <c r="N11" s="309"/>
      <c r="O11" s="10"/>
      <c r="P11" s="10"/>
      <c r="Q11" s="10"/>
      <c r="R11" s="78"/>
    </row>
    <row r="12" spans="2:18" ht="12" customHeight="1">
      <c r="B12" s="78"/>
      <c r="C12" s="66" t="s">
        <v>80</v>
      </c>
      <c r="D12" s="67" t="s">
        <v>95</v>
      </c>
      <c r="E12" s="68" t="s">
        <v>5</v>
      </c>
      <c r="F12" s="70" t="s">
        <v>80</v>
      </c>
      <c r="G12" s="67" t="s">
        <v>95</v>
      </c>
      <c r="H12" s="74" t="s">
        <v>5</v>
      </c>
      <c r="I12" s="66" t="s">
        <v>80</v>
      </c>
      <c r="J12" s="67" t="s">
        <v>95</v>
      </c>
      <c r="K12" s="72" t="s">
        <v>5</v>
      </c>
      <c r="L12" s="66" t="s">
        <v>80</v>
      </c>
      <c r="M12" s="67" t="s">
        <v>95</v>
      </c>
      <c r="N12" s="68" t="s">
        <v>5</v>
      </c>
      <c r="O12" s="11"/>
      <c r="P12" s="11"/>
      <c r="Q12" s="11"/>
      <c r="R12" s="78"/>
    </row>
    <row r="13" spans="2:18" ht="12" customHeight="1">
      <c r="B13" s="78"/>
      <c r="C13" s="46" t="s">
        <v>33</v>
      </c>
      <c r="D13" s="211">
        <v>5180</v>
      </c>
      <c r="E13" s="213">
        <v>10.873215785054576</v>
      </c>
      <c r="F13" s="58" t="s">
        <v>38</v>
      </c>
      <c r="G13" s="210">
        <v>3927</v>
      </c>
      <c r="H13" s="215">
        <v>38.24875815720269</v>
      </c>
      <c r="I13" s="57" t="s">
        <v>32</v>
      </c>
      <c r="J13" s="210">
        <v>29207</v>
      </c>
      <c r="K13" s="215">
        <v>53.75653390267245</v>
      </c>
      <c r="L13" s="57" t="s">
        <v>31</v>
      </c>
      <c r="M13" s="210">
        <v>3003</v>
      </c>
      <c r="N13" s="213">
        <v>12.589611369639039</v>
      </c>
      <c r="O13" s="12"/>
      <c r="P13" s="12"/>
      <c r="Q13" s="12"/>
      <c r="R13" s="9"/>
    </row>
    <row r="14" spans="2:18" ht="12" customHeight="1">
      <c r="B14" s="78"/>
      <c r="C14" s="46" t="s">
        <v>38</v>
      </c>
      <c r="D14" s="211">
        <v>2280</v>
      </c>
      <c r="E14" s="213">
        <v>4.785894206549118</v>
      </c>
      <c r="F14" s="59" t="s">
        <v>50</v>
      </c>
      <c r="G14" s="211">
        <v>1548</v>
      </c>
      <c r="H14" s="215">
        <v>15.077432550891205</v>
      </c>
      <c r="I14" s="46" t="s">
        <v>50</v>
      </c>
      <c r="J14" s="211">
        <v>6077</v>
      </c>
      <c r="K14" s="215">
        <v>11.184937053670028</v>
      </c>
      <c r="L14" s="46" t="s">
        <v>32</v>
      </c>
      <c r="M14" s="211">
        <v>2725</v>
      </c>
      <c r="N14" s="213">
        <v>11.424139521234226</v>
      </c>
      <c r="O14" s="11"/>
      <c r="P14" s="11"/>
      <c r="Q14" s="11"/>
      <c r="R14" s="78"/>
    </row>
    <row r="15" spans="2:18" ht="12" customHeight="1">
      <c r="B15" s="78"/>
      <c r="C15" s="94" t="s">
        <v>31</v>
      </c>
      <c r="D15" s="211">
        <v>2150</v>
      </c>
      <c r="E15" s="213">
        <v>4.5130142737195635</v>
      </c>
      <c r="F15" s="59" t="s">
        <v>32</v>
      </c>
      <c r="G15" s="211">
        <v>1340</v>
      </c>
      <c r="H15" s="215">
        <v>13.051524301159054</v>
      </c>
      <c r="I15" s="46" t="s">
        <v>55</v>
      </c>
      <c r="J15" s="211">
        <v>2624</v>
      </c>
      <c r="K15" s="215">
        <v>4.829566369726864</v>
      </c>
      <c r="L15" s="46" t="s">
        <v>51</v>
      </c>
      <c r="M15" s="211">
        <v>2723</v>
      </c>
      <c r="N15" s="213">
        <v>11.415754831677358</v>
      </c>
      <c r="O15" s="11"/>
      <c r="P15" s="11"/>
      <c r="Q15" s="11"/>
      <c r="R15" s="78"/>
    </row>
    <row r="16" spans="2:22" ht="12" customHeight="1">
      <c r="B16" s="78"/>
      <c r="C16" s="46" t="s">
        <v>56</v>
      </c>
      <c r="D16" s="211">
        <v>2040</v>
      </c>
      <c r="E16" s="213">
        <v>4.282115869017632</v>
      </c>
      <c r="F16" s="59" t="s">
        <v>89</v>
      </c>
      <c r="G16" s="211">
        <v>384</v>
      </c>
      <c r="H16" s="215">
        <v>3.7401383071978183</v>
      </c>
      <c r="I16" s="46" t="s">
        <v>126</v>
      </c>
      <c r="J16" s="211">
        <v>1564</v>
      </c>
      <c r="K16" s="215">
        <v>2.8785982478097623</v>
      </c>
      <c r="L16" s="46" t="s">
        <v>84</v>
      </c>
      <c r="M16" s="211">
        <v>2084</v>
      </c>
      <c r="N16" s="213">
        <v>8.73684651825766</v>
      </c>
      <c r="O16" s="11"/>
      <c r="P16" s="11"/>
      <c r="Q16" s="11"/>
      <c r="R16" s="78"/>
      <c r="V16" s="92"/>
    </row>
    <row r="17" spans="2:22" ht="12" customHeight="1">
      <c r="B17" s="78"/>
      <c r="C17" s="94" t="s">
        <v>53</v>
      </c>
      <c r="D17" s="29">
        <v>1975</v>
      </c>
      <c r="E17" s="213">
        <v>4.145675902602855</v>
      </c>
      <c r="F17" s="59" t="s">
        <v>45</v>
      </c>
      <c r="G17" s="211">
        <v>331</v>
      </c>
      <c r="H17" s="215">
        <v>3.223921301256453</v>
      </c>
      <c r="I17" s="46" t="s">
        <v>31</v>
      </c>
      <c r="J17" s="211">
        <v>1325</v>
      </c>
      <c r="K17" s="215">
        <v>2.438710152396378</v>
      </c>
      <c r="L17" s="46" t="s">
        <v>36</v>
      </c>
      <c r="M17" s="211">
        <v>1240</v>
      </c>
      <c r="N17" s="213">
        <v>5.1985075252588775</v>
      </c>
      <c r="O17" s="11"/>
      <c r="P17" s="11"/>
      <c r="Q17" s="11"/>
      <c r="R17" s="78"/>
      <c r="V17" s="92"/>
    </row>
    <row r="18" spans="1:22" ht="12" customHeight="1">
      <c r="A18" s="87"/>
      <c r="B18" s="78"/>
      <c r="C18" s="47" t="s">
        <v>70</v>
      </c>
      <c r="D18" s="212">
        <v>34015</v>
      </c>
      <c r="E18" s="214">
        <v>71.40008396305626</v>
      </c>
      <c r="F18" s="60" t="s">
        <v>70</v>
      </c>
      <c r="G18" s="212">
        <v>2737</v>
      </c>
      <c r="H18" s="216">
        <v>26.658225382292784</v>
      </c>
      <c r="I18" s="47" t="s">
        <v>70</v>
      </c>
      <c r="J18" s="212">
        <v>13535</v>
      </c>
      <c r="K18" s="216">
        <v>24.91165427372451</v>
      </c>
      <c r="L18" s="47" t="s">
        <v>70</v>
      </c>
      <c r="M18" s="212">
        <v>12078</v>
      </c>
      <c r="N18" s="214">
        <v>50.63514023393284</v>
      </c>
      <c r="O18" s="11"/>
      <c r="P18" s="11"/>
      <c r="Q18" s="11"/>
      <c r="R18" s="78"/>
      <c r="V18" s="92"/>
    </row>
    <row r="19" spans="2:22" ht="12" customHeight="1">
      <c r="B19" s="78"/>
      <c r="C19" s="312" t="s">
        <v>39</v>
      </c>
      <c r="D19" s="312"/>
      <c r="E19" s="312"/>
      <c r="F19" s="313" t="s">
        <v>9</v>
      </c>
      <c r="G19" s="312"/>
      <c r="H19" s="312"/>
      <c r="I19" s="313" t="s">
        <v>83</v>
      </c>
      <c r="J19" s="312"/>
      <c r="K19" s="314"/>
      <c r="L19" s="312" t="s">
        <v>10</v>
      </c>
      <c r="M19" s="312"/>
      <c r="N19" s="312"/>
      <c r="O19" s="11"/>
      <c r="P19" s="11"/>
      <c r="Q19" s="11"/>
      <c r="R19" s="78"/>
      <c r="V19" s="92"/>
    </row>
    <row r="20" spans="2:22" ht="12" customHeight="1">
      <c r="B20" s="78"/>
      <c r="C20" s="48" t="s">
        <v>80</v>
      </c>
      <c r="D20" s="67" t="s">
        <v>95</v>
      </c>
      <c r="E20" s="61" t="s">
        <v>5</v>
      </c>
      <c r="F20" s="70" t="s">
        <v>80</v>
      </c>
      <c r="G20" s="67" t="s">
        <v>95</v>
      </c>
      <c r="H20" s="74" t="s">
        <v>5</v>
      </c>
      <c r="I20" s="66" t="s">
        <v>80</v>
      </c>
      <c r="J20" s="67" t="s">
        <v>95</v>
      </c>
      <c r="K20" s="72" t="s">
        <v>5</v>
      </c>
      <c r="L20" s="48" t="s">
        <v>80</v>
      </c>
      <c r="M20" s="67" t="s">
        <v>95</v>
      </c>
      <c r="N20" s="61" t="s">
        <v>5</v>
      </c>
      <c r="O20" s="12"/>
      <c r="P20" s="12"/>
      <c r="Q20" s="11"/>
      <c r="R20" s="78"/>
      <c r="V20" s="92"/>
    </row>
    <row r="21" spans="2:22" ht="12" customHeight="1">
      <c r="B21" s="78"/>
      <c r="C21" s="57" t="s">
        <v>53</v>
      </c>
      <c r="D21" s="210">
        <v>46550</v>
      </c>
      <c r="E21" s="213">
        <v>14.886853517199034</v>
      </c>
      <c r="F21" s="58" t="s">
        <v>32</v>
      </c>
      <c r="G21" s="210">
        <v>1874</v>
      </c>
      <c r="H21" s="215">
        <v>37.5400641025641</v>
      </c>
      <c r="I21" s="57" t="s">
        <v>31</v>
      </c>
      <c r="J21" s="210">
        <v>6352</v>
      </c>
      <c r="K21" s="215">
        <v>20.907116055559214</v>
      </c>
      <c r="L21" s="57" t="s">
        <v>35</v>
      </c>
      <c r="M21" s="210">
        <v>7768</v>
      </c>
      <c r="N21" s="213">
        <v>39.19075727763483</v>
      </c>
      <c r="O21" s="11"/>
      <c r="P21" s="11"/>
      <c r="Q21" s="11"/>
      <c r="R21" s="78"/>
      <c r="V21" s="92"/>
    </row>
    <row r="22" spans="2:18" ht="12" customHeight="1">
      <c r="B22" s="78"/>
      <c r="C22" s="46" t="s">
        <v>56</v>
      </c>
      <c r="D22" s="211">
        <v>24258</v>
      </c>
      <c r="E22" s="213">
        <v>7.757793611605029</v>
      </c>
      <c r="F22" s="59" t="s">
        <v>50</v>
      </c>
      <c r="G22" s="211">
        <v>1195</v>
      </c>
      <c r="H22" s="215">
        <v>23.938301282051285</v>
      </c>
      <c r="I22" s="46" t="s">
        <v>37</v>
      </c>
      <c r="J22" s="211">
        <v>5010</v>
      </c>
      <c r="K22" s="215">
        <v>16.490026989664933</v>
      </c>
      <c r="L22" s="46" t="s">
        <v>84</v>
      </c>
      <c r="M22" s="211">
        <v>2497</v>
      </c>
      <c r="N22" s="213">
        <v>12.597749861258261</v>
      </c>
      <c r="O22" s="10"/>
      <c r="P22" s="10"/>
      <c r="Q22" s="10"/>
      <c r="R22" s="78"/>
    </row>
    <row r="23" spans="2:18" ht="12" customHeight="1">
      <c r="B23" s="78"/>
      <c r="C23" s="46" t="s">
        <v>38</v>
      </c>
      <c r="D23" s="211">
        <v>20861</v>
      </c>
      <c r="E23" s="213">
        <v>6.671421078889131</v>
      </c>
      <c r="F23" s="59" t="s">
        <v>44</v>
      </c>
      <c r="G23" s="211">
        <v>279</v>
      </c>
      <c r="H23" s="215">
        <v>5.588942307692308</v>
      </c>
      <c r="I23" s="46" t="s">
        <v>51</v>
      </c>
      <c r="J23" s="211">
        <v>3585</v>
      </c>
      <c r="K23" s="215">
        <v>11.799749851885984</v>
      </c>
      <c r="L23" s="46" t="s">
        <v>40</v>
      </c>
      <c r="M23" s="211">
        <v>1694</v>
      </c>
      <c r="N23" s="213">
        <v>8.546491095302962</v>
      </c>
      <c r="O23" s="10"/>
      <c r="P23" s="10"/>
      <c r="Q23" s="10"/>
      <c r="R23" s="78"/>
    </row>
    <row r="24" spans="2:18" ht="12" customHeight="1">
      <c r="B24" s="78"/>
      <c r="C24" s="46" t="s">
        <v>79</v>
      </c>
      <c r="D24" s="211">
        <v>16202</v>
      </c>
      <c r="E24" s="213">
        <v>5.1814565131183405</v>
      </c>
      <c r="F24" s="59" t="s">
        <v>31</v>
      </c>
      <c r="G24" s="211">
        <v>185</v>
      </c>
      <c r="H24" s="215">
        <v>3.7059294871794872</v>
      </c>
      <c r="I24" s="46" t="s">
        <v>84</v>
      </c>
      <c r="J24" s="211">
        <v>1731</v>
      </c>
      <c r="K24" s="215">
        <v>5.6974524389441115</v>
      </c>
      <c r="L24" s="46" t="s">
        <v>34</v>
      </c>
      <c r="M24" s="211">
        <v>1314</v>
      </c>
      <c r="N24" s="213">
        <v>6.629332526108672</v>
      </c>
      <c r="O24" s="10"/>
      <c r="P24" s="10"/>
      <c r="Q24" s="10"/>
      <c r="R24" s="78"/>
    </row>
    <row r="25" spans="2:18" ht="12" customHeight="1">
      <c r="B25" s="78"/>
      <c r="C25" s="46" t="s">
        <v>97</v>
      </c>
      <c r="D25" s="211">
        <v>15895</v>
      </c>
      <c r="E25" s="213">
        <v>5.083276834712752</v>
      </c>
      <c r="F25" s="59" t="s">
        <v>51</v>
      </c>
      <c r="G25" s="211">
        <v>106</v>
      </c>
      <c r="H25" s="215">
        <v>2.123397435897436</v>
      </c>
      <c r="I25" s="46" t="s">
        <v>127</v>
      </c>
      <c r="J25" s="211">
        <v>1019</v>
      </c>
      <c r="K25" s="215">
        <v>3.3539595813310514</v>
      </c>
      <c r="L25" s="46" t="s">
        <v>99</v>
      </c>
      <c r="M25" s="211">
        <v>726</v>
      </c>
      <c r="N25" s="213">
        <v>3.6627818979869837</v>
      </c>
      <c r="O25" s="10"/>
      <c r="P25" s="10"/>
      <c r="Q25" s="10"/>
      <c r="R25" s="78"/>
    </row>
    <row r="26" spans="2:18" ht="12" customHeight="1">
      <c r="B26" s="78"/>
      <c r="C26" s="47" t="s">
        <v>70</v>
      </c>
      <c r="D26" s="212">
        <v>188926</v>
      </c>
      <c r="E26" s="214">
        <v>60.41919844447572</v>
      </c>
      <c r="F26" s="60" t="s">
        <v>70</v>
      </c>
      <c r="G26" s="212">
        <v>1353</v>
      </c>
      <c r="H26" s="216">
        <v>27.103365384615387</v>
      </c>
      <c r="I26" s="47" t="s">
        <v>70</v>
      </c>
      <c r="J26" s="212">
        <v>12685</v>
      </c>
      <c r="K26" s="216">
        <v>41.7516950826147</v>
      </c>
      <c r="L26" s="47" t="s">
        <v>70</v>
      </c>
      <c r="M26" s="212">
        <v>5822</v>
      </c>
      <c r="N26" s="214">
        <v>29.372887341708285</v>
      </c>
      <c r="O26" s="10"/>
      <c r="P26" s="10"/>
      <c r="Q26" s="10"/>
      <c r="R26" s="78"/>
    </row>
    <row r="27" spans="2:18" ht="12" customHeight="1">
      <c r="B27" s="78"/>
      <c r="C27" s="312" t="s">
        <v>11</v>
      </c>
      <c r="D27" s="312"/>
      <c r="E27" s="312"/>
      <c r="F27" s="313" t="s">
        <v>12</v>
      </c>
      <c r="G27" s="312"/>
      <c r="H27" s="314"/>
      <c r="I27" s="312" t="s">
        <v>46</v>
      </c>
      <c r="J27" s="312"/>
      <c r="K27" s="314"/>
      <c r="L27" s="305" t="s">
        <v>13</v>
      </c>
      <c r="M27" s="305"/>
      <c r="N27" s="305"/>
      <c r="O27" s="10"/>
      <c r="P27" s="10"/>
      <c r="Q27" s="10"/>
      <c r="R27" s="78"/>
    </row>
    <row r="28" spans="2:17" ht="12" customHeight="1">
      <c r="B28" s="78"/>
      <c r="C28" s="48" t="s">
        <v>80</v>
      </c>
      <c r="D28" s="67" t="s">
        <v>95</v>
      </c>
      <c r="E28" s="61" t="s">
        <v>5</v>
      </c>
      <c r="F28" s="71" t="s">
        <v>80</v>
      </c>
      <c r="G28" s="67" t="s">
        <v>95</v>
      </c>
      <c r="H28" s="75" t="s">
        <v>5</v>
      </c>
      <c r="I28" s="48" t="s">
        <v>80</v>
      </c>
      <c r="J28" s="67" t="s">
        <v>95</v>
      </c>
      <c r="K28" s="73" t="s">
        <v>5</v>
      </c>
      <c r="L28" s="48" t="s">
        <v>80</v>
      </c>
      <c r="M28" s="67" t="s">
        <v>95</v>
      </c>
      <c r="N28" s="61" t="s">
        <v>5</v>
      </c>
      <c r="O28" s="12"/>
      <c r="P28" s="12"/>
      <c r="Q28" s="13"/>
    </row>
    <row r="29" spans="2:17" ht="12" customHeight="1">
      <c r="B29" s="78"/>
      <c r="C29" s="57" t="s">
        <v>33</v>
      </c>
      <c r="D29" s="210">
        <v>69387</v>
      </c>
      <c r="E29" s="213">
        <v>22.254473377829235</v>
      </c>
      <c r="F29" s="58" t="s">
        <v>33</v>
      </c>
      <c r="G29" s="210">
        <v>30145</v>
      </c>
      <c r="H29" s="215">
        <v>13.344990924786401</v>
      </c>
      <c r="I29" s="57" t="s">
        <v>54</v>
      </c>
      <c r="J29" s="210">
        <v>11652</v>
      </c>
      <c r="K29" s="215">
        <v>33.16068074449314</v>
      </c>
      <c r="L29" s="57" t="s">
        <v>35</v>
      </c>
      <c r="M29" s="210">
        <v>13059</v>
      </c>
      <c r="N29" s="213">
        <v>12.351388928297819</v>
      </c>
      <c r="O29" s="10"/>
      <c r="P29" s="10"/>
      <c r="Q29" s="13"/>
    </row>
    <row r="30" spans="2:17" ht="12" customHeight="1">
      <c r="B30" s="78"/>
      <c r="C30" s="46" t="s">
        <v>85</v>
      </c>
      <c r="D30" s="211">
        <v>55757</v>
      </c>
      <c r="E30" s="213">
        <v>17.882927236047454</v>
      </c>
      <c r="F30" s="59" t="s">
        <v>41</v>
      </c>
      <c r="G30" s="211">
        <v>23906</v>
      </c>
      <c r="H30" s="215">
        <v>10.583027137102128</v>
      </c>
      <c r="I30" s="46" t="s">
        <v>45</v>
      </c>
      <c r="J30" s="211">
        <v>7360</v>
      </c>
      <c r="K30" s="215">
        <v>20.945984404348568</v>
      </c>
      <c r="L30" s="46" t="s">
        <v>33</v>
      </c>
      <c r="M30" s="211">
        <v>10239</v>
      </c>
      <c r="N30" s="213">
        <v>9.684192605623812</v>
      </c>
      <c r="O30" s="10"/>
      <c r="P30" s="10"/>
      <c r="Q30" s="13"/>
    </row>
    <row r="31" spans="2:17" ht="12" customHeight="1">
      <c r="B31" s="78"/>
      <c r="C31" s="46" t="s">
        <v>42</v>
      </c>
      <c r="D31" s="211">
        <v>21430</v>
      </c>
      <c r="E31" s="213">
        <v>6.8732379910773</v>
      </c>
      <c r="F31" s="59" t="s">
        <v>43</v>
      </c>
      <c r="G31" s="211">
        <v>15412</v>
      </c>
      <c r="H31" s="215">
        <v>6.822789853468503</v>
      </c>
      <c r="I31" s="46" t="s">
        <v>97</v>
      </c>
      <c r="J31" s="211">
        <v>4488</v>
      </c>
      <c r="K31" s="215">
        <v>12.772497011782116</v>
      </c>
      <c r="L31" s="46" t="s">
        <v>34</v>
      </c>
      <c r="M31" s="211">
        <v>7900</v>
      </c>
      <c r="N31" s="213">
        <v>7.4719329606825</v>
      </c>
      <c r="O31" s="10"/>
      <c r="P31" s="10"/>
      <c r="Q31" s="13"/>
    </row>
    <row r="32" spans="2:17" ht="12" customHeight="1">
      <c r="B32" s="78"/>
      <c r="C32" s="46" t="s">
        <v>128</v>
      </c>
      <c r="D32" s="211">
        <v>9879</v>
      </c>
      <c r="E32" s="213">
        <v>3.168488946050053</v>
      </c>
      <c r="F32" s="59" t="s">
        <v>129</v>
      </c>
      <c r="G32" s="211">
        <v>9158</v>
      </c>
      <c r="H32" s="215">
        <v>4.054185665589446</v>
      </c>
      <c r="I32" s="46" t="s">
        <v>89</v>
      </c>
      <c r="J32" s="211">
        <v>2235</v>
      </c>
      <c r="K32" s="215">
        <v>6.360635209744436</v>
      </c>
      <c r="L32" s="46" t="s">
        <v>99</v>
      </c>
      <c r="M32" s="211">
        <v>6413</v>
      </c>
      <c r="N32" s="213">
        <v>6.065507098336313</v>
      </c>
      <c r="O32" s="10"/>
      <c r="P32" s="10"/>
      <c r="Q32" s="13"/>
    </row>
    <row r="33" spans="2:17" ht="12" customHeight="1">
      <c r="B33" s="78"/>
      <c r="C33" s="46" t="s">
        <v>84</v>
      </c>
      <c r="D33" s="211">
        <v>9541</v>
      </c>
      <c r="E33" s="213">
        <v>3.0600822992472474</v>
      </c>
      <c r="F33" s="59" t="s">
        <v>84</v>
      </c>
      <c r="G33" s="211">
        <v>8577</v>
      </c>
      <c r="H33" s="215">
        <v>3.796980831378104</v>
      </c>
      <c r="I33" s="46" t="s">
        <v>35</v>
      </c>
      <c r="J33" s="211">
        <v>1695</v>
      </c>
      <c r="K33" s="215">
        <v>4.8238374409471225</v>
      </c>
      <c r="L33" s="46" t="s">
        <v>31</v>
      </c>
      <c r="M33" s="211">
        <v>6156</v>
      </c>
      <c r="N33" s="213">
        <v>5.822432823539427</v>
      </c>
      <c r="O33" s="10"/>
      <c r="P33" s="10"/>
      <c r="Q33" s="13"/>
    </row>
    <row r="34" spans="2:17" ht="12" customHeight="1">
      <c r="B34" s="78"/>
      <c r="C34" s="47" t="s">
        <v>70</v>
      </c>
      <c r="D34" s="212">
        <v>145795</v>
      </c>
      <c r="E34" s="214">
        <v>46.76079014974871</v>
      </c>
      <c r="F34" s="60" t="s">
        <v>70</v>
      </c>
      <c r="G34" s="212">
        <v>138692</v>
      </c>
      <c r="H34" s="216">
        <v>61.39802558767542</v>
      </c>
      <c r="I34" s="47" t="s">
        <v>70</v>
      </c>
      <c r="J34" s="212">
        <v>7708</v>
      </c>
      <c r="K34" s="216">
        <v>21.936365188684615</v>
      </c>
      <c r="L34" s="47" t="s">
        <v>70</v>
      </c>
      <c r="M34" s="212">
        <v>61962</v>
      </c>
      <c r="N34" s="214">
        <v>58.60454558352013</v>
      </c>
      <c r="O34" s="10"/>
      <c r="P34" s="10"/>
      <c r="Q34" s="13"/>
    </row>
    <row r="35" spans="2:17" ht="12" customHeight="1">
      <c r="B35" s="78"/>
      <c r="C35" s="305" t="s">
        <v>14</v>
      </c>
      <c r="D35" s="305"/>
      <c r="E35" s="307"/>
      <c r="F35" s="306" t="s">
        <v>15</v>
      </c>
      <c r="G35" s="305"/>
      <c r="H35" s="307"/>
      <c r="I35" s="305" t="s">
        <v>16</v>
      </c>
      <c r="J35" s="305"/>
      <c r="K35" s="307"/>
      <c r="L35" s="305" t="s">
        <v>17</v>
      </c>
      <c r="M35" s="305"/>
      <c r="N35" s="305"/>
      <c r="O35" s="10"/>
      <c r="P35" s="10"/>
      <c r="Q35" s="13"/>
    </row>
    <row r="36" spans="2:17" ht="12" customHeight="1">
      <c r="B36" s="78"/>
      <c r="C36" s="48" t="s">
        <v>80</v>
      </c>
      <c r="D36" s="67" t="s">
        <v>95</v>
      </c>
      <c r="E36" s="61" t="s">
        <v>5</v>
      </c>
      <c r="F36" s="71" t="s">
        <v>80</v>
      </c>
      <c r="G36" s="67" t="s">
        <v>95</v>
      </c>
      <c r="H36" s="75" t="s">
        <v>5</v>
      </c>
      <c r="I36" s="48" t="s">
        <v>80</v>
      </c>
      <c r="J36" s="67" t="s">
        <v>95</v>
      </c>
      <c r="K36" s="73" t="s">
        <v>5</v>
      </c>
      <c r="L36" s="48" t="s">
        <v>80</v>
      </c>
      <c r="M36" s="67" t="s">
        <v>95</v>
      </c>
      <c r="N36" s="61" t="s">
        <v>5</v>
      </c>
      <c r="O36" s="12"/>
      <c r="P36" s="12"/>
      <c r="Q36" s="13"/>
    </row>
    <row r="37" spans="2:17" ht="12" customHeight="1">
      <c r="B37" s="78"/>
      <c r="C37" s="57" t="s">
        <v>31</v>
      </c>
      <c r="D37" s="210">
        <v>3041</v>
      </c>
      <c r="E37" s="213">
        <v>17.983441750443525</v>
      </c>
      <c r="F37" s="58" t="s">
        <v>32</v>
      </c>
      <c r="G37" s="210">
        <v>1534</v>
      </c>
      <c r="H37" s="215">
        <v>27.729573391178597</v>
      </c>
      <c r="I37" s="57" t="s">
        <v>32</v>
      </c>
      <c r="J37" s="210">
        <v>9818</v>
      </c>
      <c r="K37" s="215">
        <v>43.6142330416241</v>
      </c>
      <c r="L37" s="57" t="s">
        <v>31</v>
      </c>
      <c r="M37" s="210">
        <v>520</v>
      </c>
      <c r="N37" s="213">
        <v>9.111617312072893</v>
      </c>
      <c r="O37" s="10"/>
      <c r="P37" s="10"/>
      <c r="Q37" s="13"/>
    </row>
    <row r="38" spans="2:17" ht="12" customHeight="1">
      <c r="B38" s="78"/>
      <c r="C38" s="46" t="s">
        <v>50</v>
      </c>
      <c r="D38" s="211">
        <v>2303</v>
      </c>
      <c r="E38" s="213">
        <v>13.619160260201063</v>
      </c>
      <c r="F38" s="59" t="s">
        <v>50</v>
      </c>
      <c r="G38" s="211">
        <v>1049</v>
      </c>
      <c r="H38" s="215">
        <v>18.96240057845264</v>
      </c>
      <c r="I38" s="46" t="s">
        <v>44</v>
      </c>
      <c r="J38" s="211">
        <v>7455</v>
      </c>
      <c r="K38" s="215">
        <v>33.117142730220785</v>
      </c>
      <c r="L38" s="46" t="s">
        <v>49</v>
      </c>
      <c r="M38" s="211">
        <v>398</v>
      </c>
      <c r="N38" s="213">
        <v>6.973891711932715</v>
      </c>
      <c r="O38" s="10"/>
      <c r="P38" s="10"/>
      <c r="Q38" s="13"/>
    </row>
    <row r="39" spans="2:17" ht="12" customHeight="1">
      <c r="B39" s="78"/>
      <c r="C39" s="46" t="s">
        <v>86</v>
      </c>
      <c r="D39" s="211">
        <v>2029</v>
      </c>
      <c r="E39" s="213">
        <v>11.998817267888823</v>
      </c>
      <c r="F39" s="59" t="s">
        <v>52</v>
      </c>
      <c r="G39" s="211">
        <v>658</v>
      </c>
      <c r="H39" s="215">
        <v>11.894432393347795</v>
      </c>
      <c r="I39" s="46" t="s">
        <v>50</v>
      </c>
      <c r="J39" s="211">
        <v>1096</v>
      </c>
      <c r="K39" s="215">
        <v>4.868730842699125</v>
      </c>
      <c r="L39" s="46" t="s">
        <v>37</v>
      </c>
      <c r="M39" s="211">
        <v>327</v>
      </c>
      <c r="N39" s="213">
        <v>5.729805502015069</v>
      </c>
      <c r="O39" s="10"/>
      <c r="P39" s="10"/>
      <c r="Q39" s="13"/>
    </row>
    <row r="40" spans="2:17" ht="12" customHeight="1">
      <c r="B40" s="78"/>
      <c r="C40" s="46" t="s">
        <v>53</v>
      </c>
      <c r="D40" s="211">
        <v>1560</v>
      </c>
      <c r="E40" s="213">
        <v>9.225310467179183</v>
      </c>
      <c r="F40" s="59" t="s">
        <v>44</v>
      </c>
      <c r="G40" s="211">
        <v>481</v>
      </c>
      <c r="H40" s="215">
        <v>8.694866232827188</v>
      </c>
      <c r="I40" s="46" t="s">
        <v>52</v>
      </c>
      <c r="J40" s="211">
        <v>558</v>
      </c>
      <c r="K40" s="215">
        <v>2.478788148016525</v>
      </c>
      <c r="L40" s="46" t="s">
        <v>51</v>
      </c>
      <c r="M40" s="211">
        <v>319</v>
      </c>
      <c r="N40" s="213">
        <v>5.589626774137025</v>
      </c>
      <c r="O40" s="10"/>
      <c r="P40" s="10"/>
      <c r="Q40" s="13"/>
    </row>
    <row r="41" spans="2:17" ht="12" customHeight="1">
      <c r="B41" s="78"/>
      <c r="C41" s="46" t="s">
        <v>36</v>
      </c>
      <c r="D41" s="211">
        <v>1321</v>
      </c>
      <c r="E41" s="213">
        <v>7.811945594322886</v>
      </c>
      <c r="F41" s="59" t="s">
        <v>31</v>
      </c>
      <c r="G41" s="211">
        <v>434</v>
      </c>
      <c r="H41" s="215">
        <v>7.84526391901663</v>
      </c>
      <c r="I41" s="46" t="s">
        <v>57</v>
      </c>
      <c r="J41" s="211">
        <v>343</v>
      </c>
      <c r="K41" s="215">
        <v>1.5236995246768246</v>
      </c>
      <c r="L41" s="46" t="s">
        <v>84</v>
      </c>
      <c r="M41" s="211">
        <v>309</v>
      </c>
      <c r="N41" s="213">
        <v>5.414403364289469</v>
      </c>
      <c r="O41" s="10"/>
      <c r="P41" s="10"/>
      <c r="Q41" s="13"/>
    </row>
    <row r="42" spans="2:17" ht="12" customHeight="1">
      <c r="B42" s="78"/>
      <c r="C42" s="47" t="s">
        <v>70</v>
      </c>
      <c r="D42" s="212">
        <v>6656</v>
      </c>
      <c r="E42" s="214">
        <v>39.36132465996452</v>
      </c>
      <c r="F42" s="60" t="s">
        <v>70</v>
      </c>
      <c r="G42" s="212">
        <v>1376</v>
      </c>
      <c r="H42" s="216">
        <v>24.87346348517715</v>
      </c>
      <c r="I42" s="47" t="s">
        <v>70</v>
      </c>
      <c r="J42" s="212">
        <v>3241</v>
      </c>
      <c r="K42" s="216">
        <v>14.397405712762648</v>
      </c>
      <c r="L42" s="47" t="s">
        <v>70</v>
      </c>
      <c r="M42" s="212">
        <v>3834</v>
      </c>
      <c r="N42" s="214">
        <v>67.18065533555283</v>
      </c>
      <c r="O42" s="10"/>
      <c r="P42" s="10"/>
      <c r="Q42" s="13"/>
    </row>
    <row r="43" spans="2:17" ht="12" customHeight="1">
      <c r="B43" s="78"/>
      <c r="C43" s="305" t="s">
        <v>18</v>
      </c>
      <c r="D43" s="305"/>
      <c r="E43" s="305"/>
      <c r="F43" s="306" t="s">
        <v>19</v>
      </c>
      <c r="G43" s="305"/>
      <c r="H43" s="307"/>
      <c r="I43" s="305" t="s">
        <v>20</v>
      </c>
      <c r="J43" s="305"/>
      <c r="K43" s="307"/>
      <c r="L43" s="305" t="s">
        <v>21</v>
      </c>
      <c r="M43" s="305"/>
      <c r="N43" s="305"/>
      <c r="O43" s="10"/>
      <c r="P43" s="10"/>
      <c r="Q43" s="13"/>
    </row>
    <row r="44" spans="2:17" ht="12" customHeight="1">
      <c r="B44" s="78"/>
      <c r="C44" s="48" t="s">
        <v>80</v>
      </c>
      <c r="D44" s="67" t="s">
        <v>95</v>
      </c>
      <c r="E44" s="61" t="s">
        <v>5</v>
      </c>
      <c r="F44" s="71" t="s">
        <v>80</v>
      </c>
      <c r="G44" s="67" t="s">
        <v>95</v>
      </c>
      <c r="H44" s="75" t="s">
        <v>5</v>
      </c>
      <c r="I44" s="48" t="s">
        <v>80</v>
      </c>
      <c r="J44" s="67" t="s">
        <v>95</v>
      </c>
      <c r="K44" s="73" t="s">
        <v>5</v>
      </c>
      <c r="L44" s="48" t="s">
        <v>80</v>
      </c>
      <c r="M44" s="67" t="s">
        <v>95</v>
      </c>
      <c r="N44" s="61" t="s">
        <v>5</v>
      </c>
      <c r="O44" s="12"/>
      <c r="P44" s="12"/>
      <c r="Q44" s="13"/>
    </row>
    <row r="45" spans="2:17" ht="12" customHeight="1">
      <c r="B45" s="78"/>
      <c r="C45" s="57" t="s">
        <v>32</v>
      </c>
      <c r="D45" s="210">
        <v>20744</v>
      </c>
      <c r="E45" s="213">
        <v>37.82985319595149</v>
      </c>
      <c r="F45" s="58" t="s">
        <v>31</v>
      </c>
      <c r="G45" s="210">
        <v>2223</v>
      </c>
      <c r="H45" s="215">
        <v>20.01440532997209</v>
      </c>
      <c r="I45" s="57" t="s">
        <v>53</v>
      </c>
      <c r="J45" s="210">
        <v>8032</v>
      </c>
      <c r="K45" s="215">
        <v>10.926255934485996</v>
      </c>
      <c r="L45" s="57" t="s">
        <v>56</v>
      </c>
      <c r="M45" s="210">
        <v>5134</v>
      </c>
      <c r="N45" s="213">
        <v>14.770275324376419</v>
      </c>
      <c r="O45" s="10"/>
      <c r="P45" s="10"/>
      <c r="Q45" s="13"/>
    </row>
    <row r="46" spans="2:17" ht="12" customHeight="1">
      <c r="B46" s="78"/>
      <c r="C46" s="46" t="s">
        <v>84</v>
      </c>
      <c r="D46" s="211">
        <v>5998</v>
      </c>
      <c r="E46" s="213">
        <v>10.938269353515091</v>
      </c>
      <c r="F46" s="59" t="s">
        <v>38</v>
      </c>
      <c r="G46" s="211">
        <v>904</v>
      </c>
      <c r="H46" s="215">
        <v>8.139011434230666</v>
      </c>
      <c r="I46" s="46" t="s">
        <v>31</v>
      </c>
      <c r="J46" s="211">
        <v>7636</v>
      </c>
      <c r="K46" s="215">
        <v>10.38756104528574</v>
      </c>
      <c r="L46" s="46" t="s">
        <v>45</v>
      </c>
      <c r="M46" s="211">
        <v>3276</v>
      </c>
      <c r="N46" s="213">
        <v>9.424897148939843</v>
      </c>
      <c r="O46" s="10"/>
      <c r="P46" s="10"/>
      <c r="Q46" s="13"/>
    </row>
    <row r="47" spans="2:17" ht="12" customHeight="1">
      <c r="B47" s="78"/>
      <c r="C47" s="46" t="s">
        <v>55</v>
      </c>
      <c r="D47" s="211">
        <v>3030</v>
      </c>
      <c r="E47" s="213">
        <v>5.525667912829397</v>
      </c>
      <c r="F47" s="59" t="s">
        <v>84</v>
      </c>
      <c r="G47" s="211">
        <v>861</v>
      </c>
      <c r="H47" s="215">
        <v>7.751868191230756</v>
      </c>
      <c r="I47" s="46" t="s">
        <v>38</v>
      </c>
      <c r="J47" s="211">
        <v>6174</v>
      </c>
      <c r="K47" s="215">
        <v>8.398743045258533</v>
      </c>
      <c r="L47" s="46" t="s">
        <v>53</v>
      </c>
      <c r="M47" s="211">
        <v>3260</v>
      </c>
      <c r="N47" s="213">
        <v>9.378865905233177</v>
      </c>
      <c r="O47" s="10"/>
      <c r="P47" s="10"/>
      <c r="Q47" s="13"/>
    </row>
    <row r="48" spans="2:17" ht="12" customHeight="1">
      <c r="B48" s="78"/>
      <c r="C48" s="46" t="s">
        <v>45</v>
      </c>
      <c r="D48" s="211">
        <v>2104</v>
      </c>
      <c r="E48" s="213">
        <v>3.8369654417798853</v>
      </c>
      <c r="F48" s="59" t="s">
        <v>36</v>
      </c>
      <c r="G48" s="211">
        <v>822</v>
      </c>
      <c r="H48" s="215">
        <v>7.40073827316107</v>
      </c>
      <c r="I48" s="46" t="s">
        <v>84</v>
      </c>
      <c r="J48" s="211">
        <v>5148</v>
      </c>
      <c r="K48" s="215">
        <v>7.003033559603325</v>
      </c>
      <c r="L48" s="46" t="s">
        <v>54</v>
      </c>
      <c r="M48" s="211">
        <v>2782</v>
      </c>
      <c r="N48" s="213">
        <v>8.003682499496534</v>
      </c>
      <c r="O48" s="10"/>
      <c r="P48" s="10"/>
      <c r="Q48" s="13"/>
    </row>
    <row r="49" spans="2:17" ht="12" customHeight="1">
      <c r="B49" s="78"/>
      <c r="C49" s="46" t="s">
        <v>130</v>
      </c>
      <c r="D49" s="211">
        <v>2063</v>
      </c>
      <c r="E49" s="213">
        <v>3.7621956779429198</v>
      </c>
      <c r="F49" s="59" t="s">
        <v>86</v>
      </c>
      <c r="G49" s="211">
        <v>807</v>
      </c>
      <c r="H49" s="215">
        <v>7.26568830467273</v>
      </c>
      <c r="I49" s="46" t="s">
        <v>51</v>
      </c>
      <c r="J49" s="211">
        <v>4300</v>
      </c>
      <c r="K49" s="215">
        <v>5.849464705962372</v>
      </c>
      <c r="L49" s="46" t="s">
        <v>38</v>
      </c>
      <c r="M49" s="211">
        <v>2329</v>
      </c>
      <c r="N49" s="213">
        <v>6.700422912051556</v>
      </c>
      <c r="O49" s="10"/>
      <c r="P49" s="10"/>
      <c r="Q49" s="13"/>
    </row>
    <row r="50" spans="2:17" ht="12" customHeight="1">
      <c r="B50" s="78"/>
      <c r="C50" s="47" t="s">
        <v>70</v>
      </c>
      <c r="D50" s="212">
        <v>20896</v>
      </c>
      <c r="E50" s="214">
        <v>38.10704841798122</v>
      </c>
      <c r="F50" s="60" t="s">
        <v>70</v>
      </c>
      <c r="G50" s="212">
        <v>5490</v>
      </c>
      <c r="H50" s="216">
        <v>49.42828846673269</v>
      </c>
      <c r="I50" s="47" t="s">
        <v>70</v>
      </c>
      <c r="J50" s="212">
        <v>42221</v>
      </c>
      <c r="K50" s="216">
        <v>57.43494170940403</v>
      </c>
      <c r="L50" s="47" t="s">
        <v>70</v>
      </c>
      <c r="M50" s="212">
        <v>17978</v>
      </c>
      <c r="N50" s="214">
        <v>51.72185620990247</v>
      </c>
      <c r="O50" s="10"/>
      <c r="P50" s="10"/>
      <c r="Q50" s="13"/>
    </row>
    <row r="51" spans="2:17" ht="12" customHeight="1">
      <c r="B51" s="78"/>
      <c r="C51" s="304" t="s">
        <v>22</v>
      </c>
      <c r="D51" s="305"/>
      <c r="E51" s="305"/>
      <c r="F51" s="306" t="s">
        <v>23</v>
      </c>
      <c r="G51" s="305"/>
      <c r="H51" s="307"/>
      <c r="I51" s="305" t="s">
        <v>24</v>
      </c>
      <c r="J51" s="305"/>
      <c r="K51" s="307"/>
      <c r="L51" s="305" t="s">
        <v>25</v>
      </c>
      <c r="M51" s="305"/>
      <c r="N51" s="305"/>
      <c r="O51" s="10"/>
      <c r="P51" s="10"/>
      <c r="Q51" s="13"/>
    </row>
    <row r="52" spans="2:17" ht="12" customHeight="1">
      <c r="B52" s="78"/>
      <c r="C52" s="48" t="s">
        <v>80</v>
      </c>
      <c r="D52" s="67" t="s">
        <v>95</v>
      </c>
      <c r="E52" s="61" t="s">
        <v>5</v>
      </c>
      <c r="F52" s="71" t="s">
        <v>80</v>
      </c>
      <c r="G52" s="67" t="s">
        <v>95</v>
      </c>
      <c r="H52" s="75" t="s">
        <v>5</v>
      </c>
      <c r="I52" s="48" t="s">
        <v>80</v>
      </c>
      <c r="J52" s="67" t="s">
        <v>95</v>
      </c>
      <c r="K52" s="73" t="s">
        <v>5</v>
      </c>
      <c r="L52" s="48" t="s">
        <v>80</v>
      </c>
      <c r="M52" s="67" t="s">
        <v>95</v>
      </c>
      <c r="N52" s="61" t="s">
        <v>5</v>
      </c>
      <c r="O52" s="12"/>
      <c r="P52" s="12"/>
      <c r="Q52" s="13"/>
    </row>
    <row r="53" spans="2:17" ht="12" customHeight="1">
      <c r="B53" s="78"/>
      <c r="C53" s="57" t="s">
        <v>32</v>
      </c>
      <c r="D53" s="210">
        <v>488858</v>
      </c>
      <c r="E53" s="213">
        <v>81.74240486115639</v>
      </c>
      <c r="F53" s="58" t="s">
        <v>37</v>
      </c>
      <c r="G53" s="210">
        <v>42245</v>
      </c>
      <c r="H53" s="215">
        <v>50.055096745144965</v>
      </c>
      <c r="I53" s="57" t="s">
        <v>57</v>
      </c>
      <c r="J53" s="210">
        <v>3159</v>
      </c>
      <c r="K53" s="215">
        <v>17.70342972427707</v>
      </c>
      <c r="L53" s="57" t="s">
        <v>54</v>
      </c>
      <c r="M53" s="210">
        <v>8588</v>
      </c>
      <c r="N53" s="213">
        <v>45.176223040505</v>
      </c>
      <c r="O53" s="10"/>
      <c r="P53" s="10"/>
      <c r="Q53" s="13"/>
    </row>
    <row r="54" spans="2:17" ht="12" customHeight="1">
      <c r="B54" s="78"/>
      <c r="C54" s="46" t="s">
        <v>44</v>
      </c>
      <c r="D54" s="211">
        <v>50923</v>
      </c>
      <c r="E54" s="213">
        <v>8.514882609560786</v>
      </c>
      <c r="F54" s="59" t="s">
        <v>31</v>
      </c>
      <c r="G54" s="211">
        <v>7172</v>
      </c>
      <c r="H54" s="215">
        <v>8.497932390961765</v>
      </c>
      <c r="I54" s="46" t="s">
        <v>38</v>
      </c>
      <c r="J54" s="211">
        <v>2470</v>
      </c>
      <c r="K54" s="215">
        <v>13.842187850257789</v>
      </c>
      <c r="L54" s="46" t="s">
        <v>97</v>
      </c>
      <c r="M54" s="211">
        <v>3904</v>
      </c>
      <c r="N54" s="213">
        <v>20.5365597054182</v>
      </c>
      <c r="O54" s="10"/>
      <c r="P54" s="10"/>
      <c r="Q54" s="13"/>
    </row>
    <row r="55" spans="2:17" ht="12" customHeight="1">
      <c r="B55" s="78"/>
      <c r="C55" s="46" t="s">
        <v>50</v>
      </c>
      <c r="D55" s="211">
        <v>11326</v>
      </c>
      <c r="E55" s="213">
        <v>1.8938310868543775</v>
      </c>
      <c r="F55" s="59" t="s">
        <v>90</v>
      </c>
      <c r="G55" s="211">
        <v>4829</v>
      </c>
      <c r="H55" s="215">
        <v>5.7217673613991025</v>
      </c>
      <c r="I55" s="46" t="s">
        <v>86</v>
      </c>
      <c r="J55" s="211">
        <v>1423</v>
      </c>
      <c r="K55" s="215">
        <v>7.974669356646492</v>
      </c>
      <c r="L55" s="46" t="s">
        <v>45</v>
      </c>
      <c r="M55" s="211">
        <v>2497</v>
      </c>
      <c r="N55" s="213">
        <v>13.135192004208312</v>
      </c>
      <c r="O55" s="10"/>
      <c r="P55" s="10"/>
      <c r="Q55" s="13"/>
    </row>
    <row r="56" spans="2:17" ht="12" customHeight="1">
      <c r="B56" s="78"/>
      <c r="C56" s="46" t="s">
        <v>40</v>
      </c>
      <c r="D56" s="211">
        <v>4906</v>
      </c>
      <c r="E56" s="213">
        <v>0.8203368631562402</v>
      </c>
      <c r="F56" s="59" t="s">
        <v>100</v>
      </c>
      <c r="G56" s="211">
        <v>4224</v>
      </c>
      <c r="H56" s="215">
        <v>5.004917236394658</v>
      </c>
      <c r="I56" s="46" t="s">
        <v>31</v>
      </c>
      <c r="J56" s="211">
        <v>1401</v>
      </c>
      <c r="K56" s="215">
        <v>7.85137861466039</v>
      </c>
      <c r="L56" s="46" t="s">
        <v>89</v>
      </c>
      <c r="M56" s="211">
        <v>1299</v>
      </c>
      <c r="N56" s="213">
        <v>6.833245660178854</v>
      </c>
      <c r="O56" s="10"/>
      <c r="P56" s="10"/>
      <c r="Q56" s="13"/>
    </row>
    <row r="57" spans="2:17" ht="12" customHeight="1">
      <c r="B57" s="78"/>
      <c r="C57" s="46" t="s">
        <v>38</v>
      </c>
      <c r="D57" s="211">
        <v>4707</v>
      </c>
      <c r="E57" s="213">
        <v>0.7870618864403633</v>
      </c>
      <c r="F57" s="59" t="s">
        <v>86</v>
      </c>
      <c r="G57" s="211">
        <v>3880</v>
      </c>
      <c r="H57" s="215">
        <v>4.597319809945851</v>
      </c>
      <c r="I57" s="46" t="s">
        <v>101</v>
      </c>
      <c r="J57" s="211">
        <v>1357</v>
      </c>
      <c r="K57" s="215">
        <v>7.604797130688186</v>
      </c>
      <c r="L57" s="46" t="s">
        <v>50</v>
      </c>
      <c r="M57" s="211">
        <v>394</v>
      </c>
      <c r="N57" s="213">
        <v>2.0725933719095213</v>
      </c>
      <c r="O57" s="10"/>
      <c r="P57" s="10"/>
      <c r="Q57" s="13"/>
    </row>
    <row r="58" spans="2:17" ht="12" customHeight="1">
      <c r="B58" s="78"/>
      <c r="C58" s="47" t="s">
        <v>70</v>
      </c>
      <c r="D58" s="212">
        <v>37327</v>
      </c>
      <c r="E58" s="214">
        <v>6.241482692831834</v>
      </c>
      <c r="F58" s="60" t="s">
        <v>70</v>
      </c>
      <c r="G58" s="212">
        <v>22047</v>
      </c>
      <c r="H58" s="216">
        <v>26.122966456153655</v>
      </c>
      <c r="I58" s="47" t="s">
        <v>70</v>
      </c>
      <c r="J58" s="212">
        <v>8034</v>
      </c>
      <c r="K58" s="216">
        <v>45.02353732347007</v>
      </c>
      <c r="L58" s="47" t="s">
        <v>70</v>
      </c>
      <c r="M58" s="212">
        <v>2328</v>
      </c>
      <c r="N58" s="214">
        <v>12.246186217780116</v>
      </c>
      <c r="O58" s="10"/>
      <c r="P58" s="10"/>
      <c r="Q58" s="13"/>
    </row>
    <row r="59" spans="2:17" ht="12" customHeight="1">
      <c r="B59" s="78"/>
      <c r="C59" s="305" t="s">
        <v>26</v>
      </c>
      <c r="D59" s="305"/>
      <c r="E59" s="305"/>
      <c r="F59" s="306" t="s">
        <v>27</v>
      </c>
      <c r="G59" s="305"/>
      <c r="H59" s="307"/>
      <c r="I59" s="305" t="s">
        <v>28</v>
      </c>
      <c r="J59" s="305"/>
      <c r="K59" s="307"/>
      <c r="L59" s="308" t="s">
        <v>30</v>
      </c>
      <c r="M59" s="308"/>
      <c r="N59" s="308"/>
      <c r="O59" s="10"/>
      <c r="P59" s="10"/>
      <c r="Q59" s="13"/>
    </row>
    <row r="60" spans="2:17" ht="12" customHeight="1">
      <c r="B60" s="78"/>
      <c r="C60" s="48" t="s">
        <v>80</v>
      </c>
      <c r="D60" s="67" t="s">
        <v>95</v>
      </c>
      <c r="E60" s="61" t="s">
        <v>5</v>
      </c>
      <c r="F60" s="71" t="s">
        <v>80</v>
      </c>
      <c r="G60" s="67" t="s">
        <v>95</v>
      </c>
      <c r="H60" s="75" t="s">
        <v>5</v>
      </c>
      <c r="I60" s="48" t="s">
        <v>80</v>
      </c>
      <c r="J60" s="67" t="s">
        <v>95</v>
      </c>
      <c r="K60" s="73" t="s">
        <v>5</v>
      </c>
      <c r="L60" s="238" t="s">
        <v>80</v>
      </c>
      <c r="M60" s="239" t="s">
        <v>95</v>
      </c>
      <c r="N60" s="240" t="s">
        <v>5</v>
      </c>
      <c r="O60" s="12"/>
      <c r="P60" s="12"/>
      <c r="Q60" s="13"/>
    </row>
    <row r="61" spans="2:17" ht="12" customHeight="1">
      <c r="B61" s="78"/>
      <c r="C61" s="57" t="s">
        <v>32</v>
      </c>
      <c r="D61" s="210">
        <v>10017</v>
      </c>
      <c r="E61" s="213">
        <v>54.884663854035395</v>
      </c>
      <c r="F61" s="58" t="s">
        <v>32</v>
      </c>
      <c r="G61" s="210">
        <v>8736</v>
      </c>
      <c r="H61" s="215">
        <v>35.294117647058826</v>
      </c>
      <c r="I61" s="57" t="s">
        <v>31</v>
      </c>
      <c r="J61" s="210">
        <v>7676</v>
      </c>
      <c r="K61" s="215">
        <v>9.88360115368768</v>
      </c>
      <c r="L61" s="57" t="s">
        <v>53</v>
      </c>
      <c r="M61" s="210">
        <v>1430</v>
      </c>
      <c r="N61" s="213">
        <v>8.217446270543615</v>
      </c>
      <c r="O61" s="10"/>
      <c r="P61" s="10"/>
      <c r="Q61" s="13"/>
    </row>
    <row r="62" spans="2:17" ht="12" customHeight="1">
      <c r="B62" s="78"/>
      <c r="C62" s="46" t="s">
        <v>45</v>
      </c>
      <c r="D62" s="211">
        <v>2300</v>
      </c>
      <c r="E62" s="213">
        <v>12.602049202783409</v>
      </c>
      <c r="F62" s="59" t="s">
        <v>50</v>
      </c>
      <c r="G62" s="211">
        <v>3081</v>
      </c>
      <c r="H62" s="215">
        <v>12.44747899159664</v>
      </c>
      <c r="I62" s="46" t="s">
        <v>53</v>
      </c>
      <c r="J62" s="211">
        <v>6187</v>
      </c>
      <c r="K62" s="215">
        <v>7.966367943963741</v>
      </c>
      <c r="L62" s="46" t="s">
        <v>31</v>
      </c>
      <c r="M62" s="211">
        <v>1411</v>
      </c>
      <c r="N62" s="213">
        <v>8.10826341799793</v>
      </c>
      <c r="O62" s="10"/>
      <c r="P62" s="10"/>
      <c r="Q62" s="13"/>
    </row>
    <row r="63" spans="2:17" ht="12" customHeight="1">
      <c r="B63" s="78"/>
      <c r="C63" s="46" t="s">
        <v>55</v>
      </c>
      <c r="D63" s="211">
        <v>1541</v>
      </c>
      <c r="E63" s="213">
        <v>8.443372965864885</v>
      </c>
      <c r="F63" s="59" t="s">
        <v>84</v>
      </c>
      <c r="G63" s="211">
        <v>1204</v>
      </c>
      <c r="H63" s="215">
        <v>4.864253393665159</v>
      </c>
      <c r="I63" s="46" t="s">
        <v>49</v>
      </c>
      <c r="J63" s="211">
        <v>3912</v>
      </c>
      <c r="K63" s="215">
        <v>5.0370828182941905</v>
      </c>
      <c r="L63" s="46" t="s">
        <v>32</v>
      </c>
      <c r="M63" s="211">
        <v>1244</v>
      </c>
      <c r="N63" s="213">
        <v>7.1486036087806</v>
      </c>
      <c r="O63" s="10"/>
      <c r="P63" s="10"/>
      <c r="Q63" s="13"/>
    </row>
    <row r="64" spans="2:17" ht="12" customHeight="1">
      <c r="B64" s="78"/>
      <c r="C64" s="46" t="s">
        <v>50</v>
      </c>
      <c r="D64" s="211">
        <v>806</v>
      </c>
      <c r="E64" s="213">
        <v>4.41619637280149</v>
      </c>
      <c r="F64" s="59" t="s">
        <v>31</v>
      </c>
      <c r="G64" s="211">
        <v>1069</v>
      </c>
      <c r="H64" s="215">
        <v>4.318842921784098</v>
      </c>
      <c r="I64" s="46" t="s">
        <v>84</v>
      </c>
      <c r="J64" s="211">
        <v>3442</v>
      </c>
      <c r="K64" s="215">
        <v>4.431911825298722</v>
      </c>
      <c r="L64" s="46" t="s">
        <v>55</v>
      </c>
      <c r="M64" s="211">
        <v>1115</v>
      </c>
      <c r="N64" s="213">
        <v>6.407309504654638</v>
      </c>
      <c r="O64" s="10"/>
      <c r="P64" s="10"/>
      <c r="Q64" s="13"/>
    </row>
    <row r="65" spans="2:17" ht="12" customHeight="1">
      <c r="B65" s="78"/>
      <c r="C65" s="46" t="s">
        <v>131</v>
      </c>
      <c r="D65" s="211">
        <v>330</v>
      </c>
      <c r="E65" s="213">
        <v>1.8081201030080545</v>
      </c>
      <c r="F65" s="59" t="s">
        <v>55</v>
      </c>
      <c r="G65" s="211">
        <v>828</v>
      </c>
      <c r="H65" s="215">
        <v>3.345184227537169</v>
      </c>
      <c r="I65" s="46" t="s">
        <v>34</v>
      </c>
      <c r="J65" s="211">
        <v>3441</v>
      </c>
      <c r="K65" s="215">
        <v>4.430624227441285</v>
      </c>
      <c r="L65" s="46" t="s">
        <v>49</v>
      </c>
      <c r="M65" s="211">
        <v>1046</v>
      </c>
      <c r="N65" s="213">
        <v>6.010803355936099</v>
      </c>
      <c r="O65" s="10"/>
      <c r="P65" s="10"/>
      <c r="Q65" s="13"/>
    </row>
    <row r="66" spans="2:17" ht="12" customHeight="1">
      <c r="B66" s="78"/>
      <c r="C66" s="47" t="s">
        <v>70</v>
      </c>
      <c r="D66" s="212">
        <v>3257</v>
      </c>
      <c r="E66" s="214">
        <v>17.845597501506766</v>
      </c>
      <c r="F66" s="60" t="s">
        <v>70</v>
      </c>
      <c r="G66" s="212">
        <v>9834</v>
      </c>
      <c r="H66" s="216">
        <v>39.73012281835811</v>
      </c>
      <c r="I66" s="47" t="s">
        <v>70</v>
      </c>
      <c r="J66" s="212">
        <v>53006</v>
      </c>
      <c r="K66" s="216">
        <v>68.25041203131438</v>
      </c>
      <c r="L66" s="47" t="s">
        <v>70</v>
      </c>
      <c r="M66" s="212">
        <v>11156</v>
      </c>
      <c r="N66" s="214">
        <v>64.10757384208712</v>
      </c>
      <c r="O66" s="10"/>
      <c r="P66" s="10"/>
      <c r="Q66" s="13"/>
    </row>
    <row r="67" spans="3:20" ht="12" customHeight="1">
      <c r="C67" s="17"/>
      <c r="D67" s="17"/>
      <c r="E67" s="17"/>
      <c r="F67" s="17"/>
      <c r="G67" s="17"/>
      <c r="H67" s="17"/>
      <c r="I67" s="17"/>
      <c r="J67" s="17"/>
      <c r="K67" s="17"/>
      <c r="L67" s="268"/>
      <c r="M67" s="280"/>
      <c r="N67" s="268"/>
      <c r="O67" s="268"/>
      <c r="P67" s="10"/>
      <c r="Q67" s="13"/>
      <c r="R67" s="13"/>
      <c r="S67" s="13"/>
      <c r="T67" s="13"/>
    </row>
    <row r="68" spans="3:20" ht="12" customHeight="1">
      <c r="C68" s="302" t="s">
        <v>98</v>
      </c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N68" s="17"/>
      <c r="O68" s="267">
        <v>31004</v>
      </c>
      <c r="P68" s="13"/>
      <c r="Q68" s="13"/>
      <c r="R68" s="13"/>
      <c r="S68" s="13"/>
      <c r="T68" s="13"/>
    </row>
    <row r="69" spans="3:20" ht="15" customHeight="1">
      <c r="C69" s="21" t="s">
        <v>96</v>
      </c>
      <c r="O69" s="13"/>
      <c r="P69" s="13"/>
      <c r="Q69" s="13"/>
      <c r="R69" s="13"/>
      <c r="S69" s="13"/>
      <c r="T69" s="13"/>
    </row>
    <row r="70" spans="3:20" ht="15" customHeight="1">
      <c r="C70" s="56" t="s">
        <v>60</v>
      </c>
      <c r="O70" s="13"/>
      <c r="P70" s="13"/>
      <c r="Q70" s="13"/>
      <c r="R70" s="13"/>
      <c r="S70" s="13"/>
      <c r="T70" s="13"/>
    </row>
    <row r="71" spans="2:20" ht="15" customHeight="1">
      <c r="B71" s="21"/>
      <c r="C71" s="102"/>
      <c r="H71" s="21"/>
      <c r="I71" s="21"/>
      <c r="O71" s="13"/>
      <c r="P71" s="13"/>
      <c r="Q71" s="13"/>
      <c r="R71" s="13"/>
      <c r="S71" s="13"/>
      <c r="T71" s="13"/>
    </row>
    <row r="72" spans="2:20" ht="12" customHeight="1">
      <c r="B72" s="21"/>
      <c r="H72" s="21"/>
      <c r="I72" s="21"/>
      <c r="O72" s="13"/>
      <c r="P72" s="13"/>
      <c r="Q72" s="13"/>
      <c r="R72" s="13"/>
      <c r="S72" s="13"/>
      <c r="T72" s="13"/>
    </row>
    <row r="73" spans="1:20" ht="12" customHeight="1">
      <c r="A73" s="290" t="s">
        <v>61</v>
      </c>
      <c r="C73" s="302"/>
      <c r="D73" s="302"/>
      <c r="E73" s="302"/>
      <c r="F73" s="302"/>
      <c r="G73" s="302"/>
      <c r="H73" s="302"/>
      <c r="I73" s="302"/>
      <c r="J73" s="302"/>
      <c r="K73" s="302"/>
      <c r="L73" s="302"/>
      <c r="M73" s="302"/>
      <c r="N73" s="302"/>
      <c r="O73" s="302"/>
      <c r="P73" s="13"/>
      <c r="Q73" s="13"/>
      <c r="R73" s="13"/>
      <c r="S73" s="13"/>
      <c r="T73" s="13"/>
    </row>
    <row r="74" spans="1:20" ht="12" customHeight="1">
      <c r="A74" s="102" t="s">
        <v>139</v>
      </c>
      <c r="C74" s="102"/>
      <c r="D74" s="102"/>
      <c r="O74" s="13"/>
      <c r="P74" s="13"/>
      <c r="Q74" s="13"/>
      <c r="R74" s="13"/>
      <c r="S74" s="13"/>
      <c r="T74" s="13"/>
    </row>
    <row r="75" spans="2:20" ht="12" customHeight="1">
      <c r="B75" s="17"/>
      <c r="C75" s="102"/>
      <c r="D75" s="102"/>
      <c r="O75" s="13"/>
      <c r="P75" s="13"/>
      <c r="Q75" s="13"/>
      <c r="R75" s="13"/>
      <c r="S75" s="13"/>
      <c r="T75" s="13"/>
    </row>
    <row r="76" spans="3:20" ht="12" customHeight="1">
      <c r="C76" s="102"/>
      <c r="D76" s="102"/>
      <c r="O76" s="13"/>
      <c r="P76" s="13"/>
      <c r="Q76" s="13"/>
      <c r="R76" s="291"/>
      <c r="S76" s="291"/>
      <c r="T76" s="13"/>
    </row>
    <row r="77" spans="3:20" ht="12" customHeight="1">
      <c r="C77" s="102"/>
      <c r="D77" s="102"/>
      <c r="O77" s="13"/>
      <c r="P77" s="13"/>
      <c r="Q77" s="13"/>
      <c r="R77" s="291"/>
      <c r="S77" s="291"/>
      <c r="T77" s="13"/>
    </row>
  </sheetData>
  <mergeCells count="30">
    <mergeCell ref="C68:M68"/>
    <mergeCell ref="C73:O73"/>
    <mergeCell ref="C11:E11"/>
    <mergeCell ref="F11:H11"/>
    <mergeCell ref="I11:K11"/>
    <mergeCell ref="L11:N11"/>
    <mergeCell ref="C19:E19"/>
    <mergeCell ref="F19:H19"/>
    <mergeCell ref="I19:K19"/>
    <mergeCell ref="L19:N19"/>
    <mergeCell ref="C27:E27"/>
    <mergeCell ref="F27:H27"/>
    <mergeCell ref="I27:K27"/>
    <mergeCell ref="L27:N27"/>
    <mergeCell ref="C35:E35"/>
    <mergeCell ref="F35:H35"/>
    <mergeCell ref="I35:K35"/>
    <mergeCell ref="L35:N35"/>
    <mergeCell ref="C43:E43"/>
    <mergeCell ref="F43:H43"/>
    <mergeCell ref="I43:K43"/>
    <mergeCell ref="L43:N43"/>
    <mergeCell ref="C51:E51"/>
    <mergeCell ref="F51:H51"/>
    <mergeCell ref="I51:K51"/>
    <mergeCell ref="L51:N51"/>
    <mergeCell ref="C59:E59"/>
    <mergeCell ref="F59:H59"/>
    <mergeCell ref="I59:K59"/>
    <mergeCell ref="L59:N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51"/>
  <sheetViews>
    <sheetView showGridLines="0" workbookViewId="0" topLeftCell="A1">
      <selection activeCell="N33" sqref="N33"/>
    </sheetView>
  </sheetViews>
  <sheetFormatPr defaultColWidth="8.8515625" defaultRowHeight="12" customHeight="1"/>
  <cols>
    <col min="1" max="2" width="9.7109375" style="102" customWidth="1"/>
    <col min="3" max="3" width="24.00390625" style="102" customWidth="1"/>
    <col min="4" max="4" width="13.7109375" style="102" customWidth="1"/>
    <col min="5" max="5" width="11.421875" style="102" customWidth="1"/>
    <col min="6" max="7" width="8.7109375" style="102" customWidth="1"/>
    <col min="8" max="8" width="11.421875" style="102" customWidth="1"/>
    <col min="9" max="10" width="8.7109375" style="102" customWidth="1"/>
    <col min="11" max="11" width="11.421875" style="102" customWidth="1"/>
    <col min="12" max="13" width="8.7109375" style="102" customWidth="1"/>
    <col min="14" max="14" width="9.7109375" style="102" customWidth="1"/>
    <col min="15" max="15" width="8.7109375" style="102" customWidth="1"/>
    <col min="16" max="18" width="8.8515625" style="102" customWidth="1"/>
    <col min="19" max="19" width="9.28125" style="102" bestFit="1" customWidth="1"/>
    <col min="20" max="16384" width="8.8515625" style="102" customWidth="1"/>
  </cols>
  <sheetData>
    <row r="3" ht="12" customHeight="1">
      <c r="C3" s="103" t="s">
        <v>58</v>
      </c>
    </row>
    <row r="4" ht="12" customHeight="1">
      <c r="C4" s="104" t="s">
        <v>59</v>
      </c>
    </row>
    <row r="5" ht="12" customHeight="1">
      <c r="W5" s="92"/>
    </row>
    <row r="6" spans="3:23" ht="15.5">
      <c r="C6" s="339" t="s">
        <v>117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  <c r="O6" s="17"/>
      <c r="W6" s="92"/>
    </row>
    <row r="7" spans="3:23" ht="12" customHeight="1">
      <c r="C7" s="281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7"/>
      <c r="W7" s="92"/>
    </row>
    <row r="8" ht="12" customHeight="1">
      <c r="W8" s="92"/>
    </row>
    <row r="9" ht="12" customHeight="1">
      <c r="W9" s="92"/>
    </row>
    <row r="10" spans="3:23" ht="24" customHeight="1">
      <c r="C10" s="315" t="s">
        <v>82</v>
      </c>
      <c r="D10" s="317" t="s">
        <v>116</v>
      </c>
      <c r="E10" s="319" t="s">
        <v>65</v>
      </c>
      <c r="F10" s="320"/>
      <c r="G10" s="321"/>
      <c r="H10" s="321"/>
      <c r="I10" s="321"/>
      <c r="J10" s="320"/>
      <c r="K10" s="321"/>
      <c r="L10" s="320"/>
      <c r="M10" s="320"/>
      <c r="N10" s="322" t="s">
        <v>69</v>
      </c>
      <c r="O10" s="323"/>
      <c r="P10" s="8"/>
      <c r="W10" s="92"/>
    </row>
    <row r="11" spans="3:23" ht="12" customHeight="1">
      <c r="C11" s="316"/>
      <c r="D11" s="318"/>
      <c r="E11" s="24" t="s">
        <v>66</v>
      </c>
      <c r="F11" s="23" t="s">
        <v>95</v>
      </c>
      <c r="G11" s="130" t="s">
        <v>5</v>
      </c>
      <c r="H11" s="24" t="s">
        <v>67</v>
      </c>
      <c r="I11" s="23" t="s">
        <v>95</v>
      </c>
      <c r="J11" s="23" t="s">
        <v>5</v>
      </c>
      <c r="K11" s="25" t="s">
        <v>68</v>
      </c>
      <c r="L11" s="23" t="s">
        <v>95</v>
      </c>
      <c r="M11" s="23" t="s">
        <v>5</v>
      </c>
      <c r="N11" s="26" t="s">
        <v>95</v>
      </c>
      <c r="O11" s="23" t="s">
        <v>5</v>
      </c>
      <c r="P11" s="8"/>
      <c r="W11" s="92"/>
    </row>
    <row r="12" spans="3:23" ht="12" customHeight="1">
      <c r="C12" s="129" t="s">
        <v>0</v>
      </c>
      <c r="D12" s="205">
        <v>2247362</v>
      </c>
      <c r="E12" s="134" t="s">
        <v>22</v>
      </c>
      <c r="F12" s="155">
        <v>598047</v>
      </c>
      <c r="G12" s="195">
        <v>26.611066663937542</v>
      </c>
      <c r="H12" s="134" t="s">
        <v>39</v>
      </c>
      <c r="I12" s="155">
        <v>312692</v>
      </c>
      <c r="J12" s="195">
        <v>13.913735303880728</v>
      </c>
      <c r="K12" s="134" t="s">
        <v>11</v>
      </c>
      <c r="L12" s="155">
        <v>311789</v>
      </c>
      <c r="M12" s="195">
        <v>13.87355486121061</v>
      </c>
      <c r="N12" s="160">
        <v>1024834</v>
      </c>
      <c r="O12" s="200">
        <v>45.60164317097112</v>
      </c>
      <c r="P12" s="8"/>
      <c r="Q12" s="88"/>
      <c r="W12" s="92"/>
    </row>
    <row r="13" spans="2:23" ht="12" customHeight="1">
      <c r="B13" s="92"/>
      <c r="C13" s="69" t="s">
        <v>32</v>
      </c>
      <c r="D13" s="206">
        <v>601227</v>
      </c>
      <c r="E13" s="135" t="s">
        <v>22</v>
      </c>
      <c r="F13" s="156">
        <v>488858</v>
      </c>
      <c r="G13" s="196">
        <v>81.31005427234639</v>
      </c>
      <c r="H13" s="136" t="s">
        <v>88</v>
      </c>
      <c r="I13" s="156">
        <v>29207</v>
      </c>
      <c r="J13" s="196">
        <v>4.85789893002144</v>
      </c>
      <c r="K13" s="136" t="s">
        <v>18</v>
      </c>
      <c r="L13" s="156">
        <v>20744</v>
      </c>
      <c r="M13" s="196">
        <v>3.450277515813495</v>
      </c>
      <c r="N13" s="161">
        <v>62418</v>
      </c>
      <c r="O13" s="201">
        <v>10.38176928181868</v>
      </c>
      <c r="Q13" s="180"/>
      <c r="R13" s="8"/>
      <c r="W13" s="92"/>
    </row>
    <row r="14" spans="2:23" ht="11.5">
      <c r="B14" s="92"/>
      <c r="C14" s="124" t="s">
        <v>33</v>
      </c>
      <c r="D14" s="206">
        <v>123445</v>
      </c>
      <c r="E14" s="137" t="s">
        <v>11</v>
      </c>
      <c r="F14" s="157">
        <v>69387</v>
      </c>
      <c r="G14" s="197">
        <v>56.20883794402366</v>
      </c>
      <c r="H14" s="137" t="s">
        <v>12</v>
      </c>
      <c r="I14" s="157">
        <v>30145</v>
      </c>
      <c r="J14" s="197">
        <v>24.419782089189518</v>
      </c>
      <c r="K14" s="138" t="s">
        <v>13</v>
      </c>
      <c r="L14" s="157">
        <v>10239</v>
      </c>
      <c r="M14" s="197">
        <v>8.294382113491839</v>
      </c>
      <c r="N14" s="162">
        <v>13674</v>
      </c>
      <c r="O14" s="202">
        <v>11.07699785329499</v>
      </c>
      <c r="P14" s="8"/>
      <c r="Q14" s="180"/>
      <c r="R14" s="8"/>
      <c r="S14" s="154"/>
      <c r="W14" s="92"/>
    </row>
    <row r="15" spans="2:23" ht="11.5">
      <c r="B15" s="92"/>
      <c r="C15" s="133" t="s">
        <v>31</v>
      </c>
      <c r="D15" s="207">
        <v>79273</v>
      </c>
      <c r="E15" s="139" t="s">
        <v>39</v>
      </c>
      <c r="F15" s="158">
        <v>10918</v>
      </c>
      <c r="G15" s="198">
        <v>13.772659039017068</v>
      </c>
      <c r="H15" s="137" t="s">
        <v>28</v>
      </c>
      <c r="I15" s="158">
        <v>7676</v>
      </c>
      <c r="J15" s="198">
        <v>9.682994209882304</v>
      </c>
      <c r="K15" s="140" t="s">
        <v>20</v>
      </c>
      <c r="L15" s="158">
        <v>7636</v>
      </c>
      <c r="M15" s="198">
        <v>9.632535667881877</v>
      </c>
      <c r="N15" s="163">
        <v>53043</v>
      </c>
      <c r="O15" s="203">
        <v>66.91181108321875</v>
      </c>
      <c r="P15" s="8"/>
      <c r="Q15" s="180"/>
      <c r="R15" s="8"/>
      <c r="W15" s="92"/>
    </row>
    <row r="16" spans="2:23" ht="12" customHeight="1">
      <c r="B16" s="92"/>
      <c r="C16" s="46" t="s">
        <v>53</v>
      </c>
      <c r="D16" s="208">
        <v>73819</v>
      </c>
      <c r="E16" s="137" t="s">
        <v>39</v>
      </c>
      <c r="F16" s="157">
        <v>46550</v>
      </c>
      <c r="G16" s="197">
        <v>63.05964589062436</v>
      </c>
      <c r="H16" s="138" t="s">
        <v>20</v>
      </c>
      <c r="I16" s="157">
        <v>8032</v>
      </c>
      <c r="J16" s="197">
        <v>10.880667578807623</v>
      </c>
      <c r="K16" s="138" t="s">
        <v>28</v>
      </c>
      <c r="L16" s="157">
        <v>6187</v>
      </c>
      <c r="M16" s="197">
        <v>8.381311044582018</v>
      </c>
      <c r="N16" s="162">
        <v>13050</v>
      </c>
      <c r="O16" s="202">
        <v>17.678375485985992</v>
      </c>
      <c r="P16" s="8"/>
      <c r="Q16" s="180"/>
      <c r="R16" s="8"/>
      <c r="W16" s="92"/>
    </row>
    <row r="17" spans="2:23" ht="12" customHeight="1">
      <c r="B17" s="92"/>
      <c r="C17" s="124" t="s">
        <v>37</v>
      </c>
      <c r="D17" s="207">
        <v>72440</v>
      </c>
      <c r="E17" s="137" t="s">
        <v>23</v>
      </c>
      <c r="F17" s="157">
        <v>42245</v>
      </c>
      <c r="G17" s="197">
        <v>58.317228050800665</v>
      </c>
      <c r="H17" s="138" t="s">
        <v>11</v>
      </c>
      <c r="I17" s="157">
        <v>8251</v>
      </c>
      <c r="J17" s="197">
        <v>11.390115958034235</v>
      </c>
      <c r="K17" s="138" t="s">
        <v>83</v>
      </c>
      <c r="L17" s="157">
        <v>5010</v>
      </c>
      <c r="M17" s="197">
        <v>6.91606847045831</v>
      </c>
      <c r="N17" s="162">
        <v>16934</v>
      </c>
      <c r="O17" s="202">
        <v>23.376587520706792</v>
      </c>
      <c r="P17" s="8"/>
      <c r="Q17" s="180"/>
      <c r="R17" s="8"/>
      <c r="W17" s="92"/>
    </row>
    <row r="18" spans="2:29" ht="12" customHeight="1">
      <c r="B18" s="92"/>
      <c r="C18" s="46" t="s">
        <v>44</v>
      </c>
      <c r="D18" s="208">
        <v>63520</v>
      </c>
      <c r="E18" s="137" t="s">
        <v>22</v>
      </c>
      <c r="F18" s="157">
        <v>50923</v>
      </c>
      <c r="G18" s="197">
        <v>80.16845088161209</v>
      </c>
      <c r="H18" s="138" t="s">
        <v>16</v>
      </c>
      <c r="I18" s="157">
        <v>7455</v>
      </c>
      <c r="J18" s="197">
        <v>11.736460957178842</v>
      </c>
      <c r="K18" s="138" t="s">
        <v>88</v>
      </c>
      <c r="L18" s="157">
        <v>913</v>
      </c>
      <c r="M18" s="197">
        <v>1.4373425692695214</v>
      </c>
      <c r="N18" s="162">
        <v>4229</v>
      </c>
      <c r="O18" s="202">
        <v>6.657745591939547</v>
      </c>
      <c r="P18" s="8"/>
      <c r="Q18" s="180"/>
      <c r="R18" s="8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2:33" ht="12" customHeight="1">
      <c r="B19" s="92"/>
      <c r="C19" s="46" t="s">
        <v>85</v>
      </c>
      <c r="D19" s="208">
        <v>60833</v>
      </c>
      <c r="E19" s="137" t="s">
        <v>11</v>
      </c>
      <c r="F19" s="157">
        <v>55757</v>
      </c>
      <c r="G19" s="197">
        <v>91.65584468955994</v>
      </c>
      <c r="H19" s="137" t="s">
        <v>23</v>
      </c>
      <c r="I19" s="157">
        <v>1412</v>
      </c>
      <c r="J19" s="197">
        <v>2.321108608814295</v>
      </c>
      <c r="K19" s="138" t="s">
        <v>13</v>
      </c>
      <c r="L19" s="157">
        <v>1060</v>
      </c>
      <c r="M19" s="197">
        <v>1.742475301234527</v>
      </c>
      <c r="N19" s="162">
        <v>2604</v>
      </c>
      <c r="O19" s="202">
        <v>4.280571400391235</v>
      </c>
      <c r="P19" s="8"/>
      <c r="Q19" s="180"/>
      <c r="R19" s="8"/>
      <c r="S19" s="1"/>
      <c r="T19" s="18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2:33" ht="12" customHeight="1">
      <c r="B20" s="92"/>
      <c r="C20" s="46" t="s">
        <v>50</v>
      </c>
      <c r="D20" s="208">
        <v>60702</v>
      </c>
      <c r="E20" s="137" t="s">
        <v>22</v>
      </c>
      <c r="F20" s="157">
        <v>11326</v>
      </c>
      <c r="G20" s="197">
        <v>18.65836381008863</v>
      </c>
      <c r="H20" s="138" t="s">
        <v>39</v>
      </c>
      <c r="I20" s="157">
        <v>9400</v>
      </c>
      <c r="J20" s="197">
        <v>15.485486474910218</v>
      </c>
      <c r="K20" s="138" t="s">
        <v>11</v>
      </c>
      <c r="L20" s="157">
        <v>6829</v>
      </c>
      <c r="M20" s="197">
        <v>11.250041184804454</v>
      </c>
      <c r="N20" s="162">
        <v>33147</v>
      </c>
      <c r="O20" s="202">
        <v>54.60610853019669</v>
      </c>
      <c r="P20" s="8"/>
      <c r="Q20" s="180"/>
      <c r="R20" s="8"/>
      <c r="S20" s="1"/>
      <c r="T20" s="18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2" customHeight="1">
      <c r="B21" s="92"/>
      <c r="C21" s="46" t="s">
        <v>84</v>
      </c>
      <c r="D21" s="208">
        <v>59756</v>
      </c>
      <c r="E21" s="141" t="s">
        <v>11</v>
      </c>
      <c r="F21" s="159">
        <v>9541</v>
      </c>
      <c r="G21" s="199">
        <v>15.96659749648571</v>
      </c>
      <c r="H21" s="142" t="s">
        <v>12</v>
      </c>
      <c r="I21" s="159">
        <v>8577</v>
      </c>
      <c r="J21" s="199">
        <v>14.35337037284959</v>
      </c>
      <c r="K21" s="142" t="s">
        <v>39</v>
      </c>
      <c r="L21" s="159">
        <v>6274</v>
      </c>
      <c r="M21" s="199">
        <v>10.499364080594416</v>
      </c>
      <c r="N21" s="164">
        <v>35364</v>
      </c>
      <c r="O21" s="204">
        <v>59.18066805007028</v>
      </c>
      <c r="P21" s="8"/>
      <c r="Q21" s="180"/>
      <c r="R21" s="8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12" customHeight="1">
      <c r="B22" s="92"/>
      <c r="C22" s="47" t="s">
        <v>38</v>
      </c>
      <c r="D22" s="209">
        <v>58660</v>
      </c>
      <c r="E22" s="141" t="s">
        <v>39</v>
      </c>
      <c r="F22" s="159">
        <v>20861</v>
      </c>
      <c r="G22" s="199">
        <v>35.56256392771906</v>
      </c>
      <c r="H22" s="142" t="s">
        <v>20</v>
      </c>
      <c r="I22" s="159">
        <v>6174</v>
      </c>
      <c r="J22" s="199">
        <v>10.52505966587112</v>
      </c>
      <c r="K22" s="142" t="s">
        <v>22</v>
      </c>
      <c r="L22" s="159">
        <v>4707</v>
      </c>
      <c r="M22" s="199">
        <v>8.024207296283668</v>
      </c>
      <c r="N22" s="164">
        <v>26918</v>
      </c>
      <c r="O22" s="204">
        <v>45.88816911012615</v>
      </c>
      <c r="P22" s="8"/>
      <c r="Q22" s="180"/>
      <c r="R22" s="8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4:33" ht="12" customHeight="1">
      <c r="D23" s="29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8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3:33" ht="12" customHeight="1">
      <c r="C24" s="302" t="s">
        <v>118</v>
      </c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8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3:33" ht="15" customHeight="1">
      <c r="C25" s="193" t="s">
        <v>60</v>
      </c>
      <c r="P25" s="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9:33" ht="12" customHeight="1"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9:33" ht="12" customHeight="1"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4:33" ht="12" customHeight="1">
      <c r="D28" s="18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4:33" ht="12" customHeight="1">
      <c r="D29" s="8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29" ht="12" customHeight="1">
      <c r="A30" s="290" t="s">
        <v>61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" customHeight="1">
      <c r="A31" s="102" t="s">
        <v>139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9:29" ht="12" customHeight="1"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4:31" ht="12" customHeight="1">
      <c r="D33" s="92"/>
      <c r="S33" s="186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4:31" ht="12" customHeight="1">
      <c r="D34" s="153"/>
      <c r="E34" s="90"/>
      <c r="F34" s="90"/>
      <c r="G34" s="153"/>
      <c r="H34" s="90"/>
      <c r="I34" s="90"/>
      <c r="J34" s="153"/>
      <c r="K34" s="90"/>
      <c r="L34" s="90"/>
      <c r="M34" s="153"/>
      <c r="N34" s="90"/>
      <c r="O34" s="153"/>
      <c r="S34" s="186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4:31" ht="12" customHeight="1">
      <c r="D35" s="153"/>
      <c r="E35" s="90"/>
      <c r="F35" s="90"/>
      <c r="G35" s="153"/>
      <c r="H35" s="90"/>
      <c r="I35" s="90"/>
      <c r="J35" s="153"/>
      <c r="K35" s="90"/>
      <c r="L35" s="90"/>
      <c r="M35" s="153"/>
      <c r="N35" s="90"/>
      <c r="O35" s="153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4:31" ht="12" customHeight="1">
      <c r="D36" s="153"/>
      <c r="E36" s="90"/>
      <c r="F36" s="90"/>
      <c r="G36" s="153"/>
      <c r="H36" s="90"/>
      <c r="I36" s="90"/>
      <c r="J36" s="153"/>
      <c r="K36" s="90"/>
      <c r="L36" s="90"/>
      <c r="M36" s="153"/>
      <c r="N36" s="90"/>
      <c r="O36" s="153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24:31" ht="12" customHeight="1">
      <c r="X37" s="185"/>
      <c r="Y37" s="185"/>
      <c r="Z37" s="185"/>
      <c r="AA37" s="185"/>
      <c r="AB37" s="185"/>
      <c r="AC37" s="185"/>
      <c r="AD37" s="185"/>
      <c r="AE37" s="185"/>
    </row>
    <row r="38" spans="24:31" ht="12" customHeight="1">
      <c r="X38" s="185"/>
      <c r="Y38" s="185"/>
      <c r="Z38" s="185"/>
      <c r="AA38" s="185"/>
      <c r="AB38" s="185"/>
      <c r="AC38" s="185"/>
      <c r="AD38" s="185"/>
      <c r="AE38" s="185"/>
    </row>
    <row r="39" spans="24:31" ht="12" customHeight="1">
      <c r="X39" s="185"/>
      <c r="Y39" s="185"/>
      <c r="Z39" s="185"/>
      <c r="AA39" s="185"/>
      <c r="AB39" s="185"/>
      <c r="AC39" s="185"/>
      <c r="AD39" s="185"/>
      <c r="AE39" s="185"/>
    </row>
    <row r="40" spans="24:31" ht="12" customHeight="1">
      <c r="X40" s="185"/>
      <c r="Y40" s="185"/>
      <c r="Z40" s="185"/>
      <c r="AA40" s="185"/>
      <c r="AB40" s="185"/>
      <c r="AC40" s="185"/>
      <c r="AD40" s="185"/>
      <c r="AE40" s="185"/>
    </row>
    <row r="41" spans="24:31" ht="32.5" customHeight="1">
      <c r="X41" s="185"/>
      <c r="Y41" s="185"/>
      <c r="Z41" s="185"/>
      <c r="AA41" s="185"/>
      <c r="AB41" s="185"/>
      <c r="AC41" s="185"/>
      <c r="AD41" s="185"/>
      <c r="AE41" s="185"/>
    </row>
    <row r="42" spans="24:31" ht="12" customHeight="1">
      <c r="X42" s="185"/>
      <c r="Y42" s="185"/>
      <c r="Z42" s="185"/>
      <c r="AA42" s="185"/>
      <c r="AB42" s="185"/>
      <c r="AC42" s="185"/>
      <c r="AD42" s="185"/>
      <c r="AE42" s="185"/>
    </row>
    <row r="43" spans="24:31" ht="12" customHeight="1">
      <c r="X43" s="185"/>
      <c r="Y43" s="185"/>
      <c r="Z43" s="185"/>
      <c r="AA43" s="185"/>
      <c r="AB43" s="185"/>
      <c r="AC43" s="185"/>
      <c r="AD43" s="185"/>
      <c r="AE43" s="185"/>
    </row>
    <row r="44" spans="24:31" ht="12" customHeight="1">
      <c r="X44" s="185"/>
      <c r="Y44" s="185"/>
      <c r="Z44" s="185"/>
      <c r="AA44" s="185"/>
      <c r="AB44" s="185"/>
      <c r="AC44" s="185"/>
      <c r="AD44" s="185"/>
      <c r="AE44" s="185"/>
    </row>
    <row r="45" spans="24:31" ht="12" customHeight="1">
      <c r="X45" s="185"/>
      <c r="Y45" s="185"/>
      <c r="Z45" s="185"/>
      <c r="AA45" s="185"/>
      <c r="AB45" s="185"/>
      <c r="AC45" s="185"/>
      <c r="AD45" s="185"/>
      <c r="AE45" s="185"/>
    </row>
    <row r="46" spans="24:31" ht="12" customHeight="1">
      <c r="X46" s="185"/>
      <c r="Y46" s="185"/>
      <c r="Z46" s="185"/>
      <c r="AA46" s="185"/>
      <c r="AB46" s="185"/>
      <c r="AC46" s="185"/>
      <c r="AD46" s="185"/>
      <c r="AE46" s="185"/>
    </row>
    <row r="47" spans="24:31" ht="12" customHeight="1">
      <c r="X47" s="185"/>
      <c r="Y47" s="185"/>
      <c r="Z47" s="185"/>
      <c r="AA47" s="185"/>
      <c r="AB47" s="185"/>
      <c r="AC47" s="185"/>
      <c r="AD47" s="185"/>
      <c r="AE47" s="185"/>
    </row>
    <row r="48" spans="24:31" ht="12" customHeight="1">
      <c r="X48" s="185"/>
      <c r="Y48" s="185"/>
      <c r="Z48" s="185"/>
      <c r="AA48" s="185"/>
      <c r="AB48" s="185"/>
      <c r="AC48" s="185"/>
      <c r="AD48" s="185"/>
      <c r="AE48" s="185"/>
    </row>
    <row r="49" spans="24:31" ht="12" customHeight="1">
      <c r="X49" s="185"/>
      <c r="Y49" s="185"/>
      <c r="Z49" s="185"/>
      <c r="AA49" s="185"/>
      <c r="AB49" s="185"/>
      <c r="AC49" s="185"/>
      <c r="AD49" s="185"/>
      <c r="AE49" s="185"/>
    </row>
    <row r="50" spans="24:31" ht="12" customHeight="1">
      <c r="X50" s="185"/>
      <c r="Y50" s="185"/>
      <c r="Z50" s="185"/>
      <c r="AA50" s="185"/>
      <c r="AB50" s="185"/>
      <c r="AC50" s="185"/>
      <c r="AD50" s="185"/>
      <c r="AE50" s="185"/>
    </row>
    <row r="51" spans="24:31" ht="12" customHeight="1">
      <c r="X51" s="185"/>
      <c r="Y51" s="185"/>
      <c r="Z51" s="185"/>
      <c r="AA51" s="185"/>
      <c r="AB51" s="185"/>
      <c r="AC51" s="185"/>
      <c r="AD51" s="185"/>
      <c r="AE51" s="185"/>
    </row>
  </sheetData>
  <mergeCells count="5">
    <mergeCell ref="C24:O24"/>
    <mergeCell ref="C10:C11"/>
    <mergeCell ref="D10:D11"/>
    <mergeCell ref="E10:M10"/>
    <mergeCell ref="N10:O10"/>
  </mergeCells>
  <hyperlinks>
    <hyperlink ref="C25" r:id="rId1" display="http://ec.europa.eu/eurostat/product?code=migr_resfirst&amp;language=en&amp;mode=view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75"/>
  <sheetViews>
    <sheetView showGridLines="0" tabSelected="1" workbookViewId="0" topLeftCell="A1">
      <selection activeCell="C6" sqref="C6"/>
    </sheetView>
  </sheetViews>
  <sheetFormatPr defaultColWidth="9.140625" defaultRowHeight="12" customHeight="1"/>
  <cols>
    <col min="1" max="1" width="15.8515625" style="102" customWidth="1"/>
    <col min="2" max="2" width="1.421875" style="102" customWidth="1"/>
    <col min="3" max="3" width="24.421875" style="102" customWidth="1"/>
    <col min="4" max="4" width="11.28125" style="102" customWidth="1"/>
    <col min="5" max="12" width="13.28125" style="102" customWidth="1"/>
    <col min="13" max="13" width="7.421875" style="102" customWidth="1"/>
    <col min="14" max="14" width="3.140625" style="102" customWidth="1"/>
    <col min="15" max="15" width="9.28125" style="102" bestFit="1" customWidth="1"/>
    <col min="16" max="17" width="9.140625" style="102" customWidth="1"/>
    <col min="18" max="22" width="9.28125" style="102" bestFit="1" customWidth="1"/>
    <col min="23" max="16384" width="9.140625" style="102" customWidth="1"/>
  </cols>
  <sheetData>
    <row r="3" ht="12" customHeight="1">
      <c r="C3" s="103" t="s">
        <v>58</v>
      </c>
    </row>
    <row r="4" ht="12" customHeight="1">
      <c r="C4" s="104" t="s">
        <v>59</v>
      </c>
    </row>
    <row r="6" ht="11.5">
      <c r="C6" s="277" t="s">
        <v>113</v>
      </c>
    </row>
    <row r="7" ht="12" customHeight="1">
      <c r="C7" s="50" t="s">
        <v>5</v>
      </c>
    </row>
    <row r="8" spans="3:14" ht="12" customHeight="1">
      <c r="C8" s="19"/>
      <c r="D8" s="106" t="s">
        <v>1</v>
      </c>
      <c r="E8" s="106" t="s">
        <v>2</v>
      </c>
      <c r="F8" s="106" t="s">
        <v>3</v>
      </c>
      <c r="G8" s="106" t="s">
        <v>47</v>
      </c>
      <c r="I8" s="49" t="s">
        <v>0</v>
      </c>
      <c r="J8" s="49" t="s">
        <v>1</v>
      </c>
      <c r="K8" s="49" t="s">
        <v>2</v>
      </c>
      <c r="L8" s="49" t="s">
        <v>3</v>
      </c>
      <c r="M8" s="49" t="s">
        <v>47</v>
      </c>
      <c r="N8" s="106"/>
    </row>
    <row r="9" spans="2:14" ht="12" customHeight="1">
      <c r="B9" s="27"/>
      <c r="C9" s="27" t="s">
        <v>32</v>
      </c>
      <c r="D9" s="117">
        <f aca="true" t="shared" si="0" ref="D9:D18">+J9/$I9*100</f>
        <v>4.838771379196211</v>
      </c>
      <c r="E9" s="117">
        <f aca="true" t="shared" si="1" ref="E9:E18">+K9/$I9*100</f>
        <v>3.4195071079642134</v>
      </c>
      <c r="F9" s="117">
        <f aca="true" t="shared" si="2" ref="F9:F18">+L9/$I9*100</f>
        <v>85.82532055280285</v>
      </c>
      <c r="G9" s="117">
        <f aca="true" t="shared" si="3" ref="G9:G18">+M9/$I9*100</f>
        <v>5.916400960036724</v>
      </c>
      <c r="H9" s="88"/>
      <c r="I9" s="118">
        <v>601227</v>
      </c>
      <c r="J9" s="118">
        <v>29092</v>
      </c>
      <c r="K9" s="118">
        <v>20559</v>
      </c>
      <c r="L9" s="118">
        <v>516005</v>
      </c>
      <c r="M9" s="118">
        <v>35571</v>
      </c>
      <c r="N9" s="116"/>
    </row>
    <row r="10" spans="2:14" ht="12" customHeight="1">
      <c r="B10" s="27"/>
      <c r="C10" s="27" t="s">
        <v>33</v>
      </c>
      <c r="D10" s="117">
        <f t="shared" si="0"/>
        <v>52.563489813277165</v>
      </c>
      <c r="E10" s="117">
        <f t="shared" si="1"/>
        <v>13.497509012110656</v>
      </c>
      <c r="F10" s="117">
        <f t="shared" si="2"/>
        <v>25.748308963506016</v>
      </c>
      <c r="G10" s="117">
        <f t="shared" si="3"/>
        <v>8.19069221110616</v>
      </c>
      <c r="H10" s="88"/>
      <c r="I10" s="118">
        <v>123445</v>
      </c>
      <c r="J10" s="118">
        <v>64887</v>
      </c>
      <c r="K10" s="118">
        <v>16662</v>
      </c>
      <c r="L10" s="118">
        <v>31785</v>
      </c>
      <c r="M10" s="118">
        <v>10111</v>
      </c>
      <c r="N10" s="116"/>
    </row>
    <row r="11" spans="2:14" ht="12" customHeight="1">
      <c r="B11" s="27"/>
      <c r="C11" s="27" t="s">
        <v>31</v>
      </c>
      <c r="D11" s="117">
        <f t="shared" si="0"/>
        <v>33.01250110378061</v>
      </c>
      <c r="E11" s="117">
        <f t="shared" si="1"/>
        <v>19.86426652201885</v>
      </c>
      <c r="F11" s="117">
        <f t="shared" si="2"/>
        <v>40.16626089589141</v>
      </c>
      <c r="G11" s="117">
        <f t="shared" si="3"/>
        <v>6.956971478309135</v>
      </c>
      <c r="H11" s="88"/>
      <c r="I11" s="118">
        <v>79273</v>
      </c>
      <c r="J11" s="118">
        <v>26170</v>
      </c>
      <c r="K11" s="118">
        <v>15747</v>
      </c>
      <c r="L11" s="118">
        <v>31841</v>
      </c>
      <c r="M11" s="118">
        <v>5515</v>
      </c>
      <c r="N11" s="116"/>
    </row>
    <row r="12" spans="2:14" ht="12" customHeight="1">
      <c r="B12" s="27"/>
      <c r="C12" s="27" t="s">
        <v>53</v>
      </c>
      <c r="D12" s="117">
        <f t="shared" si="0"/>
        <v>28.573944377463796</v>
      </c>
      <c r="E12" s="117">
        <f t="shared" si="1"/>
        <v>1.1514650699684363</v>
      </c>
      <c r="F12" s="117">
        <f t="shared" si="2"/>
        <v>0.6366924504531354</v>
      </c>
      <c r="G12" s="117">
        <f t="shared" si="3"/>
        <v>69.63789810211463</v>
      </c>
      <c r="H12" s="88"/>
      <c r="I12" s="118">
        <v>73819</v>
      </c>
      <c r="J12" s="118">
        <v>21093</v>
      </c>
      <c r="K12" s="118">
        <v>850</v>
      </c>
      <c r="L12" s="118">
        <v>470</v>
      </c>
      <c r="M12" s="118">
        <v>51406</v>
      </c>
      <c r="N12" s="116"/>
    </row>
    <row r="13" spans="2:14" ht="12" customHeight="1">
      <c r="B13" s="27"/>
      <c r="C13" s="27" t="s">
        <v>37</v>
      </c>
      <c r="D13" s="117">
        <f t="shared" si="0"/>
        <v>44.911651021535064</v>
      </c>
      <c r="E13" s="117">
        <f t="shared" si="1"/>
        <v>16.980949751518498</v>
      </c>
      <c r="F13" s="117">
        <f t="shared" si="2"/>
        <v>31.753175041413584</v>
      </c>
      <c r="G13" s="117">
        <f t="shared" si="3"/>
        <v>6.354224185532854</v>
      </c>
      <c r="H13" s="88"/>
      <c r="I13" s="118">
        <v>72440</v>
      </c>
      <c r="J13" s="118">
        <v>32534</v>
      </c>
      <c r="K13" s="118">
        <v>12301</v>
      </c>
      <c r="L13" s="118">
        <v>23002</v>
      </c>
      <c r="M13" s="118">
        <v>4603</v>
      </c>
      <c r="N13" s="116"/>
    </row>
    <row r="14" spans="2:14" ht="12" customHeight="1">
      <c r="B14" s="27"/>
      <c r="C14" s="27" t="s">
        <v>44</v>
      </c>
      <c r="D14" s="117">
        <f t="shared" si="0"/>
        <v>4.829974811083123</v>
      </c>
      <c r="E14" s="117">
        <f t="shared" si="1"/>
        <v>4.3561083123425695</v>
      </c>
      <c r="F14" s="117">
        <f t="shared" si="2"/>
        <v>59.64735516372796</v>
      </c>
      <c r="G14" s="117">
        <f t="shared" si="3"/>
        <v>31.166561712846345</v>
      </c>
      <c r="H14" s="88"/>
      <c r="I14" s="118">
        <v>63520</v>
      </c>
      <c r="J14" s="118">
        <v>3068</v>
      </c>
      <c r="K14" s="118">
        <v>2767</v>
      </c>
      <c r="L14" s="118">
        <v>37888</v>
      </c>
      <c r="M14" s="118">
        <v>19797</v>
      </c>
      <c r="N14" s="116"/>
    </row>
    <row r="15" spans="2:14" ht="12" customHeight="1">
      <c r="B15" s="27"/>
      <c r="C15" s="27" t="s">
        <v>85</v>
      </c>
      <c r="D15" s="117">
        <f t="shared" si="0"/>
        <v>14.497065737346507</v>
      </c>
      <c r="E15" s="117">
        <f t="shared" si="1"/>
        <v>1.5567208587444314</v>
      </c>
      <c r="F15" s="117">
        <f t="shared" si="2"/>
        <v>5.791264609669094</v>
      </c>
      <c r="G15" s="117">
        <f t="shared" si="3"/>
        <v>78.15494879423997</v>
      </c>
      <c r="H15" s="88"/>
      <c r="I15" s="118">
        <v>60833</v>
      </c>
      <c r="J15" s="118">
        <v>8819</v>
      </c>
      <c r="K15" s="118">
        <v>947</v>
      </c>
      <c r="L15" s="118">
        <v>3523</v>
      </c>
      <c r="M15" s="118">
        <v>47544</v>
      </c>
      <c r="N15" s="116"/>
    </row>
    <row r="16" spans="2:14" ht="12" customHeight="1">
      <c r="B16" s="27"/>
      <c r="C16" s="27" t="s">
        <v>50</v>
      </c>
      <c r="D16" s="117">
        <f t="shared" si="0"/>
        <v>30.414154393594938</v>
      </c>
      <c r="E16" s="117">
        <f t="shared" si="1"/>
        <v>15.617277849164774</v>
      </c>
      <c r="F16" s="117">
        <f t="shared" si="2"/>
        <v>28.328555896016606</v>
      </c>
      <c r="G16" s="117">
        <f t="shared" si="3"/>
        <v>25.640011861223684</v>
      </c>
      <c r="H16" s="88"/>
      <c r="I16" s="118">
        <v>60702</v>
      </c>
      <c r="J16" s="118">
        <v>18462</v>
      </c>
      <c r="K16" s="118">
        <v>9480</v>
      </c>
      <c r="L16" s="118">
        <v>17196</v>
      </c>
      <c r="M16" s="118">
        <v>15564</v>
      </c>
      <c r="N16" s="116"/>
    </row>
    <row r="17" spans="2:14" ht="12" customHeight="1">
      <c r="B17" s="27"/>
      <c r="C17" s="27" t="s">
        <v>84</v>
      </c>
      <c r="D17" s="117">
        <f t="shared" si="0"/>
        <v>25.471919137827165</v>
      </c>
      <c r="E17" s="117">
        <f t="shared" si="1"/>
        <v>36.24907959033403</v>
      </c>
      <c r="F17" s="117">
        <f t="shared" si="2"/>
        <v>18.848316487047327</v>
      </c>
      <c r="G17" s="117">
        <f t="shared" si="3"/>
        <v>19.430684784791485</v>
      </c>
      <c r="H17" s="88"/>
      <c r="I17" s="118">
        <v>59756</v>
      </c>
      <c r="J17" s="118">
        <v>15221</v>
      </c>
      <c r="K17" s="118">
        <v>21661</v>
      </c>
      <c r="L17" s="118">
        <v>11263</v>
      </c>
      <c r="M17" s="118">
        <v>11611</v>
      </c>
      <c r="N17" s="116"/>
    </row>
    <row r="18" spans="2:14" ht="12" customHeight="1">
      <c r="B18" s="27"/>
      <c r="C18" s="27" t="s">
        <v>38</v>
      </c>
      <c r="D18" s="117">
        <f t="shared" si="0"/>
        <v>39.971019434026594</v>
      </c>
      <c r="E18" s="117">
        <f t="shared" si="1"/>
        <v>11.339924991476304</v>
      </c>
      <c r="F18" s="117">
        <f t="shared" si="2"/>
        <v>16.829185134674397</v>
      </c>
      <c r="G18" s="117">
        <f t="shared" si="3"/>
        <v>31.859870439822707</v>
      </c>
      <c r="H18" s="88"/>
      <c r="I18" s="118">
        <v>58660</v>
      </c>
      <c r="J18" s="118">
        <v>23447</v>
      </c>
      <c r="K18" s="118">
        <v>6652</v>
      </c>
      <c r="L18" s="118">
        <v>9872</v>
      </c>
      <c r="M18" s="118">
        <v>18689</v>
      </c>
      <c r="N18" s="116"/>
    </row>
    <row r="19" spans="4:14" ht="12" customHeight="1">
      <c r="D19" s="117"/>
      <c r="E19" s="117"/>
      <c r="F19" s="117"/>
      <c r="G19" s="117"/>
      <c r="H19" s="105"/>
      <c r="I19" s="105"/>
      <c r="J19" s="105"/>
      <c r="K19" s="105"/>
      <c r="L19" s="105"/>
      <c r="M19" s="105"/>
      <c r="N19" s="105"/>
    </row>
    <row r="20" spans="3:15" ht="25" customHeight="1">
      <c r="C20" s="302" t="s">
        <v>112</v>
      </c>
      <c r="D20" s="302"/>
      <c r="E20" s="302"/>
      <c r="F20" s="302"/>
      <c r="G20" s="302"/>
      <c r="H20" s="302"/>
      <c r="I20" s="17"/>
      <c r="J20" s="17"/>
      <c r="K20" s="17"/>
      <c r="L20" s="17"/>
      <c r="M20" s="17"/>
      <c r="N20" s="17"/>
      <c r="O20" s="17"/>
    </row>
    <row r="21" ht="12" customHeight="1">
      <c r="C21" s="193" t="s">
        <v>60</v>
      </c>
    </row>
    <row r="23" ht="12" customHeight="1">
      <c r="A23" s="290" t="s">
        <v>61</v>
      </c>
    </row>
    <row r="24" ht="12" customHeight="1">
      <c r="A24" s="102" t="s">
        <v>140</v>
      </c>
    </row>
    <row r="27" ht="12" customHeight="1">
      <c r="C27" s="277"/>
    </row>
    <row r="28" spans="3:20" ht="12" customHeight="1">
      <c r="C28" s="50"/>
      <c r="P28" s="88"/>
      <c r="Q28" s="88"/>
      <c r="R28" s="88"/>
      <c r="S28" s="88"/>
      <c r="T28" s="88"/>
    </row>
    <row r="29" spans="16:20" ht="12" customHeight="1">
      <c r="P29" s="123"/>
      <c r="Q29" s="88"/>
      <c r="R29" s="88"/>
      <c r="S29" s="88"/>
      <c r="T29" s="88"/>
    </row>
    <row r="30" spans="16:20" ht="12" customHeight="1">
      <c r="P30" s="123"/>
      <c r="Q30" s="88"/>
      <c r="R30" s="88"/>
      <c r="S30" s="88"/>
      <c r="T30" s="88"/>
    </row>
    <row r="31" spans="16:20" ht="12" customHeight="1">
      <c r="P31" s="123"/>
      <c r="Q31" s="88"/>
      <c r="R31" s="88"/>
      <c r="S31" s="88"/>
      <c r="T31" s="88"/>
    </row>
    <row r="32" spans="2:20" ht="24" customHeight="1">
      <c r="B32" s="285" t="s">
        <v>114</v>
      </c>
      <c r="P32" s="123"/>
      <c r="Q32" s="88"/>
      <c r="R32" s="88"/>
      <c r="S32" s="88"/>
      <c r="T32" s="88"/>
    </row>
    <row r="33" spans="2:20" ht="20.15" customHeight="1">
      <c r="B33" s="284" t="s">
        <v>5</v>
      </c>
      <c r="P33" s="123"/>
      <c r="Q33" s="88"/>
      <c r="R33" s="88"/>
      <c r="S33" s="88"/>
      <c r="T33" s="88"/>
    </row>
    <row r="34" spans="16:20" ht="12" customHeight="1">
      <c r="P34" s="123"/>
      <c r="Q34" s="123"/>
      <c r="R34" s="123"/>
      <c r="S34" s="123"/>
      <c r="T34" s="123"/>
    </row>
    <row r="35" spans="16:20" ht="12" customHeight="1">
      <c r="P35" s="123"/>
      <c r="Q35" s="123"/>
      <c r="R35" s="123"/>
      <c r="S35" s="123"/>
      <c r="T35" s="123"/>
    </row>
    <row r="36" spans="16:20" ht="12" customHeight="1">
      <c r="P36" s="123"/>
      <c r="Q36" s="123"/>
      <c r="R36" s="123"/>
      <c r="S36" s="123"/>
      <c r="T36" s="123"/>
    </row>
    <row r="37" spans="16:20" ht="12" customHeight="1">
      <c r="P37" s="123"/>
      <c r="Q37" s="123"/>
      <c r="R37" s="123"/>
      <c r="S37" s="123"/>
      <c r="T37" s="123"/>
    </row>
    <row r="38" spans="17:20" ht="12" customHeight="1">
      <c r="Q38" s="123"/>
      <c r="R38" s="123"/>
      <c r="S38" s="123"/>
      <c r="T38" s="123"/>
    </row>
    <row r="39" spans="17:20" ht="12" customHeight="1">
      <c r="Q39" s="123"/>
      <c r="R39" s="123"/>
      <c r="S39" s="123"/>
      <c r="T39" s="123"/>
    </row>
    <row r="40" spans="17:20" ht="12" customHeight="1">
      <c r="Q40" s="123"/>
      <c r="R40" s="123"/>
      <c r="S40" s="123"/>
      <c r="T40" s="123"/>
    </row>
    <row r="41" spans="17:20" ht="12" customHeight="1">
      <c r="Q41" s="123"/>
      <c r="R41" s="123"/>
      <c r="S41" s="123"/>
      <c r="T41" s="123"/>
    </row>
    <row r="42" spans="17:20" ht="12" customHeight="1">
      <c r="Q42" s="123"/>
      <c r="R42" s="123"/>
      <c r="S42" s="123"/>
      <c r="T42" s="123"/>
    </row>
    <row r="43" spans="17:20" ht="12" customHeight="1">
      <c r="Q43" s="123"/>
      <c r="R43" s="123"/>
      <c r="S43" s="123"/>
      <c r="T43" s="123"/>
    </row>
    <row r="44" spans="17:20" ht="12" customHeight="1">
      <c r="Q44" s="123"/>
      <c r="R44" s="123"/>
      <c r="S44" s="123"/>
      <c r="T44" s="123"/>
    </row>
    <row r="45" spans="17:20" ht="12" customHeight="1">
      <c r="Q45" s="123"/>
      <c r="R45" s="123"/>
      <c r="S45" s="123"/>
      <c r="T45" s="123"/>
    </row>
    <row r="46" spans="17:20" ht="12" customHeight="1">
      <c r="Q46" s="123"/>
      <c r="R46" s="123"/>
      <c r="S46" s="123"/>
      <c r="T46" s="123"/>
    </row>
    <row r="47" spans="17:20" ht="12" customHeight="1">
      <c r="Q47" s="123"/>
      <c r="R47" s="123"/>
      <c r="S47" s="123"/>
      <c r="T47" s="123"/>
    </row>
    <row r="48" spans="17:20" ht="12" customHeight="1">
      <c r="Q48" s="123"/>
      <c r="R48" s="123"/>
      <c r="S48" s="123"/>
      <c r="T48" s="123"/>
    </row>
    <row r="49" spans="17:20" ht="12" customHeight="1">
      <c r="Q49" s="123"/>
      <c r="R49" s="123"/>
      <c r="S49" s="123"/>
      <c r="T49" s="123"/>
    </row>
    <row r="60" spans="3:14" ht="12" customHeight="1">
      <c r="C60" s="302"/>
      <c r="D60" s="302"/>
      <c r="E60" s="302"/>
      <c r="F60" s="302"/>
      <c r="G60" s="302"/>
      <c r="H60" s="302"/>
      <c r="I60" s="302"/>
      <c r="J60" s="302"/>
      <c r="K60" s="302"/>
      <c r="L60" s="90"/>
      <c r="M60" s="90"/>
      <c r="N60" s="90"/>
    </row>
    <row r="61" ht="12" customHeight="1">
      <c r="C61" s="18"/>
    </row>
    <row r="62" spans="3:9" ht="12" customHeight="1">
      <c r="C62" s="324"/>
      <c r="D62" s="324"/>
      <c r="E62" s="324"/>
      <c r="F62" s="324"/>
      <c r="G62" s="324"/>
      <c r="H62" s="324"/>
      <c r="I62" s="324"/>
    </row>
    <row r="63" spans="3:9" ht="12" customHeight="1">
      <c r="C63" s="324"/>
      <c r="D63" s="324"/>
      <c r="E63" s="324"/>
      <c r="F63" s="324"/>
      <c r="G63" s="324"/>
      <c r="H63" s="324"/>
      <c r="I63" s="324"/>
    </row>
    <row r="64" spans="3:9" ht="12" customHeight="1">
      <c r="C64" s="324"/>
      <c r="D64" s="324"/>
      <c r="E64" s="324"/>
      <c r="F64" s="324"/>
      <c r="G64" s="324"/>
      <c r="H64" s="324"/>
      <c r="I64" s="324"/>
    </row>
    <row r="65" spans="3:9" ht="12" customHeight="1">
      <c r="C65" s="324"/>
      <c r="D65" s="324"/>
      <c r="E65" s="324"/>
      <c r="F65" s="324"/>
      <c r="G65" s="324"/>
      <c r="H65" s="324"/>
      <c r="I65" s="324"/>
    </row>
    <row r="74" ht="22" customHeight="1">
      <c r="C74" s="292" t="s">
        <v>115</v>
      </c>
    </row>
    <row r="75" ht="15" customHeight="1">
      <c r="C75" s="293" t="s">
        <v>147</v>
      </c>
    </row>
    <row r="76" ht="20.15" customHeight="1"/>
  </sheetData>
  <mergeCells count="3">
    <mergeCell ref="C60:K60"/>
    <mergeCell ref="C62:I65"/>
    <mergeCell ref="C20:H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2021-10-06T09:48:49Z</dcterms:modified>
  <cp:category/>
  <cp:version/>
  <cp:contentType/>
  <cp:contentStatus/>
</cp:coreProperties>
</file>