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3.xml" ContentType="application/vnd.ms-office.chartcolorstyle+xml"/>
  <Override PartName="/xl/charts/style13.xml" ContentType="application/vnd.ms-office.chartstyle+xml"/>
  <Override PartName="/xl/charts/colors1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12.xml" ContentType="application/vnd.ms-office.chartstyle+xml"/>
  <Override PartName="/xl/charts/style11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455" windowHeight="5640" tabRatio="430" activeTab="0"/>
  </bookViews>
  <sheets>
    <sheet name="Fig 0" sheetId="2" r:id="rId1"/>
    <sheet name="Fig 1 " sheetId="7" r:id="rId2"/>
    <sheet name="Fig 2" sheetId="13" r:id="rId3"/>
    <sheet name="Fig 3" sheetId="18" r:id="rId4"/>
    <sheet name="Fig 4" sheetId="10" r:id="rId5"/>
    <sheet name="Fig 5" sheetId="3" r:id="rId6"/>
    <sheet name="Fig 6" sheetId="15" r:id="rId7"/>
    <sheet name="Fig 7" sheetId="6" r:id="rId8"/>
    <sheet name="Fig 8" sheetId="17" r:id="rId9"/>
    <sheet name="Fig 9" sheetId="4" r:id="rId10"/>
    <sheet name="Fig 10" sheetId="12" r:id="rId11"/>
  </sheets>
  <definedNames>
    <definedName name="_xlnm._FilterDatabase" localSheetId="1" hidden="1">'Fig 1 '!$A$5:$Q$5</definedName>
    <definedName name="_xlnm._FilterDatabase" localSheetId="10" hidden="1">'Fig 10'!$A$4:$L$4</definedName>
    <definedName name="_xlnm._FilterDatabase" localSheetId="2" hidden="1">'Fig 2'!$A$14:$M$14</definedName>
    <definedName name="_xlnm._FilterDatabase" localSheetId="3" hidden="1">'Fig 3'!$A$5:$T$5</definedName>
    <definedName name="_xlnm._FilterDatabase" localSheetId="5" hidden="1">'Fig 5'!$A$7:$L$7</definedName>
    <definedName name="_xlnm._FilterDatabase" localSheetId="6" hidden="1">'Fig 6'!$A$69:$D$69</definedName>
    <definedName name="_xlnm._FilterDatabase" localSheetId="7" hidden="1">'Fig 7'!$A$7:$G$7</definedName>
    <definedName name="_xlnm._FilterDatabase" localSheetId="8" hidden="1">'Fig 8'!$A$47:$E$47</definedName>
    <definedName name="_xlnm._FilterDatabase" localSheetId="9" hidden="1">'Fig 9'!$A$15:$X$15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<sst xmlns="http://schemas.openxmlformats.org/spreadsheetml/2006/main" count="1321" uniqueCount="331">
  <si>
    <t>Employed people by main characteristics and professional status, Q2 2021</t>
  </si>
  <si>
    <t>(in % of employed people aged 20-64, non seasonally adjusted data)</t>
  </si>
  <si>
    <t xml:space="preserve">Source: Eurostat special extraction </t>
  </si>
  <si>
    <t>SEX</t>
  </si>
  <si>
    <t>HATLEV1D</t>
  </si>
  <si>
    <t>Employee</t>
  </si>
  <si>
    <t>Self-employed</t>
  </si>
  <si>
    <t>Other (Family worker and non-stated)</t>
  </si>
  <si>
    <t>Family worker (unpaid)</t>
  </si>
  <si>
    <t>Not stated</t>
  </si>
  <si>
    <t>Total (aged 20-64)</t>
  </si>
  <si>
    <t>Sex</t>
  </si>
  <si>
    <t>Men</t>
  </si>
  <si>
    <t>Women</t>
  </si>
  <si>
    <t>Education</t>
  </si>
  <si>
    <t>Low</t>
  </si>
  <si>
    <t>Medium</t>
  </si>
  <si>
    <t>High</t>
  </si>
  <si>
    <t>Age</t>
  </si>
  <si>
    <t>15-24</t>
  </si>
  <si>
    <t>25-54</t>
  </si>
  <si>
    <t>55-64</t>
  </si>
  <si>
    <t>Employed persons having a second job by sex, age and professional status of both jobs (1 000) [lfsq_e2gps]</t>
  </si>
  <si>
    <t>Employment by sex, age and citizenship (1 000) [lfsq_egan]</t>
  </si>
  <si>
    <t>Employed persons having a second job by professional status of the second job and country, Q2 2021</t>
  </si>
  <si>
    <t>Last update</t>
  </si>
  <si>
    <t>Extracted on</t>
  </si>
  <si>
    <t>Source of data</t>
  </si>
  <si>
    <t>Eurostat</t>
  </si>
  <si>
    <t>AGE</t>
  </si>
  <si>
    <t>From 20 to 64 years</t>
  </si>
  <si>
    <t>UNIT</t>
  </si>
  <si>
    <t>Thousand</t>
  </si>
  <si>
    <t>Total</t>
  </si>
  <si>
    <t>WSTATUS</t>
  </si>
  <si>
    <t>Employed persons</t>
  </si>
  <si>
    <t>CITIZEN</t>
  </si>
  <si>
    <t>TIME</t>
  </si>
  <si>
    <t>2021Q2</t>
  </si>
  <si>
    <t>GEO/WSTATUS2</t>
  </si>
  <si>
    <t>Flags and footnotes</t>
  </si>
  <si>
    <t>Employees</t>
  </si>
  <si>
    <t>Self-employed persons</t>
  </si>
  <si>
    <t>Contributing family workers</t>
  </si>
  <si>
    <t>No response</t>
  </si>
  <si>
    <t>GEO/TIME</t>
  </si>
  <si>
    <t>EU</t>
  </si>
  <si>
    <t/>
  </si>
  <si>
    <t>u</t>
  </si>
  <si>
    <t>Netherlands</t>
  </si>
  <si>
    <t>Finland</t>
  </si>
  <si>
    <t>Denmark</t>
  </si>
  <si>
    <t>Estonia</t>
  </si>
  <si>
    <t>c</t>
  </si>
  <si>
    <t>Lithuania</t>
  </si>
  <si>
    <t>Austria</t>
  </si>
  <si>
    <t>Portugal</t>
  </si>
  <si>
    <t>Poland</t>
  </si>
  <si>
    <t>Luxembourg (³)</t>
  </si>
  <si>
    <t>Luxembourg</t>
  </si>
  <si>
    <t>Germany (⁴)</t>
  </si>
  <si>
    <t>Latvia (³)</t>
  </si>
  <si>
    <t>Latvia</t>
  </si>
  <si>
    <t>Belgium</t>
  </si>
  <si>
    <t>France</t>
  </si>
  <si>
    <t>d</t>
  </si>
  <si>
    <t>Malta (³)</t>
  </si>
  <si>
    <t>Malta</t>
  </si>
  <si>
    <t>Slovenia</t>
  </si>
  <si>
    <t>Ireland</t>
  </si>
  <si>
    <t>Cyprus</t>
  </si>
  <si>
    <t>Croatia (³)</t>
  </si>
  <si>
    <t>Croatia</t>
  </si>
  <si>
    <t>Spain</t>
  </si>
  <si>
    <t>du</t>
  </si>
  <si>
    <t>Czechia</t>
  </si>
  <si>
    <t>Greece</t>
  </si>
  <si>
    <t>Italy</t>
  </si>
  <si>
    <t>Hungary</t>
  </si>
  <si>
    <t>Slovakia (³)</t>
  </si>
  <si>
    <t>Slovakia</t>
  </si>
  <si>
    <t>Sweden</t>
  </si>
  <si>
    <t>Romania (¹)</t>
  </si>
  <si>
    <t>Romania</t>
  </si>
  <si>
    <t>Bulgaria (²) (³)</t>
  </si>
  <si>
    <t>Bulgaria</t>
  </si>
  <si>
    <t>Iceland</t>
  </si>
  <si>
    <t>Switzerland</t>
  </si>
  <si>
    <t>Norway</t>
  </si>
  <si>
    <t>Serbia</t>
  </si>
  <si>
    <t>Source: Eurostat online data codes lfsq_e2gps and lfsq_egan</t>
  </si>
  <si>
    <t>NACE2_2DLabel</t>
  </si>
  <si>
    <t>Accommodation</t>
  </si>
  <si>
    <t>Activities auxiliary to financial services and insurance activities</t>
  </si>
  <si>
    <t>Activities of extraterritorial organisations and bodies</t>
  </si>
  <si>
    <t>Activities of head offices; management consultancy activities</t>
  </si>
  <si>
    <t>Activities of households as employers of domestic personnel</t>
  </si>
  <si>
    <t>Activities of membership organisations</t>
  </si>
  <si>
    <t>Advertising and market research</t>
  </si>
  <si>
    <t>Air transport</t>
  </si>
  <si>
    <t>Architectural and engineering activities; technical testing and analysis</t>
  </si>
  <si>
    <t>Civil engineering</t>
  </si>
  <si>
    <t>Computer programming, consultancy and related activities</t>
  </si>
  <si>
    <t>Construction of buildings</t>
  </si>
  <si>
    <t>Creative, arts and entertainment activities</t>
  </si>
  <si>
    <t>Crop and animal production, hunting and related service activities</t>
  </si>
  <si>
    <t>Electricity, gas, steam and air conditioning supply</t>
  </si>
  <si>
    <t>Employment activities</t>
  </si>
  <si>
    <t>Extraction of crude petroleum and natural gas</t>
  </si>
  <si>
    <t>Financial service activities, except insurance and pension funding</t>
  </si>
  <si>
    <t>Fishing and aquaculture</t>
  </si>
  <si>
    <t>Food and beverage service activities</t>
  </si>
  <si>
    <t>Forestry and logging</t>
  </si>
  <si>
    <t>Gambling and betting activities</t>
  </si>
  <si>
    <t>Human health activities</t>
  </si>
  <si>
    <t>Information service activities</t>
  </si>
  <si>
    <t>Insurance, reinsurance and pension funding, except compulsory social security</t>
  </si>
  <si>
    <t>Land transport and transport via pipelines</t>
  </si>
  <si>
    <t>Legal and accounting activities</t>
  </si>
  <si>
    <t>Libraries, archives, museums and other cultural activities</t>
  </si>
  <si>
    <t>Manufacture of basic metals</t>
  </si>
  <si>
    <t>Manufacture of basic pharmaceutical products and pharmaceutical preparations</t>
  </si>
  <si>
    <t>Manufacture of beverages</t>
  </si>
  <si>
    <t>Manufacture of chemicals and chemical products</t>
  </si>
  <si>
    <t>Manufacture of coke and refined petroleum products</t>
  </si>
  <si>
    <t>Manufacture of computer, electronic and optical products</t>
  </si>
  <si>
    <t>Manufacture of electrical equipment</t>
  </si>
  <si>
    <t>Manufacture of fabricated metal products, except machinery and equipment</t>
  </si>
  <si>
    <t>Manufacture of food products</t>
  </si>
  <si>
    <t>Manufacture of furniture</t>
  </si>
  <si>
    <t>Manufacture of leather and related products</t>
  </si>
  <si>
    <t>Manufacture of machinery and equipment n.e.c.</t>
  </si>
  <si>
    <t>Manufacture of motor vehicles, trailers and semi-trailers</t>
  </si>
  <si>
    <t>Manufacture of other non-metallic mineral products</t>
  </si>
  <si>
    <t>Manufacture of other transport equipment</t>
  </si>
  <si>
    <t>Manufacture of paper and paper products</t>
  </si>
  <si>
    <t>Manufacture of rubber and plastic products</t>
  </si>
  <si>
    <t>Manufacture of textiles</t>
  </si>
  <si>
    <t>Manufacture of wearing apparel</t>
  </si>
  <si>
    <t>Manufacture of wood and of products of wood and cork, except furniture; manufacture of articles of straw and plaiting materials</t>
  </si>
  <si>
    <t>Mining of coal and lignite</t>
  </si>
  <si>
    <t>Motion picture, video and television programme production, sound recording and music publishing activities</t>
  </si>
  <si>
    <t>Office administrative, office support and other business support activities</t>
  </si>
  <si>
    <t>Other manufacturing</t>
  </si>
  <si>
    <t>Other mining and quarrying</t>
  </si>
  <si>
    <t>Other personal service activities</t>
  </si>
  <si>
    <t>Other professional, scientific and technical activities</t>
  </si>
  <si>
    <t>Postal and courier activities</t>
  </si>
  <si>
    <t>Printing and reproduction of recorded media</t>
  </si>
  <si>
    <t>Programming and broadcasting activities</t>
  </si>
  <si>
    <t>Public administration and defence; compulsory social security</t>
  </si>
  <si>
    <t>Publishing activities</t>
  </si>
  <si>
    <t>Real estate activities</t>
  </si>
  <si>
    <t>Remediation activities and other waste management services</t>
  </si>
  <si>
    <t>Rental and leasing activities</t>
  </si>
  <si>
    <t>Repair and installation of machinery and equipment</t>
  </si>
  <si>
    <t>Repair of computers and personal and household goods</t>
  </si>
  <si>
    <t>Residential care activities</t>
  </si>
  <si>
    <t>Retail trade, except of motor vehicles and motorcycles</t>
  </si>
  <si>
    <t xml:space="preserve">Scientific research and development </t>
  </si>
  <si>
    <t>Security and investigation activities</t>
  </si>
  <si>
    <t>Services to buildings and landscape activities</t>
  </si>
  <si>
    <t>Sewerage</t>
  </si>
  <si>
    <t>Social work activities without accommodation</t>
  </si>
  <si>
    <t>Specialised construction activities</t>
  </si>
  <si>
    <t>Sports activities and amusement and recreation activities</t>
  </si>
  <si>
    <t>Telecommunications</t>
  </si>
  <si>
    <t>total</t>
  </si>
  <si>
    <t>Travel agency, tour operator and other reservation service and related activities</t>
  </si>
  <si>
    <t>Veterinary activities</t>
  </si>
  <si>
    <t>Warehousing and support activities for transportation</t>
  </si>
  <si>
    <t>Waste collection, treatment and disposal activities; materials recovery</t>
  </si>
  <si>
    <t>Water collection, treatment and supply</t>
  </si>
  <si>
    <t>Water transport</t>
  </si>
  <si>
    <t>Wholesale and retail trade and repair of motor vehicles and motorcycles</t>
  </si>
  <si>
    <t>Wholesale trade, except of motor vehicles and motorcycles</t>
  </si>
  <si>
    <t>Sum of THS_POP</t>
  </si>
  <si>
    <t>STAPRO2</t>
  </si>
  <si>
    <t>NACE2_1D</t>
  </si>
  <si>
    <t>NACE2_1DLabel</t>
  </si>
  <si>
    <t>A</t>
  </si>
  <si>
    <t>AGRICULTURE, FORESTRY AND FISHING</t>
  </si>
  <si>
    <t>C</t>
  </si>
  <si>
    <t>MANUFACTURING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</si>
  <si>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</si>
  <si>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</si>
  <si>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</si>
  <si>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</si>
  <si>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</si>
  <si>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</si>
  <si>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</si>
  <si>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</si>
  <si>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</si>
  <si>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</si>
  <si>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</si>
  <si>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</si>
  <si>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</si>
  <si>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</si>
  <si>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</si>
  <si>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</si>
  <si>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</si>
  <si>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</si>
  <si>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P</t>
  </si>
  <si>
    <t>EDUCATION</t>
  </si>
  <si>
    <t>Q</t>
  </si>
  <si>
    <t>HUMAN HEALTH AND SOCIAL WORK ACTIVITIES</t>
  </si>
  <si>
    <t>R</t>
  </si>
  <si>
    <t>ARTS, ENTERTAINMENT AND RECREATION</t>
  </si>
  <si>
    <t>S</t>
  </si>
  <si>
    <t>OTHER SERVICE ACTIVITIES</t>
  </si>
  <si>
    <t>T</t>
  </si>
  <si>
    <t>ACTIVITIES OF HOUSEHOLDS AS EMPLOYERS; UNDIFFERENTIATED GOODS- AND SERVICES-PRODUCING ACTIVITIES OF HOUSEHOLDS FOR OWN USE</t>
  </si>
  <si>
    <t>(In % of total employed people)</t>
  </si>
  <si>
    <t>Sectors of activity for which more than 20 % of employed peeople are self-employed, EU, Q2 2021</t>
  </si>
  <si>
    <t>Source: Eurostat special ad-hoc extraction</t>
  </si>
  <si>
    <t>_Total</t>
  </si>
  <si>
    <t>ISCO2D_label</t>
  </si>
  <si>
    <t>Administrative and commercial managers</t>
  </si>
  <si>
    <t>Agricultural, forestry and fishery labourers</t>
  </si>
  <si>
    <t>Armed forces occupations, other ranks</t>
  </si>
  <si>
    <t>Assemblers</t>
  </si>
  <si>
    <t>Building and related trades workers, excluding electricians</t>
  </si>
  <si>
    <t>Business and administration associate professionals</t>
  </si>
  <si>
    <t>Business and administration professionals</t>
  </si>
  <si>
    <t>Chief executives, senior officials and legislators</t>
  </si>
  <si>
    <t>Cleaners and helpers</t>
  </si>
  <si>
    <t>Clerical support workers</t>
  </si>
  <si>
    <t>Commissioned armed forces officers</t>
  </si>
  <si>
    <t>Craft and related trades workers</t>
  </si>
  <si>
    <t>Customer services clerks</t>
  </si>
  <si>
    <t>Drivers and mobile plant operators</t>
  </si>
  <si>
    <t>Electrical and electronic trades workers</t>
  </si>
  <si>
    <t>Elementary occupations</t>
  </si>
  <si>
    <t>Food preparation assistants</t>
  </si>
  <si>
    <t>Food processing, wood working, garment and other craft and related trades workers</t>
  </si>
  <si>
    <t>General and keyboard clerks</t>
  </si>
  <si>
    <t>Handicraft and printing workers</t>
  </si>
  <si>
    <t>Health associate professionals</t>
  </si>
  <si>
    <t>Health professionals</t>
  </si>
  <si>
    <t>Hospitality, retail and other services managers</t>
  </si>
  <si>
    <t>Information and communications technicians</t>
  </si>
  <si>
    <t>Information and communications technology professionals</t>
  </si>
  <si>
    <t>Labourers in mining, construction, manufacturing and transport</t>
  </si>
  <si>
    <t>Legal, social and cultural professionals</t>
  </si>
  <si>
    <t>Legal, social, cultural and related associate professionals</t>
  </si>
  <si>
    <t>Managers</t>
  </si>
  <si>
    <t>Market-oriented skilled agricultural workers</t>
  </si>
  <si>
    <t>Market-oriented skilled forestry, fishery and hunting workers</t>
  </si>
  <si>
    <t>Metal, machinery and related trades workers</t>
  </si>
  <si>
    <t>Non-commissioned armed forces officers</t>
  </si>
  <si>
    <t>not stated</t>
  </si>
  <si>
    <t>Numerical and material recording clerks</t>
  </si>
  <si>
    <t>Other clerical support workers</t>
  </si>
  <si>
    <t>Personal care workers</t>
  </si>
  <si>
    <t>Personal service workers</t>
  </si>
  <si>
    <t>Plant and machine operators, and assemblers</t>
  </si>
  <si>
    <t>Production and specialised services managers</t>
  </si>
  <si>
    <t>Professionals</t>
  </si>
  <si>
    <t>Protective services workers</t>
  </si>
  <si>
    <t>Refuse workers and other elementary workers</t>
  </si>
  <si>
    <t>Sales workers</t>
  </si>
  <si>
    <t>Science and engineering associate professionals</t>
  </si>
  <si>
    <t>Science and engineering professionals</t>
  </si>
  <si>
    <t>Service and sales workers</t>
  </si>
  <si>
    <t>Skilled agricultural, forestry and fishery workers</t>
  </si>
  <si>
    <t>Stationary plant and machine operators</t>
  </si>
  <si>
    <t>Street and related sales and service workers</t>
  </si>
  <si>
    <t>Teaching professionals</t>
  </si>
  <si>
    <t>Technicians and associate professionals</t>
  </si>
  <si>
    <t>GEO/WSTATUS</t>
  </si>
  <si>
    <t>Self-employed persons with employees (employers)</t>
  </si>
  <si>
    <t>Self-employed persons without employees (own-account workers)</t>
  </si>
  <si>
    <t>Males</t>
  </si>
  <si>
    <t>Females</t>
  </si>
  <si>
    <t>Germany</t>
  </si>
  <si>
    <t>Share of employed people by professional status and by country, Q2 2021</t>
  </si>
  <si>
    <t>(in % of total employed people aged 20-64, non seasonally adjusted data)</t>
  </si>
  <si>
    <t>Source: Eurostat (online data code: lfsq_egaps)</t>
  </si>
  <si>
    <t>2021Q1</t>
  </si>
  <si>
    <t>Share of employed people by sex, professional status and by country, Q2 2021</t>
  </si>
  <si>
    <t>(in %, people aged 20-64, non seasonally adjusted data)</t>
  </si>
  <si>
    <t>Female</t>
  </si>
  <si>
    <t>Male</t>
  </si>
  <si>
    <t>20-64</t>
  </si>
  <si>
    <t>High (ISCED 5-8)</t>
  </si>
  <si>
    <t>Low (ISCED 0-2)</t>
  </si>
  <si>
    <t>Medium (ISCED 3-4)</t>
  </si>
  <si>
    <t>Employed people by sex, level of education, age and professional status, Q2 2021</t>
  </si>
  <si>
    <t>(in % of employed people, non seasonally adjusted data)</t>
  </si>
  <si>
    <t>Employed persons having a second job by occupation in the first job and professional status in the second job, Q2 2021</t>
  </si>
  <si>
    <t>ISCO1D label</t>
  </si>
  <si>
    <t>Not applicable</t>
  </si>
  <si>
    <t xml:space="preserve">Source: Eurostat online data codes lfsq_e2gis and special extraction </t>
  </si>
  <si>
    <t>Development in the number of employees and self-employed by country, Q2 2021 compared to Q1 2021</t>
  </si>
  <si>
    <t>Q1</t>
  </si>
  <si>
    <t>Q2</t>
  </si>
  <si>
    <t>Germany (¹)</t>
  </si>
  <si>
    <t>Note: (¹) Low data reliability and provisional data</t>
  </si>
  <si>
    <t>Note: (¹): Low data reliability and provisional data; Non-stated has been excluded from the calculations</t>
  </si>
  <si>
    <t>Growth rate</t>
  </si>
  <si>
    <t>Largest developments in the number of employees and self-employed persons by sector of activity (NACE 2d), Q2 2021-Q1 2021</t>
  </si>
  <si>
    <t>(in %, people 20-64, non seasonally adjusted data)</t>
  </si>
  <si>
    <t>Note: Only growth rates exceeding 4 % are shown on these figures</t>
  </si>
  <si>
    <t>Largest developments in the number of employees and self-employed persons by occupational category (ISCO 2d), Q2 2021-Q1 2021</t>
  </si>
  <si>
    <t>Note: (¹) Other includes also employees; (²) Other includes also self-employes; (³) Low data reliability; (⁴) Low data reliability and provisional data</t>
  </si>
  <si>
    <t>Note: (¹) Low data reliability for self-employed women without employees (own-account workers); (³) Low data reliability and provisional data; non stated has been excluded from the calculations</t>
  </si>
  <si>
    <t>Croatia(¹)</t>
  </si>
  <si>
    <t>Germany(²)</t>
  </si>
  <si>
    <t>Self-employed persons (with or without employees)</t>
  </si>
  <si>
    <t>NACE2_2D</t>
  </si>
  <si>
    <t>Self-employed with employees</t>
  </si>
  <si>
    <t>Self-employed without employees</t>
  </si>
  <si>
    <t xml:space="preserve">Self-employed </t>
  </si>
  <si>
    <t>Self-employed (all)</t>
  </si>
  <si>
    <t>Self-employed (total)</t>
  </si>
  <si>
    <r>
      <t>Source:</t>
    </r>
    <r>
      <rPr>
        <sz val="12"/>
        <color theme="1"/>
        <rFont val="Arial"/>
        <family val="2"/>
      </rPr>
      <t xml:space="preserve"> Eurostat special ad-hoc extraction</t>
    </r>
  </si>
  <si>
    <t>Note: (¹) Number of self-employed people with employees is too low to be displayed</t>
  </si>
  <si>
    <t>Creative, arts and entertainment activities(¹)</t>
  </si>
  <si>
    <t>Repair of computers and personal and household goods(¹)</t>
  </si>
  <si>
    <t>Motion picture, video and television programme production, sound recording and music publishing activities(¹)</t>
  </si>
  <si>
    <t>Fishing and aquaculture(²)</t>
  </si>
  <si>
    <t>Veterinary activities(²)</t>
  </si>
  <si>
    <t>Street and related sales and service workers(¹)</t>
  </si>
  <si>
    <t>Market-oriented skilled forestry, fishery and hunting workers(¹)</t>
  </si>
  <si>
    <r>
      <t>Source:</t>
    </r>
    <r>
      <rPr>
        <sz val="10"/>
        <color theme="1"/>
        <rFont val="Arial"/>
        <family val="2"/>
      </rPr>
      <t xml:space="preserve"> Eurostat (online data code: lfsq_egaps)</t>
    </r>
  </si>
  <si>
    <t>Self-employed persons without employees (own-account workers) / self-employment -MEN</t>
  </si>
  <si>
    <t>Self-employed persons without employees (own-account workers) / self-employment - WOMEN</t>
  </si>
  <si>
    <t>Gaps</t>
  </si>
  <si>
    <t>Diff with medium</t>
  </si>
  <si>
    <t>Diff with low</t>
  </si>
  <si>
    <t>Other (Contributing family workers and non response)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</si>
</sst>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dd\.mm\.yy"/>
    <numFmt numFmtId="167" formatCode="#,##0.0"/>
    <numFmt numFmtId="168" formatCode="0.0"/>
    <numFmt numFmtId="169" formatCode="0.0%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0.5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  <font>
      <sz val="12.6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2" xfId="0" applyFont="1" applyFill="1" applyBorder="1"/>
    <xf numFmtId="164" fontId="3" fillId="3" borderId="2" xfId="18" applyNumberFormat="1" applyFont="1" applyFill="1" applyBorder="1"/>
    <xf numFmtId="0" fontId="3" fillId="3" borderId="3" xfId="0" applyFont="1" applyFill="1" applyBorder="1"/>
    <xf numFmtId="164" fontId="3" fillId="3" borderId="3" xfId="18" applyNumberFormat="1" applyFont="1" applyFill="1" applyBorder="1"/>
    <xf numFmtId="0" fontId="3" fillId="3" borderId="4" xfId="0" applyFont="1" applyFill="1" applyBorder="1"/>
    <xf numFmtId="164" fontId="3" fillId="3" borderId="4" xfId="18" applyNumberFormat="1" applyFont="1" applyFill="1" applyBorder="1"/>
    <xf numFmtId="0" fontId="0" fillId="3" borderId="0" xfId="0" applyFill="1"/>
    <xf numFmtId="165" fontId="0" fillId="3" borderId="0" xfId="18" applyNumberFormat="1" applyFont="1" applyFill="1"/>
    <xf numFmtId="0" fontId="2" fillId="2" borderId="1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164" fontId="0" fillId="3" borderId="0" xfId="18" applyNumberFormat="1" applyFont="1" applyFill="1"/>
    <xf numFmtId="0" fontId="2" fillId="2" borderId="2" xfId="0" applyFont="1" applyFill="1" applyBorder="1" applyAlignment="1">
      <alignment horizontal="center" vertical="center"/>
    </xf>
    <xf numFmtId="43" fontId="3" fillId="3" borderId="0" xfId="18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0" fillId="3" borderId="2" xfId="0" applyFill="1" applyBorder="1"/>
    <xf numFmtId="0" fontId="2" fillId="2" borderId="3" xfId="0" applyFont="1" applyFill="1" applyBorder="1" applyAlignment="1">
      <alignment horizontal="left" vertical="center"/>
    </xf>
    <xf numFmtId="0" fontId="0" fillId="3" borderId="3" xfId="0" applyFill="1" applyBorder="1"/>
    <xf numFmtId="0" fontId="2" fillId="2" borderId="4" xfId="0" applyFont="1" applyFill="1" applyBorder="1" applyAlignment="1">
      <alignment horizontal="left" vertical="center"/>
    </xf>
    <xf numFmtId="0" fontId="1" fillId="3" borderId="0" xfId="20" applyNumberFormat="1" applyFont="1" applyFill="1" applyBorder="1" applyAlignment="1">
      <alignment/>
      <protection/>
    </xf>
    <xf numFmtId="0" fontId="4" fillId="3" borderId="0" xfId="20" applyFill="1">
      <alignment/>
      <protection/>
    </xf>
    <xf numFmtId="166" fontId="1" fillId="3" borderId="0" xfId="20" applyNumberFormat="1" applyFont="1" applyFill="1" applyBorder="1" applyAlignment="1">
      <alignment/>
      <protection/>
    </xf>
    <xf numFmtId="0" fontId="5" fillId="3" borderId="8" xfId="20" applyNumberFormat="1" applyFont="1" applyFill="1" applyBorder="1" applyAlignment="1">
      <alignment/>
      <protection/>
    </xf>
    <xf numFmtId="0" fontId="5" fillId="3" borderId="3" xfId="20" applyNumberFormat="1" applyFont="1" applyFill="1" applyBorder="1" applyAlignment="1">
      <alignment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1" fillId="3" borderId="2" xfId="0" applyNumberFormat="1" applyFont="1" applyFill="1" applyBorder="1" applyAlignment="1">
      <alignment/>
    </xf>
    <xf numFmtId="167" fontId="1" fillId="3" borderId="2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/>
    </xf>
    <xf numFmtId="167" fontId="1" fillId="3" borderId="3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/>
    </xf>
    <xf numFmtId="167" fontId="1" fillId="3" borderId="4" xfId="0" applyNumberFormat="1" applyFont="1" applyFill="1" applyBorder="1" applyAlignment="1">
      <alignment/>
    </xf>
    <xf numFmtId="168" fontId="0" fillId="3" borderId="0" xfId="0" applyNumberFormat="1" applyFill="1"/>
    <xf numFmtId="168" fontId="5" fillId="3" borderId="8" xfId="20" applyNumberFormat="1" applyFont="1" applyFill="1" applyBorder="1">
      <alignment/>
      <protection/>
    </xf>
    <xf numFmtId="168" fontId="5" fillId="3" borderId="3" xfId="20" applyNumberFormat="1" applyFont="1" applyFill="1" applyBorder="1">
      <alignment/>
      <protection/>
    </xf>
    <xf numFmtId="0" fontId="9" fillId="3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168" fontId="3" fillId="3" borderId="2" xfId="0" applyNumberFormat="1" applyFont="1" applyFill="1" applyBorder="1"/>
    <xf numFmtId="168" fontId="3" fillId="3" borderId="3" xfId="0" applyNumberFormat="1" applyFont="1" applyFill="1" applyBorder="1"/>
    <xf numFmtId="168" fontId="3" fillId="3" borderId="9" xfId="0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8" fontId="3" fillId="0" borderId="2" xfId="0" applyNumberFormat="1" applyFont="1" applyBorder="1"/>
    <xf numFmtId="168" fontId="3" fillId="0" borderId="3" xfId="0" applyNumberFormat="1" applyFont="1" applyBorder="1"/>
    <xf numFmtId="43" fontId="9" fillId="3" borderId="0" xfId="0" applyNumberFormat="1" applyFont="1" applyFill="1"/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8" fontId="3" fillId="3" borderId="0" xfId="0" applyNumberFormat="1" applyFont="1" applyFill="1"/>
    <xf numFmtId="0" fontId="2" fillId="2" borderId="11" xfId="0" applyFont="1" applyFill="1" applyBorder="1" applyAlignment="1">
      <alignment horizontal="center" vertical="center" wrapText="1"/>
    </xf>
    <xf numFmtId="165" fontId="2" fillId="2" borderId="11" xfId="18" applyNumberFormat="1" applyFont="1" applyFill="1" applyBorder="1" applyAlignment="1">
      <alignment horizontal="center" vertical="center" wrapText="1"/>
    </xf>
    <xf numFmtId="0" fontId="0" fillId="0" borderId="0" xfId="0" applyNumberFormat="1"/>
    <xf numFmtId="169" fontId="3" fillId="3" borderId="0" xfId="15" applyNumberFormat="1" applyFont="1" applyFill="1"/>
    <xf numFmtId="169" fontId="0" fillId="3" borderId="0" xfId="15" applyNumberFormat="1" applyFont="1" applyFill="1"/>
    <xf numFmtId="168" fontId="0" fillId="3" borderId="12" xfId="0" applyNumberFormat="1" applyFill="1" applyBorder="1"/>
    <xf numFmtId="168" fontId="0" fillId="3" borderId="2" xfId="0" applyNumberFormat="1" applyFill="1" applyBorder="1"/>
    <xf numFmtId="168" fontId="0" fillId="3" borderId="13" xfId="0" applyNumberFormat="1" applyFill="1" applyBorder="1"/>
    <xf numFmtId="168" fontId="0" fillId="3" borderId="3" xfId="0" applyNumberFormat="1" applyFill="1" applyBorder="1"/>
    <xf numFmtId="168" fontId="0" fillId="3" borderId="0" xfId="15" applyNumberFormat="1" applyFont="1" applyFill="1"/>
    <xf numFmtId="168" fontId="0" fillId="3" borderId="14" xfId="0" applyNumberFormat="1" applyFill="1" applyBorder="1"/>
    <xf numFmtId="168" fontId="0" fillId="3" borderId="4" xfId="0" applyNumberFormat="1" applyFill="1" applyBorder="1"/>
    <xf numFmtId="0" fontId="8" fillId="0" borderId="0" xfId="0" applyFont="1"/>
    <xf numFmtId="0" fontId="10" fillId="0" borderId="0" xfId="0" applyFont="1"/>
    <xf numFmtId="164" fontId="3" fillId="3" borderId="0" xfId="18" applyNumberFormat="1" applyFont="1" applyFill="1"/>
    <xf numFmtId="165" fontId="3" fillId="3" borderId="0" xfId="18" applyNumberFormat="1" applyFont="1" applyFill="1"/>
    <xf numFmtId="0" fontId="9" fillId="3" borderId="0" xfId="0" applyFont="1" applyFill="1" applyAlignment="1">
      <alignment wrapText="1"/>
    </xf>
    <xf numFmtId="43" fontId="3" fillId="3" borderId="0" xfId="18" applyFont="1" applyFill="1" applyAlignment="1">
      <alignment horizontal="left"/>
    </xf>
    <xf numFmtId="165" fontId="3" fillId="3" borderId="0" xfId="18" applyNumberFormat="1" applyFont="1" applyFill="1" applyAlignment="1">
      <alignment horizontal="left"/>
    </xf>
    <xf numFmtId="168" fontId="9" fillId="3" borderId="0" xfId="15" applyNumberFormat="1" applyFont="1" applyFill="1"/>
    <xf numFmtId="168" fontId="9" fillId="3" borderId="0" xfId="0" applyNumberFormat="1" applyFont="1" applyFill="1"/>
    <xf numFmtId="168" fontId="9" fillId="4" borderId="0" xfId="15" applyNumberFormat="1" applyFont="1" applyFill="1"/>
    <xf numFmtId="165" fontId="3" fillId="3" borderId="2" xfId="18" applyNumberFormat="1" applyFont="1" applyFill="1" applyBorder="1"/>
    <xf numFmtId="165" fontId="3" fillId="3" borderId="3" xfId="18" applyNumberFormat="1" applyFont="1" applyFill="1" applyBorder="1"/>
    <xf numFmtId="165" fontId="3" fillId="3" borderId="4" xfId="18" applyNumberFormat="1" applyFont="1" applyFill="1" applyBorder="1"/>
    <xf numFmtId="0" fontId="8" fillId="3" borderId="0" xfId="0" applyFont="1" applyFill="1" applyBorder="1"/>
    <xf numFmtId="169" fontId="8" fillId="3" borderId="0" xfId="0" applyNumberFormat="1" applyFont="1" applyFill="1" applyBorder="1"/>
    <xf numFmtId="168" fontId="8" fillId="3" borderId="2" xfId="0" applyNumberFormat="1" applyFont="1" applyFill="1" applyBorder="1"/>
    <xf numFmtId="0" fontId="8" fillId="3" borderId="2" xfId="0" applyFont="1" applyFill="1" applyBorder="1"/>
    <xf numFmtId="169" fontId="8" fillId="3" borderId="0" xfId="15" applyNumberFormat="1" applyFont="1" applyFill="1" applyBorder="1"/>
    <xf numFmtId="168" fontId="8" fillId="3" borderId="3" xfId="0" applyNumberFormat="1" applyFont="1" applyFill="1" applyBorder="1"/>
    <xf numFmtId="0" fontId="8" fillId="3" borderId="3" xfId="0" applyFont="1" applyFill="1" applyBorder="1"/>
    <xf numFmtId="168" fontId="8" fillId="3" borderId="4" xfId="0" applyNumberFormat="1" applyFont="1" applyFill="1" applyBorder="1"/>
    <xf numFmtId="0" fontId="8" fillId="3" borderId="4" xfId="0" applyFont="1" applyFill="1" applyBorder="1"/>
    <xf numFmtId="168" fontId="8" fillId="3" borderId="0" xfId="0" applyNumberFormat="1" applyFont="1" applyFill="1" applyBorder="1"/>
    <xf numFmtId="0" fontId="8" fillId="3" borderId="0" xfId="0" applyFont="1" applyFill="1"/>
    <xf numFmtId="0" fontId="12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wrapText="1"/>
    </xf>
    <xf numFmtId="168" fontId="8" fillId="3" borderId="0" xfId="0" applyNumberFormat="1" applyFont="1" applyFill="1"/>
    <xf numFmtId="3" fontId="5" fillId="3" borderId="8" xfId="20" applyNumberFormat="1" applyFont="1" applyFill="1" applyBorder="1" applyAlignment="1">
      <alignment/>
      <protection/>
    </xf>
    <xf numFmtId="3" fontId="5" fillId="3" borderId="8" xfId="20" applyNumberFormat="1" applyFont="1" applyFill="1" applyBorder="1">
      <alignment/>
      <protection/>
    </xf>
    <xf numFmtId="3" fontId="5" fillId="3" borderId="3" xfId="20" applyNumberFormat="1" applyFont="1" applyFill="1" applyBorder="1" applyAlignment="1">
      <alignment/>
      <protection/>
    </xf>
    <xf numFmtId="3" fontId="5" fillId="3" borderId="3" xfId="20" applyNumberFormat="1" applyFont="1" applyFill="1" applyBorder="1">
      <alignment/>
      <protection/>
    </xf>
    <xf numFmtId="0" fontId="8" fillId="3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164" fontId="8" fillId="3" borderId="8" xfId="18" applyNumberFormat="1" applyFont="1" applyFill="1" applyBorder="1"/>
    <xf numFmtId="164" fontId="8" fillId="3" borderId="0" xfId="18" applyNumberFormat="1" applyFont="1" applyFill="1"/>
    <xf numFmtId="168" fontId="8" fillId="3" borderId="0" xfId="15" applyNumberFormat="1" applyFont="1" applyFill="1"/>
    <xf numFmtId="164" fontId="8" fillId="3" borderId="3" xfId="18" applyNumberFormat="1" applyFont="1" applyFill="1" applyBorder="1" applyAlignment="1">
      <alignment horizontal="left"/>
    </xf>
    <xf numFmtId="164" fontId="8" fillId="3" borderId="3" xfId="18" applyNumberFormat="1" applyFont="1" applyFill="1" applyBorder="1"/>
    <xf numFmtId="164" fontId="8" fillId="3" borderId="9" xfId="18" applyNumberFormat="1" applyFont="1" applyFill="1" applyBorder="1"/>
    <xf numFmtId="164" fontId="8" fillId="3" borderId="4" xfId="18" applyNumberFormat="1" applyFont="1" applyFill="1" applyBorder="1"/>
    <xf numFmtId="0" fontId="8" fillId="0" borderId="0" xfId="0" applyFont="1" applyAlignment="1">
      <alignment horizontal="left"/>
    </xf>
    <xf numFmtId="0" fontId="14" fillId="0" borderId="0" xfId="0" applyFont="1"/>
    <xf numFmtId="164" fontId="8" fillId="3" borderId="0" xfId="18" applyNumberFormat="1" applyFont="1" applyFill="1" applyAlignment="1">
      <alignment horizontal="left"/>
    </xf>
    <xf numFmtId="165" fontId="0" fillId="3" borderId="3" xfId="18" applyNumberFormat="1" applyFont="1" applyFill="1" applyBorder="1"/>
    <xf numFmtId="165" fontId="0" fillId="3" borderId="4" xfId="18" applyNumberFormat="1" applyFont="1" applyFill="1" applyBorder="1"/>
    <xf numFmtId="0" fontId="13" fillId="2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/>
    <xf numFmtId="164" fontId="8" fillId="0" borderId="3" xfId="18" applyNumberFormat="1" applyFont="1" applyFill="1" applyBorder="1" applyAlignment="1">
      <alignment horizontal="left"/>
    </xf>
    <xf numFmtId="164" fontId="8" fillId="0" borderId="3" xfId="18" applyNumberFormat="1" applyFont="1" applyFill="1" applyBorder="1"/>
    <xf numFmtId="164" fontId="8" fillId="0" borderId="0" xfId="18" applyNumberFormat="1" applyFont="1" applyFill="1"/>
    <xf numFmtId="168" fontId="8" fillId="0" borderId="0" xfId="15" applyNumberFormat="1" applyFont="1" applyFill="1"/>
    <xf numFmtId="0" fontId="2" fillId="3" borderId="0" xfId="0" applyFont="1" applyFill="1" applyBorder="1" applyAlignment="1">
      <alignment horizontal="left"/>
    </xf>
    <xf numFmtId="168" fontId="3" fillId="3" borderId="0" xfId="0" applyNumberFormat="1" applyFont="1" applyFill="1" applyBorder="1"/>
    <xf numFmtId="0" fontId="9" fillId="3" borderId="0" xfId="0" applyFont="1" applyFill="1" applyBorder="1"/>
    <xf numFmtId="0" fontId="3" fillId="3" borderId="0" xfId="0" applyFont="1" applyFill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1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by main characteristics and professional status,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people, not seasonally adjusted data)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05"/>
          <c:w val="0.97075"/>
          <c:h val="0.73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0'!$C$3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0'!$A$4:$B$15</c:f>
              <c:multiLvlStrCache/>
            </c:multiLvlStrRef>
          </c:cat>
          <c:val>
            <c:numRef>
              <c:f>'Fig 0'!$C$4:$C$15</c:f>
              <c:numCache/>
            </c:numRef>
          </c:val>
        </c:ser>
        <c:ser>
          <c:idx val="2"/>
          <c:order val="1"/>
          <c:tx>
            <c:strRef>
              <c:f>'Fig 0'!$D$3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0'!$A$4:$B$15</c:f>
              <c:multiLvlStrCache/>
            </c:multiLvlStrRef>
          </c:cat>
          <c:val>
            <c:numRef>
              <c:f>'Fig 0'!$D$4:$D$15</c:f>
              <c:numCache/>
            </c:numRef>
          </c:val>
        </c:ser>
        <c:ser>
          <c:idx val="3"/>
          <c:order val="2"/>
          <c:tx>
            <c:strRef>
              <c:f>'Fig 0'!$E$3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0'!$A$4:$B$15</c:f>
              <c:multiLvlStrCache/>
            </c:multiLvlStrRef>
          </c:cat>
          <c:val>
            <c:numRef>
              <c:f>'Fig 0'!$E$4:$E$15</c:f>
              <c:numCache/>
            </c:numRef>
          </c:val>
        </c:ser>
        <c:overlap val="100"/>
        <c:axId val="50410788"/>
        <c:axId val="51043909"/>
      </c:bar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043909"/>
        <c:crosses val="autoZero"/>
        <c:auto val="1"/>
        <c:lblOffset val="100"/>
        <c:noMultiLvlLbl val="0"/>
      </c:catAx>
      <c:valAx>
        <c:axId val="510439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041078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"/>
          <c:y val="0.90175"/>
          <c:w val="0.49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Largest increases in the number of employees and self-employed persons by sector of activity (NACE 2 divisions), Q2 2021 compared to Q1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(in %, people 20-64, not seasonally adjusted data)</a:t>
            </a:r>
          </a:p>
        </c:rich>
      </c:tx>
      <c:layout>
        <c:manualLayout>
          <c:xMode val="edge"/>
          <c:yMode val="edge"/>
          <c:x val="0.0027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7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6'!$A$2</c:f>
              <c:strCache>
                <c:ptCount val="1"/>
                <c:pt idx="0">
                  <c:v>Largest developments in the number of employees and self-employed persons by sector of activity (NACE 2d), Q2 2021-Q1 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6'!$B$1</c:f>
              <c:numCache/>
            </c:numRef>
          </c:cat>
          <c:val>
            <c:numRef>
              <c:f>'Fig 6'!$B$2</c:f>
              <c:numCache/>
            </c:numRef>
          </c:val>
        </c:ser>
        <c:axId val="32273214"/>
        <c:axId val="22023471"/>
      </c:barChart>
      <c:catAx>
        <c:axId val="32273214"/>
        <c:scaling>
          <c:orientation val="minMax"/>
        </c:scaling>
        <c:axPos val="b"/>
        <c:delete val="1"/>
        <c:majorTickMark val="out"/>
        <c:minorTickMark val="none"/>
        <c:tickLblPos val="nextTo"/>
        <c:crossAx val="22023471"/>
        <c:crosses val="autoZero"/>
        <c:auto val="1"/>
        <c:lblOffset val="100"/>
        <c:noMultiLvlLbl val="0"/>
      </c:catAx>
      <c:valAx>
        <c:axId val="22023471"/>
        <c:scaling>
          <c:orientation val="minMax"/>
        </c:scaling>
        <c:axPos val="l"/>
        <c:delete val="1"/>
        <c:majorTickMark val="out"/>
        <c:minorTickMark val="none"/>
        <c:tickLblPos val="nextTo"/>
        <c:crossAx val="3227321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Occupational categories (ISCO sub-major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groups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for which more than 25 % of employed people are self-employed,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employed people, not seasonally adjusted data)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75"/>
          <c:w val="0.97075"/>
          <c:h val="0.6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7'!$C$7</c:f>
              <c:strCache>
                <c:ptCount val="1"/>
                <c:pt idx="0">
                  <c:v>Self-employed with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7'!$B$8:$B$15</c:f>
              <c:strCache/>
            </c:strRef>
          </c:cat>
          <c:val>
            <c:numRef>
              <c:f>'Fig 7'!$C$8:$C$15</c:f>
              <c:numCache/>
            </c:numRef>
          </c:val>
        </c:ser>
        <c:ser>
          <c:idx val="2"/>
          <c:order val="1"/>
          <c:tx>
            <c:strRef>
              <c:f>'Fig 7'!$D$7</c:f>
              <c:strCache>
                <c:ptCount val="1"/>
                <c:pt idx="0">
                  <c:v>Self-employed without employees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7'!$B$8:$B$15</c:f>
              <c:strCache/>
            </c:strRef>
          </c:cat>
          <c:val>
            <c:numRef>
              <c:f>'Fig 7'!$D$8:$D$15</c:f>
              <c:numCache/>
            </c:numRef>
          </c:val>
        </c:ser>
        <c:ser>
          <c:idx val="0"/>
          <c:order val="2"/>
          <c:tx>
            <c:strRef>
              <c:f>'Fig 7'!$E$7</c:f>
              <c:strCache>
                <c:ptCount val="1"/>
                <c:pt idx="0">
                  <c:v>Self-employed (all)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7'!$B$8:$B$15</c:f>
              <c:strCache/>
            </c:strRef>
          </c:cat>
          <c:val>
            <c:numRef>
              <c:f>'Fig 7'!$E$8:$E$15</c:f>
              <c:numCache/>
            </c:numRef>
          </c:val>
        </c:ser>
        <c:ser>
          <c:idx val="3"/>
          <c:order val="3"/>
          <c:tx>
            <c:strRef>
              <c:f>'Fig 7'!$F$7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7'!$B$8:$B$15</c:f>
              <c:strCache/>
            </c:strRef>
          </c:cat>
          <c:val>
            <c:numRef>
              <c:f>'Fig 7'!$F$8:$F$15</c:f>
              <c:numCache/>
            </c:numRef>
          </c:val>
        </c:ser>
        <c:ser>
          <c:idx val="4"/>
          <c:order val="4"/>
          <c:tx>
            <c:strRef>
              <c:f>'Fig 7'!$G$7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7'!$B$8:$B$15</c:f>
              <c:strCache/>
            </c:strRef>
          </c:cat>
          <c:val>
            <c:numRef>
              <c:f>'Fig 7'!$G$8:$G$15</c:f>
              <c:numCache/>
            </c:numRef>
          </c:val>
        </c:ser>
        <c:overlap val="100"/>
        <c:gapWidth val="188"/>
        <c:axId val="63993512"/>
        <c:axId val="39070697"/>
      </c:bar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1"/>
        <c:lblOffset val="100"/>
        <c:noMultiLvlLbl val="0"/>
      </c:catAx>
      <c:valAx>
        <c:axId val="3907069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39935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8165"/>
          <c:w val="0.96325"/>
          <c:h val="0.07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25"/>
          <c:y val="0.001"/>
          <c:w val="0.49725"/>
          <c:h val="0.8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8'!$E$8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8'!$B$10:$B$23</c:f>
              <c:strCache/>
            </c:strRef>
          </c:cat>
          <c:val>
            <c:numRef>
              <c:f>'Fig 8'!$E$10:$E$23</c:f>
              <c:numCache/>
            </c:numRef>
          </c:val>
        </c:ser>
        <c:gapWidth val="182"/>
        <c:axId val="16091954"/>
        <c:axId val="10609859"/>
      </c:barChart>
      <c:catAx>
        <c:axId val="160919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1"/>
        <c:lblOffset val="100"/>
        <c:noMultiLvlLbl val="0"/>
      </c:catAx>
      <c:valAx>
        <c:axId val="1060985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160919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1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475"/>
          <c:y val="0.02525"/>
          <c:w val="0.4945"/>
          <c:h val="0.8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8'!$E$47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8'!$B$49:$B$57</c:f>
              <c:strCache/>
            </c:strRef>
          </c:cat>
          <c:val>
            <c:numRef>
              <c:f>'Fig 8'!$E$49:$E$57</c:f>
              <c:numCache/>
            </c:numRef>
          </c:val>
        </c:ser>
        <c:gapWidth val="182"/>
        <c:axId val="28379868"/>
        <c:axId val="54092221"/>
      </c:barChart>
      <c:catAx>
        <c:axId val="283798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4092221"/>
        <c:crosses val="autoZero"/>
        <c:auto val="1"/>
        <c:lblOffset val="100"/>
        <c:noMultiLvlLbl val="0"/>
      </c:catAx>
      <c:valAx>
        <c:axId val="5409222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3798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1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Largest increases in the number of employees and self-employed persons by occupational category (ISCO sub-major groups), Q2 2021 compared to Q1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(in %, people 20-64, not seasonally adjusted data)</a:t>
            </a:r>
          </a:p>
        </c:rich>
      </c:tx>
      <c:layout>
        <c:manualLayout>
          <c:xMode val="edge"/>
          <c:yMode val="edge"/>
          <c:x val="0.003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1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8'!$A$2</c:f>
              <c:strCache>
                <c:ptCount val="1"/>
                <c:pt idx="0">
                  <c:v>Largest developments in the number of employees and self-employed persons by occupational category (ISCO 2d), Q2 2021-Q1 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8'!$B$1</c:f>
              <c:numCache/>
            </c:numRef>
          </c:cat>
          <c:val>
            <c:numRef>
              <c:f>'Fig 8'!$B$2</c:f>
              <c:numCache/>
            </c:numRef>
          </c:val>
        </c:ser>
        <c:axId val="17067942"/>
        <c:axId val="19393751"/>
      </c:barChart>
      <c:catAx>
        <c:axId val="17067942"/>
        <c:scaling>
          <c:orientation val="minMax"/>
        </c:scaling>
        <c:axPos val="b"/>
        <c:delete val="1"/>
        <c:majorTickMark val="out"/>
        <c:minorTickMark val="none"/>
        <c:tickLblPos val="nextTo"/>
        <c:crossAx val="19393751"/>
        <c:crosses val="autoZero"/>
        <c:auto val="1"/>
        <c:lblOffset val="100"/>
        <c:noMultiLvlLbl val="0"/>
      </c:catAx>
      <c:valAx>
        <c:axId val="19393751"/>
        <c:scaling>
          <c:orientation val="minMax"/>
        </c:scaling>
        <c:axPos val="l"/>
        <c:delete val="1"/>
        <c:majorTickMark val="out"/>
        <c:minorTickMark val="none"/>
        <c:tickLblPos val="nextTo"/>
        <c:crossAx val="1706794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having a second job by professional status of the second job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 aged 20-64, not seasonally adjusted data)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725"/>
          <c:w val="0.97075"/>
          <c:h val="0.59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9'!$Q$13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9'!$N$14:$N$48</c:f>
              <c:strCache/>
            </c:strRef>
          </c:cat>
          <c:val>
            <c:numRef>
              <c:f>'Fig 9'!$Q$14:$Q$48</c:f>
              <c:numCache/>
            </c:numRef>
          </c:val>
        </c:ser>
        <c:ser>
          <c:idx val="1"/>
          <c:order val="1"/>
          <c:tx>
            <c:strRef>
              <c:f>'Fig 9'!$R$13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9'!$N$14:$N$48</c:f>
              <c:strCache/>
            </c:strRef>
          </c:cat>
          <c:val>
            <c:numRef>
              <c:f>'Fig 9'!$R$14:$R$48</c:f>
              <c:numCache/>
            </c:numRef>
          </c:val>
        </c:ser>
        <c:ser>
          <c:idx val="2"/>
          <c:order val="2"/>
          <c:tx>
            <c:strRef>
              <c:f>'Fig 9'!$S$13</c:f>
              <c:strCache>
                <c:ptCount val="1"/>
                <c:pt idx="0">
                  <c:v>Other (Contributing family workers and non response)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9'!$N$14:$N$48</c:f>
              <c:strCache/>
            </c:strRef>
          </c:cat>
          <c:val>
            <c:numRef>
              <c:f>'Fig 9'!$S$14:$S$48</c:f>
              <c:numCache/>
            </c:numRef>
          </c:val>
        </c:ser>
        <c:overlap val="100"/>
        <c:gapWidth val="55"/>
        <c:axId val="40326032"/>
        <c:axId val="27389969"/>
      </c:bar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auto val="1"/>
        <c:lblOffset val="100"/>
        <c:noMultiLvlLbl val="0"/>
      </c:catAx>
      <c:valAx>
        <c:axId val="273899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03260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09"/>
          <c:w val="0.95925"/>
          <c:h val="0.04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having a second job by occupation in the first job and professional status in the second job,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 aged 20-64, not seasonally adjusted data)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35"/>
          <c:y val="0.20175"/>
          <c:w val="0.60175"/>
          <c:h val="0.5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10'!$I$2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10'!$A$3:$A$6,'Fig 10'!$A$8:$A$14)</c:f>
              <c:strCache/>
            </c:strRef>
          </c:cat>
          <c:val>
            <c:numRef>
              <c:f>('Fig 10'!$I$3:$I$6,'Fig 10'!$I$8:$I$14)</c:f>
              <c:numCache/>
            </c:numRef>
          </c:val>
        </c:ser>
        <c:ser>
          <c:idx val="1"/>
          <c:order val="1"/>
          <c:tx>
            <c:strRef>
              <c:f>'Fig 10'!$J$2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10'!$A$3:$A$6,'Fig 10'!$A$8:$A$14)</c:f>
              <c:strCache/>
            </c:strRef>
          </c:cat>
          <c:val>
            <c:numRef>
              <c:f>('Fig 10'!$J$3:$J$6,'Fig 10'!$J$8:$J$14)</c:f>
              <c:numCache/>
            </c:numRef>
          </c:val>
        </c:ser>
        <c:ser>
          <c:idx val="2"/>
          <c:order val="2"/>
          <c:tx>
            <c:strRef>
              <c:f>'Fig 10'!$K$2</c:f>
              <c:strCache>
                <c:ptCount val="1"/>
                <c:pt idx="0">
                  <c:v>Other (Contributing family workers and non response)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10'!$A$3:$A$6,'Fig 10'!$A$8:$A$14)</c:f>
              <c:strCache/>
            </c:strRef>
          </c:cat>
          <c:val>
            <c:numRef>
              <c:f>('Fig 10'!$K$3:$K$6,'Fig 10'!$K$8:$K$14)</c:f>
              <c:numCache/>
            </c:numRef>
          </c:val>
        </c:ser>
        <c:overlap val="100"/>
        <c:gapWidth val="219"/>
        <c:axId val="45183130"/>
        <c:axId val="3994987"/>
      </c:barChart>
      <c:catAx>
        <c:axId val="451831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94987"/>
        <c:crosses val="autoZero"/>
        <c:auto val="1"/>
        <c:lblOffset val="100"/>
        <c:noMultiLvlLbl val="0"/>
      </c:catAx>
      <c:valAx>
        <c:axId val="399498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noFill/>
          <a:ln>
            <a:noFill/>
          </a:ln>
        </c:spPr>
        <c:crossAx val="451831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7575"/>
          <c:w val="0.78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people by professional status and by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employed people aged 20-64, not seasonally adjusted data)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"/>
          <c:y val="0.12725"/>
          <c:w val="0.9175"/>
          <c:h val="0.44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 1 '!$D$3</c:f>
              <c:strCache>
                <c:ptCount val="1"/>
                <c:pt idx="0">
                  <c:v>Self-employed persons with employees (employers)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'!$A$4:$A$38</c:f>
              <c:strCache/>
            </c:strRef>
          </c:cat>
          <c:val>
            <c:numRef>
              <c:f>'Fig 1 '!$D$4:$D$38</c:f>
              <c:numCache/>
            </c:numRef>
          </c:val>
        </c:ser>
        <c:ser>
          <c:idx val="2"/>
          <c:order val="1"/>
          <c:tx>
            <c:strRef>
              <c:f>'Fig 1 '!$E$3</c:f>
              <c:strCache>
                <c:ptCount val="1"/>
                <c:pt idx="0">
                  <c:v>Self-employed persons without employees (own-account workers)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'!$A$4:$A$38</c:f>
              <c:strCache/>
            </c:strRef>
          </c:cat>
          <c:val>
            <c:numRef>
              <c:f>'Fig 1 '!$E$4:$E$38</c:f>
              <c:numCache/>
            </c:numRef>
          </c:val>
        </c:ser>
        <c:ser>
          <c:idx val="0"/>
          <c:order val="2"/>
          <c:tx>
            <c:strRef>
              <c:f>'Fig 1 '!$C$3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'!$A$4:$A$38</c:f>
              <c:strCache/>
            </c:strRef>
          </c:cat>
          <c:val>
            <c:numRef>
              <c:f>'Fig 1 '!$C$4:$C$38</c:f>
              <c:numCache/>
            </c:numRef>
          </c:val>
        </c:ser>
        <c:ser>
          <c:idx val="3"/>
          <c:order val="3"/>
          <c:tx>
            <c:strRef>
              <c:f>'Fig 1 '!$F$3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 '!$A$4:$A$38</c:f>
              <c:strCache/>
            </c:strRef>
          </c:cat>
          <c:val>
            <c:numRef>
              <c:f>'Fig 1 '!$F$4:$F$38</c:f>
              <c:numCache/>
            </c:numRef>
          </c:val>
        </c:ser>
        <c:overlap val="100"/>
        <c:gapWidth val="55"/>
        <c:axId val="56741998"/>
        <c:axId val="40915935"/>
      </c:bar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auto val="1"/>
        <c:lblOffset val="100"/>
        <c:noMultiLvlLbl val="0"/>
      </c:catAx>
      <c:valAx>
        <c:axId val="409159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67419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"/>
          <c:y val="0.7215"/>
          <c:w val="0.6495"/>
          <c:h val="0.18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the number of employees and self-employed by country, Q2 2021 compared to Q1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%, people aged 20-64, not seasonally adjusted data)</a:t>
            </a:r>
          </a:p>
        </c:rich>
      </c:tx>
      <c:layout>
        <c:manualLayout>
          <c:xMode val="edge"/>
          <c:yMode val="edge"/>
          <c:x val="0.001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4175"/>
          <c:w val="0.929"/>
          <c:h val="0.5995"/>
        </c:manualLayout>
      </c:layout>
      <c:lineChart>
        <c:grouping val="standard"/>
        <c:varyColors val="0"/>
        <c:ser>
          <c:idx val="0"/>
          <c:order val="0"/>
          <c:tx>
            <c:strRef>
              <c:f>'Fig 2'!$J$12</c:f>
              <c:strCache>
                <c:ptCount val="1"/>
                <c:pt idx="0">
                  <c:v>Employees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2'!$A$13:$A$47</c:f>
              <c:strCache/>
            </c:strRef>
          </c:cat>
          <c:val>
            <c:numRef>
              <c:f>'Fig 2'!$J$13:$J$47</c:f>
              <c:numCache/>
            </c:numRef>
          </c:val>
          <c:smooth val="0"/>
        </c:ser>
        <c:ser>
          <c:idx val="1"/>
          <c:order val="1"/>
          <c:tx>
            <c:strRef>
              <c:f>'Fig 2'!$K$12</c:f>
              <c:strCache>
                <c:ptCount val="1"/>
                <c:pt idx="0">
                  <c:v>Self-employed persons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2'!$A$13:$A$47</c:f>
              <c:strCache/>
            </c:strRef>
          </c:cat>
          <c:val>
            <c:numRef>
              <c:f>'Fig 2'!$K$13:$K$47</c:f>
              <c:numCache/>
            </c:numRef>
          </c:val>
          <c:smooth val="0"/>
        </c:ser>
        <c:ser>
          <c:idx val="2"/>
          <c:order val="2"/>
          <c:tx>
            <c:strRef>
              <c:f>'Fig 2'!$L$12</c:f>
              <c:strCache>
                <c:ptCount val="1"/>
                <c:pt idx="0">
                  <c:v>Self-employed persons with employees (employers)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2'!$A$13:$A$47</c:f>
              <c:strCache/>
            </c:strRef>
          </c:cat>
          <c:val>
            <c:numRef>
              <c:f>'Fig 2'!$L$13:$L$47</c:f>
              <c:numCache/>
            </c:numRef>
          </c:val>
          <c:smooth val="0"/>
        </c:ser>
        <c:ser>
          <c:idx val="3"/>
          <c:order val="3"/>
          <c:tx>
            <c:strRef>
              <c:f>'Fig 2'!$M$12</c:f>
              <c:strCache>
                <c:ptCount val="1"/>
                <c:pt idx="0">
                  <c:v>Self-employed persons without employees (own-account workers)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2'!$A$13:$A$47</c:f>
              <c:strCache/>
            </c:strRef>
          </c:cat>
          <c:val>
            <c:numRef>
              <c:f>'Fig 2'!$M$13:$M$47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32699096"/>
        <c:axId val="25856409"/>
      </c:line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6409"/>
        <c:crosses val="autoZero"/>
        <c:auto val="1"/>
        <c:lblOffset val="100"/>
        <c:noMultiLvlLbl val="0"/>
      </c:catAx>
      <c:valAx>
        <c:axId val="258564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26990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8495"/>
          <c:w val="0.564"/>
          <c:h val="0.11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people with and without employees by sex and country,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employed people aged 20-64, not seasonally adjusted data)</a:t>
            </a:r>
          </a:p>
        </c:rich>
      </c:tx>
      <c:layout>
        <c:manualLayout>
          <c:xMode val="edge"/>
          <c:yMode val="edge"/>
          <c:x val="0.005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16325"/>
          <c:w val="0.93975"/>
          <c:h val="0.43425"/>
        </c:manualLayout>
      </c:layout>
      <c:lineChart>
        <c:grouping val="standard"/>
        <c:varyColors val="0"/>
        <c:ser>
          <c:idx val="0"/>
          <c:order val="0"/>
          <c:tx>
            <c:strRef>
              <c:f>'Fig 3'!$L$2:$L$3</c:f>
              <c:strCache>
                <c:ptCount val="1"/>
                <c:pt idx="0">
                  <c:v>Self-employed persons (with or without employees)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3'!$A$4:$A$38</c:f>
              <c:strCache/>
            </c:strRef>
          </c:cat>
          <c:val>
            <c:numRef>
              <c:f>'Fig 3'!$L$4:$L$38</c:f>
              <c:numCache/>
            </c:numRef>
          </c:val>
          <c:smooth val="0"/>
        </c:ser>
        <c:ser>
          <c:idx val="2"/>
          <c:order val="1"/>
          <c:tx>
            <c:strRef>
              <c:f>'Fig 3'!$M$2:$M$3</c:f>
              <c:strCache>
                <c:ptCount val="1"/>
                <c:pt idx="0">
                  <c:v>Self-employed persons without employees (own-account workers)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3'!$A$4:$A$38</c:f>
              <c:strCache/>
            </c:strRef>
          </c:cat>
          <c:val>
            <c:numRef>
              <c:f>'Fig 3'!$M$4:$M$38</c:f>
              <c:numCache/>
            </c:numRef>
          </c:val>
          <c:smooth val="0"/>
        </c:ser>
        <c:ser>
          <c:idx val="1"/>
          <c:order val="2"/>
          <c:tx>
            <c:strRef>
              <c:f>'Fig 3'!$N$2:$N$3</c:f>
              <c:strCache>
                <c:ptCount val="1"/>
                <c:pt idx="0">
                  <c:v>Self-employed persons (with or without employees)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3'!$A$4:$A$38</c:f>
              <c:strCache/>
            </c:strRef>
          </c:cat>
          <c:val>
            <c:numRef>
              <c:f>'Fig 3'!$N$4:$N$38</c:f>
              <c:numCache/>
            </c:numRef>
          </c:val>
          <c:smooth val="0"/>
        </c:ser>
        <c:ser>
          <c:idx val="3"/>
          <c:order val="3"/>
          <c:tx>
            <c:strRef>
              <c:f>'Fig 3'!$O$2:$O$3</c:f>
              <c:strCache>
                <c:ptCount val="1"/>
                <c:pt idx="0">
                  <c:v>Self-employed persons without employees (own-account workers)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3'!$A$4:$A$38</c:f>
              <c:strCache/>
            </c:strRef>
          </c:cat>
          <c:val>
            <c:numRef>
              <c:f>'Fig 3'!$O$4:$O$38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31381090"/>
        <c:axId val="13994355"/>
      </c:line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  <c:max val="3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3810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"/>
          <c:y val="0.733"/>
          <c:w val="0.566"/>
          <c:h val="0.16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people by sex, level of education, age and professional status, EU, Q2 2021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employed people, not seasonally adjusted data)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475"/>
          <c:w val="0.91575"/>
          <c:h val="0.4112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'Fig 4'!$W$1</c:f>
              <c:strCache>
                <c:ptCount val="1"/>
                <c:pt idx="0">
                  <c:v>Self-employed with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4'!$K$2:$M$3,'Fig 4'!$K$6:$M$12,'Fig 4'!$K$15:$M$20,'Fig 4'!$K$23:$M$28,'Fig 4'!$K$31:$M$34)</c:f>
              <c:strCache/>
            </c:strRef>
          </c:cat>
          <c:val>
            <c:numRef>
              <c:f>('Fig 4'!$W$2:$W$3,'Fig 4'!$W$6:$W$12,'Fig 4'!$W$15:$W$20,'Fig 4'!$W$23:$W$28,'Fig 4'!$W$31:$W$34)</c:f>
              <c:numCache/>
            </c:numRef>
          </c:val>
        </c:ser>
        <c:ser>
          <c:idx val="0"/>
          <c:order val="1"/>
          <c:tx>
            <c:strRef>
              <c:f>'Fig 4'!$X$1</c:f>
              <c:strCache>
                <c:ptCount val="1"/>
                <c:pt idx="0">
                  <c:v>Self-employed without employees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4'!$K$2:$M$3,'Fig 4'!$K$6:$M$12,'Fig 4'!$K$15:$M$20,'Fig 4'!$K$23:$M$28,'Fig 4'!$K$31:$M$34)</c:f>
              <c:strCache/>
            </c:strRef>
          </c:cat>
          <c:val>
            <c:numRef>
              <c:f>('Fig 4'!$X$2:$X$3,'Fig 4'!$X$6:$X$12,'Fig 4'!$X$15:$X$20,'Fig 4'!$X$23:$X$28,'Fig 4'!$X$31:$X$34)</c:f>
              <c:numCache/>
            </c:numRef>
          </c:val>
        </c:ser>
        <c:ser>
          <c:idx val="1"/>
          <c:order val="2"/>
          <c:tx>
            <c:strRef>
              <c:f>'Fig 4'!$Y$1</c:f>
              <c:strCache>
                <c:ptCount val="1"/>
                <c:pt idx="0">
                  <c:v>Self-employed (all)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4'!$K$2:$M$3,'Fig 4'!$K$6:$M$12,'Fig 4'!$K$15:$M$20,'Fig 4'!$K$23:$M$28,'Fig 4'!$K$31:$M$34)</c:f>
              <c:strCache/>
            </c:strRef>
          </c:cat>
          <c:val>
            <c:numRef>
              <c:f>('Fig 4'!$Y$2:$Y$3,'Fig 4'!$Y$6:$Y$12,'Fig 4'!$Y$15:$Y$20,'Fig 4'!$Y$23:$Y$28,'Fig 4'!$Y$31:$Y$34)</c:f>
              <c:numCache/>
            </c:numRef>
          </c:val>
        </c:ser>
        <c:ser>
          <c:idx val="2"/>
          <c:order val="3"/>
          <c:tx>
            <c:strRef>
              <c:f>'Fig 4'!$U$1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4'!$K$2:$M$3,'Fig 4'!$K$6:$M$12,'Fig 4'!$K$15:$M$20,'Fig 4'!$K$23:$M$28,'Fig 4'!$K$31:$M$34)</c:f>
              <c:strCache/>
            </c:strRef>
          </c:cat>
          <c:val>
            <c:numRef>
              <c:f>('Fig 4'!$U$2:$U$3,'Fig 4'!$U$6:$U$12,'Fig 4'!$U$15:$U$20,'Fig 4'!$U$23:$U$28,'Fig 4'!$U$31:$U$34)</c:f>
              <c:numCache/>
            </c:numRef>
          </c:val>
        </c:ser>
        <c:ser>
          <c:idx val="3"/>
          <c:order val="4"/>
          <c:tx>
            <c:strRef>
              <c:f>'Fig 4'!$V$1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 4'!$K$2:$M$3,'Fig 4'!$K$6:$M$12,'Fig 4'!$K$15:$M$20,'Fig 4'!$K$23:$M$28,'Fig 4'!$K$31:$M$34)</c:f>
              <c:strCache/>
            </c:strRef>
          </c:cat>
          <c:val>
            <c:numRef>
              <c:f>('Fig 4'!$V$2:$V$3,'Fig 4'!$V$6:$V$12,'Fig 4'!$V$15:$V$20,'Fig 4'!$V$23:$V$28,'Fig 4'!$V$31:$V$34)</c:f>
              <c:numCache/>
            </c:numRef>
          </c:val>
        </c:ser>
        <c:overlap val="100"/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88403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5"/>
          <c:y val="0.796"/>
          <c:w val="0.92075"/>
          <c:h val="0.08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50" b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Sectors of activity (NACE 2 divisions) for which more than 25 % of employed people are self-employed, EU, Q2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employed people, not seasonally adjusted data)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075"/>
          <c:w val="0.97075"/>
          <c:h val="0.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5'!$H$7</c:f>
              <c:strCache>
                <c:ptCount val="1"/>
                <c:pt idx="0">
                  <c:v>Self-employed with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5'!$D$8:$D$22</c:f>
              <c:strCache/>
            </c:strRef>
          </c:cat>
          <c:val>
            <c:numRef>
              <c:f>'Fig 5'!$H$8:$H$22</c:f>
              <c:numCache/>
            </c:numRef>
          </c:val>
        </c:ser>
        <c:ser>
          <c:idx val="1"/>
          <c:order val="1"/>
          <c:tx>
            <c:strRef>
              <c:f>'Fig 5'!$I$7</c:f>
              <c:strCache>
                <c:ptCount val="1"/>
                <c:pt idx="0">
                  <c:v>Self-employed without employees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5'!$D$8:$D$22</c:f>
              <c:strCache/>
            </c:strRef>
          </c:cat>
          <c:val>
            <c:numRef>
              <c:f>'Fig 5'!$I$8:$I$22</c:f>
              <c:numCache/>
            </c:numRef>
          </c:val>
        </c:ser>
        <c:ser>
          <c:idx val="2"/>
          <c:order val="2"/>
          <c:tx>
            <c:strRef>
              <c:f>'Fig 5'!$J$7</c:f>
              <c:strCache>
                <c:ptCount val="1"/>
                <c:pt idx="0">
                  <c:v>Self-employed (all)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5'!$D$8:$D$22</c:f>
              <c:strCache/>
            </c:strRef>
          </c:cat>
          <c:val>
            <c:numRef>
              <c:f>'Fig 5'!$J$8:$J$22</c:f>
              <c:numCache/>
            </c:numRef>
          </c:val>
        </c:ser>
        <c:ser>
          <c:idx val="3"/>
          <c:order val="3"/>
          <c:tx>
            <c:strRef>
              <c:f>'Fig 5'!$K$7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5'!$D$8:$D$22</c:f>
              <c:strCache/>
            </c:strRef>
          </c:cat>
          <c:val>
            <c:numRef>
              <c:f>'Fig 5'!$K$8:$K$22</c:f>
              <c:numCache/>
            </c:numRef>
          </c:val>
        </c:ser>
        <c:ser>
          <c:idx val="4"/>
          <c:order val="4"/>
          <c:tx>
            <c:strRef>
              <c:f>'Fig 5'!$L$7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5'!$D$8:$D$22</c:f>
              <c:strCache/>
            </c:strRef>
          </c:cat>
          <c:val>
            <c:numRef>
              <c:f>'Fig 5'!$L$8:$L$22</c:f>
              <c:numCache/>
            </c:numRef>
          </c:val>
        </c:ser>
        <c:overlap val="100"/>
        <c:gapWidth val="219"/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3375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8295"/>
          <c:w val="0.898"/>
          <c:h val="0.04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725"/>
          <c:y val="0.06675"/>
          <c:w val="0.4945"/>
          <c:h val="0.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6'!$B$6:$D$6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6'!$A$10:$A$29</c:f>
              <c:strCache/>
            </c:strRef>
          </c:cat>
          <c:val>
            <c:numRef>
              <c:f>'Fig 6'!$D$10:$D$29</c:f>
              <c:numCache/>
            </c:numRef>
          </c:val>
        </c:ser>
        <c:gapWidth val="182"/>
        <c:axId val="41233344"/>
        <c:axId val="35555777"/>
      </c:barChart>
      <c:catAx>
        <c:axId val="412333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5777"/>
        <c:crosses val="autoZero"/>
        <c:auto val="1"/>
        <c:lblOffset val="100"/>
        <c:noMultiLvlLbl val="0"/>
      </c:catAx>
      <c:valAx>
        <c:axId val="3555577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12333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1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5"/>
          <c:y val="0.049"/>
          <c:w val="0.49725"/>
          <c:h val="0.8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6'!$B$68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6'!$A$70:$A$87</c:f>
              <c:strCache/>
            </c:strRef>
          </c:cat>
          <c:val>
            <c:numRef>
              <c:f>'Fig 6'!$D$70:$D$87</c:f>
              <c:numCache/>
            </c:numRef>
          </c:val>
        </c:ser>
        <c:gapWidth val="182"/>
        <c:axId val="51566538"/>
        <c:axId val="61445659"/>
      </c:barChart>
      <c:catAx>
        <c:axId val="51566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659"/>
        <c:crosses val="autoZero"/>
        <c:auto val="1"/>
        <c:lblOffset val="100"/>
        <c:noMultiLvlLbl val="0"/>
      </c:catAx>
      <c:valAx>
        <c:axId val="61445659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5665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1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Largest developments in the number of employees and self-employed persons by sector of activity (NACE 2d), Q2 2021</a:t>
            </a:r>
            <a:r>
              <a:rPr lang="en-US" cap="none" sz="1800" b="1" u="none" baseline="0">
                <a:latin typeface="Arial"/>
                <a:ea typeface="Arial"/>
                <a:cs typeface="Arial"/>
              </a:rPr>
              <a:t> compared to </a:t>
            </a:r>
            <a:r>
              <a:rPr lang="en-US" cap="none" sz="1800" b="1" u="none" baseline="0">
                <a:latin typeface="Arial"/>
                <a:ea typeface="Arial"/>
                <a:cs typeface="Arial"/>
              </a:rPr>
              <a:t>Q1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(in %, people 20-64, non seasonally adjusted data)</a:t>
            </a:r>
          </a:p>
        </c:rich>
      </c:tx>
      <c:layout>
        <c:manualLayout>
          <c:xMode val="edge"/>
          <c:yMode val="edge"/>
          <c:x val="0.002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9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6'!$A$2</c:f>
              <c:strCache>
                <c:ptCount val="1"/>
                <c:pt idx="0">
                  <c:v>Largest developments in the number of employees and self-employed persons by sector of activity (NACE 2d), Q2 2021-Q1 2021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6'!$B$1</c:f>
              <c:numCache/>
            </c:numRef>
          </c:cat>
          <c:val>
            <c:numRef>
              <c:f>'Fig 6'!$B$2</c:f>
              <c:numCache/>
            </c:numRef>
          </c:val>
        </c:ser>
        <c:axId val="16140020"/>
        <c:axId val="11042453"/>
      </c:barChart>
      <c:catAx>
        <c:axId val="16140020"/>
        <c:scaling>
          <c:orientation val="minMax"/>
        </c:scaling>
        <c:axPos val="b"/>
        <c:delete val="1"/>
        <c:majorTickMark val="out"/>
        <c:minorTickMark val="none"/>
        <c:tickLblPos val="nextTo"/>
        <c:crossAx val="11042453"/>
        <c:crosses val="autoZero"/>
        <c:auto val="1"/>
        <c:lblOffset val="100"/>
        <c:noMultiLvlLbl val="0"/>
      </c:catAx>
      <c:valAx>
        <c:axId val="11042453"/>
        <c:scaling>
          <c:orientation val="minMax"/>
        </c:scaling>
        <c:axPos val="l"/>
        <c:delete val="1"/>
        <c:majorTickMark val="out"/>
        <c:minorTickMark val="none"/>
        <c:tickLblPos val="nextTo"/>
        <c:crossAx val="161400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91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lfsq_egaps and special extraction)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40</xdr:row>
      <xdr:rowOff>57150</xdr:rowOff>
    </xdr:from>
    <xdr:to>
      <xdr:col>33</xdr:col>
      <xdr:colOff>476250</xdr:colOff>
      <xdr:row>68</xdr:row>
      <xdr:rowOff>47625</xdr:rowOff>
    </xdr:to>
    <xdr:graphicFrame macro="">
      <xdr:nvGraphicFramePr>
        <xdr:cNvPr id="2" name="Chart 1"/>
        <xdr:cNvGraphicFramePr/>
      </xdr:nvGraphicFramePr>
      <xdr:xfrm>
        <a:off x="7724775" y="8029575"/>
        <a:ext cx="12296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0.88175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4981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Note: (¹) Only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 t</a:t>
          </a:r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otal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 self-employment is displayed due to l</a:t>
          </a:r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ow data reliability for self-employed </a:t>
          </a:r>
          <a:r>
            <a:rPr lang="en-IE" sz="1000" i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people with employees; (²) Only total self-employment is displayed due to low data reliability for self-employed people with employees and for self-employed people without employees; Non-response is excluded from the distribution</a:t>
          </a:r>
        </a:p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6</xdr:row>
      <xdr:rowOff>495300</xdr:rowOff>
    </xdr:from>
    <xdr:to>
      <xdr:col>33</xdr:col>
      <xdr:colOff>333375</xdr:colOff>
      <xdr:row>41</xdr:row>
      <xdr:rowOff>57150</xdr:rowOff>
    </xdr:to>
    <xdr:graphicFrame macro="">
      <xdr:nvGraphicFramePr>
        <xdr:cNvPr id="2" name="Chart 1"/>
        <xdr:cNvGraphicFramePr/>
      </xdr:nvGraphicFramePr>
      <xdr:xfrm>
        <a:off x="7658100" y="1409700"/>
        <a:ext cx="124587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0.16425</cdr:y>
    </cdr:from>
    <cdr:to>
      <cdr:x>0.992</cdr:x>
      <cdr:y>0.93125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1000125"/>
          <a:ext cx="13963650" cy="46958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0.92025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Only growth rates exceeding 4 % are shown on these figures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0.11825</cdr:y>
    </cdr:from>
    <cdr:to>
      <cdr:x>0.992</cdr:x>
      <cdr:y>0.941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895350"/>
          <a:ext cx="17087850" cy="62388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0.93325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67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50">
              <a:latin typeface="Arial" panose="020B0604020202020204" pitchFamily="34" charset="0"/>
            </a:rPr>
            <a:t>Note: Only increases exceeding 4 % are shown on these figures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542925</xdr:colOff>
      <xdr:row>2</xdr:row>
      <xdr:rowOff>57150</xdr:rowOff>
    </xdr:from>
    <xdr:to>
      <xdr:col>34</xdr:col>
      <xdr:colOff>66675</xdr:colOff>
      <xdr:row>35</xdr:row>
      <xdr:rowOff>133350</xdr:rowOff>
    </xdr:to>
    <xdr:graphicFrame macro="">
      <xdr:nvGraphicFramePr>
        <xdr:cNvPr id="3" name="Chart 2"/>
        <xdr:cNvGraphicFramePr/>
      </xdr:nvGraphicFramePr>
      <xdr:xfrm>
        <a:off x="15201900" y="438150"/>
        <a:ext cx="8382000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2</xdr:row>
      <xdr:rowOff>95250</xdr:rowOff>
    </xdr:from>
    <xdr:to>
      <xdr:col>19</xdr:col>
      <xdr:colOff>590550</xdr:colOff>
      <xdr:row>35</xdr:row>
      <xdr:rowOff>133350</xdr:rowOff>
    </xdr:to>
    <xdr:graphicFrame macro="">
      <xdr:nvGraphicFramePr>
        <xdr:cNvPr id="8" name="Chart 7"/>
        <xdr:cNvGraphicFramePr/>
      </xdr:nvGraphicFramePr>
      <xdr:xfrm>
        <a:off x="6524625" y="476250"/>
        <a:ext cx="8724900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187</xdr:row>
      <xdr:rowOff>142875</xdr:rowOff>
    </xdr:from>
    <xdr:to>
      <xdr:col>26</xdr:col>
      <xdr:colOff>219075</xdr:colOff>
      <xdr:row>219</xdr:row>
      <xdr:rowOff>171450</xdr:rowOff>
    </xdr:to>
    <xdr:graphicFrame macro="">
      <xdr:nvGraphicFramePr>
        <xdr:cNvPr id="19" name="Chart 18"/>
        <xdr:cNvGraphicFramePr/>
      </xdr:nvGraphicFramePr>
      <xdr:xfrm>
        <a:off x="4867275" y="35756850"/>
        <a:ext cx="14144625" cy="612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219</xdr:row>
      <xdr:rowOff>180975</xdr:rowOff>
    </xdr:from>
    <xdr:to>
      <xdr:col>23</xdr:col>
      <xdr:colOff>314325</xdr:colOff>
      <xdr:row>259</xdr:row>
      <xdr:rowOff>142875</xdr:rowOff>
    </xdr:to>
    <xdr:graphicFrame macro="">
      <xdr:nvGraphicFramePr>
        <xdr:cNvPr id="4" name="Chart 3"/>
        <xdr:cNvGraphicFramePr/>
      </xdr:nvGraphicFramePr>
      <xdr:xfrm>
        <a:off x="28575" y="41890950"/>
        <a:ext cx="17306925" cy="758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0.90425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Only total self-employment is displayed due to low data reliability for self-employed people with employees; Non-response is excluded from the distribution</a:t>
          </a: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6</xdr:row>
      <xdr:rowOff>247650</xdr:rowOff>
    </xdr:from>
    <xdr:to>
      <xdr:col>23</xdr:col>
      <xdr:colOff>590550</xdr:colOff>
      <xdr:row>36</xdr:row>
      <xdr:rowOff>19050</xdr:rowOff>
    </xdr:to>
    <xdr:graphicFrame macro="">
      <xdr:nvGraphicFramePr>
        <xdr:cNvPr id="3" name="Chart 2"/>
        <xdr:cNvGraphicFramePr/>
      </xdr:nvGraphicFramePr>
      <xdr:xfrm>
        <a:off x="7572375" y="1390650"/>
        <a:ext cx="92392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0.14575</cdr:y>
    </cdr:from>
    <cdr:to>
      <cdr:x>0.9915</cdr:x>
      <cdr:y>0.9255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866775"/>
          <a:ext cx="16392525" cy="46672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0.9155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Only increases exceeding 4 % are shown on these figures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4</xdr:row>
      <xdr:rowOff>114300</xdr:rowOff>
    </xdr:from>
    <xdr:to>
      <xdr:col>41</xdr:col>
      <xdr:colOff>590550</xdr:colOff>
      <xdr:row>28</xdr:row>
      <xdr:rowOff>152400</xdr:rowOff>
    </xdr:to>
    <xdr:graphicFrame macro="">
      <xdr:nvGraphicFramePr>
        <xdr:cNvPr id="6" name="Chart 5"/>
        <xdr:cNvGraphicFramePr/>
      </xdr:nvGraphicFramePr>
      <xdr:xfrm>
        <a:off x="16935450" y="876300"/>
        <a:ext cx="8724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4</xdr:row>
      <xdr:rowOff>0</xdr:rowOff>
    </xdr:from>
    <xdr:to>
      <xdr:col>27</xdr:col>
      <xdr:colOff>381000</xdr:colOff>
      <xdr:row>29</xdr:row>
      <xdr:rowOff>19050</xdr:rowOff>
    </xdr:to>
    <xdr:graphicFrame macro="">
      <xdr:nvGraphicFramePr>
        <xdr:cNvPr id="8" name="Chart 7"/>
        <xdr:cNvGraphicFramePr/>
      </xdr:nvGraphicFramePr>
      <xdr:xfrm>
        <a:off x="9267825" y="762000"/>
        <a:ext cx="79152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116</xdr:row>
      <xdr:rowOff>0</xdr:rowOff>
    </xdr:from>
    <xdr:to>
      <xdr:col>26</xdr:col>
      <xdr:colOff>438150</xdr:colOff>
      <xdr:row>147</xdr:row>
      <xdr:rowOff>85725</xdr:rowOff>
    </xdr:to>
    <xdr:graphicFrame macro="">
      <xdr:nvGraphicFramePr>
        <xdr:cNvPr id="3" name="Chart 2"/>
        <xdr:cNvGraphicFramePr/>
      </xdr:nvGraphicFramePr>
      <xdr:xfrm>
        <a:off x="28575" y="22098000"/>
        <a:ext cx="16621125" cy="599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114300</xdr:rowOff>
    </xdr:from>
    <xdr:to>
      <xdr:col>13</xdr:col>
      <xdr:colOff>257175</xdr:colOff>
      <xdr:row>59</xdr:row>
      <xdr:rowOff>47625</xdr:rowOff>
    </xdr:to>
    <xdr:graphicFrame macro="">
      <xdr:nvGraphicFramePr>
        <xdr:cNvPr id="2" name="Chart 1"/>
        <xdr:cNvGraphicFramePr/>
      </xdr:nvGraphicFramePr>
      <xdr:xfrm>
        <a:off x="3276600" y="3933825"/>
        <a:ext cx="932497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50">
              <a:latin typeface="Arial" panose="020B0604020202020204" pitchFamily="34" charset="0"/>
            </a:rPr>
            <a:t>Note: (¹) Other includes also employees; (²) Other includes also self-employed; (³) Low data reliability; (⁴) Low data reliability and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online data codes lfsq_e2gps and lfsq_egan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57150</xdr:colOff>
      <xdr:row>11</xdr:row>
      <xdr:rowOff>114300</xdr:rowOff>
    </xdr:from>
    <xdr:to>
      <xdr:col>37</xdr:col>
      <xdr:colOff>438150</xdr:colOff>
      <xdr:row>49</xdr:row>
      <xdr:rowOff>38100</xdr:rowOff>
    </xdr:to>
    <xdr:graphicFrame macro="">
      <xdr:nvGraphicFramePr>
        <xdr:cNvPr id="2" name="Chart 1"/>
        <xdr:cNvGraphicFramePr/>
      </xdr:nvGraphicFramePr>
      <xdr:xfrm>
        <a:off x="13049250" y="179070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400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online data codes lfsq_e2gis and special extraction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9525</xdr:rowOff>
    </xdr:from>
    <xdr:to>
      <xdr:col>16</xdr:col>
      <xdr:colOff>266700</xdr:colOff>
      <xdr:row>42</xdr:row>
      <xdr:rowOff>152400</xdr:rowOff>
    </xdr:to>
    <xdr:graphicFrame macro="">
      <xdr:nvGraphicFramePr>
        <xdr:cNvPr id="2" name="Chart 1"/>
        <xdr:cNvGraphicFramePr/>
      </xdr:nvGraphicFramePr>
      <xdr:xfrm>
        <a:off x="1162050" y="4467225"/>
        <a:ext cx="90392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57150" y="6343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and provisional data;</a:t>
          </a:r>
          <a:r>
            <a:rPr lang="en-IE" sz="1000" baseline="0">
              <a:latin typeface="Arial" panose="020B0604020202020204" pitchFamily="34" charset="0"/>
            </a:rPr>
            <a:t> Non-response is excluded from the distribution (&lt; 0.05 % of the total EU employment)  </a:t>
          </a:r>
          <a:r>
            <a:rPr lang="en-IE" sz="1050" baseline="0">
              <a:latin typeface="Arial" panose="020B0604020202020204" pitchFamily="34" charset="0"/>
            </a:rPr>
            <a:t/>
          </a:r>
          <a:endParaRPr lang="en-IE" sz="105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lfsq_egaps)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257175</xdr:colOff>
      <xdr:row>2</xdr:row>
      <xdr:rowOff>361950</xdr:rowOff>
    </xdr:from>
    <xdr:to>
      <xdr:col>36</xdr:col>
      <xdr:colOff>19050</xdr:colOff>
      <xdr:row>31</xdr:row>
      <xdr:rowOff>123825</xdr:rowOff>
    </xdr:to>
    <xdr:graphicFrame macro="">
      <xdr:nvGraphicFramePr>
        <xdr:cNvPr id="3" name="Chart 2"/>
        <xdr:cNvGraphicFramePr/>
      </xdr:nvGraphicFramePr>
      <xdr:xfrm>
        <a:off x="10734675" y="685800"/>
        <a:ext cx="1098232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94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lfsq_egaps)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2</xdr:row>
      <xdr:rowOff>28575</xdr:rowOff>
    </xdr:from>
    <xdr:to>
      <xdr:col>32</xdr:col>
      <xdr:colOff>228600</xdr:colOff>
      <xdr:row>35</xdr:row>
      <xdr:rowOff>57150</xdr:rowOff>
    </xdr:to>
    <xdr:graphicFrame macro="">
      <xdr:nvGraphicFramePr>
        <xdr:cNvPr id="2" name="Chart 1"/>
        <xdr:cNvGraphicFramePr/>
      </xdr:nvGraphicFramePr>
      <xdr:xfrm>
        <a:off x="8820150" y="390525"/>
        <a:ext cx="104013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10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(¹) Low data reliability for self-employed women without employees (own-account workers); (³) Low data reliability and provisional data; non stated has been excluded from the calculations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lfsq_egaps)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</xdr:row>
      <xdr:rowOff>85725</xdr:rowOff>
    </xdr:from>
    <xdr:to>
      <xdr:col>38</xdr:col>
      <xdr:colOff>266700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14163675" y="428625"/>
        <a:ext cx="10306050" cy="726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0.87675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4429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000" i="0">
              <a:latin typeface="Arial" panose="020B0604020202020204" pitchFamily="34" charset="0"/>
            </a:rPr>
            <a:t>Note:</a:t>
          </a:r>
          <a:r>
            <a:rPr lang="en-IE" sz="1000" i="0" baseline="0">
              <a:latin typeface="Arial" panose="020B0604020202020204" pitchFamily="34" charset="0"/>
            </a:rPr>
            <a:t> Total employment i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s displayed for most </a:t>
          </a:r>
          <a:r>
            <a:rPr lang="en-IE" sz="1000" i="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15-24 age group categories 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r>
            <a:rPr lang="en-IE" sz="1000" i="0">
              <a:latin typeface="Arial" panose="020B0604020202020204" pitchFamily="34" charset="0"/>
              <a:cs typeface="Arial" panose="020B0604020202020204" pitchFamily="34" charset="0"/>
            </a:rPr>
            <a:t>ue to the low reliability of the categories self-employed</a:t>
          </a:r>
          <a:r>
            <a:rPr lang="en-IE" sz="1000" i="0" baseline="0">
              <a:latin typeface="Arial" panose="020B0604020202020204" pitchFamily="34" charset="0"/>
              <a:cs typeface="Arial" panose="020B0604020202020204" pitchFamily="34" charset="0"/>
            </a:rPr>
            <a:t> with employees and </a:t>
          </a:r>
          <a:r>
            <a:rPr lang="en-IE" sz="10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self-employed</a:t>
          </a:r>
          <a:r>
            <a:rPr lang="en-IE" sz="10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employees; Non-response is excluded from the distribution</a:t>
          </a:r>
          <a:endParaRPr lang="en-IE" sz="1000" i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special ad-hoc extraction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 topLeftCell="A1">
      <selection activeCell="B1" sqref="B1"/>
    </sheetView>
  </sheetViews>
  <sheetFormatPr defaultColWidth="8.8515625" defaultRowHeight="15"/>
  <cols>
    <col min="1" max="1" width="48.28125" style="2" customWidth="1"/>
    <col min="2" max="2" width="38.140625" style="2" customWidth="1"/>
    <col min="3" max="3" width="9.8515625" style="2" bestFit="1" customWidth="1"/>
    <col min="4" max="5" width="9.00390625" style="2" bestFit="1" customWidth="1"/>
    <col min="6" max="16384" width="8.8515625" style="2" customWidth="1"/>
  </cols>
  <sheetData>
    <row r="1" spans="1:11" ht="12.75">
      <c r="A1" s="2" t="s">
        <v>0</v>
      </c>
      <c r="K1" s="36" t="s">
        <v>277</v>
      </c>
    </row>
    <row r="2" spans="1:11" ht="12">
      <c r="A2" s="2" t="s">
        <v>1</v>
      </c>
      <c r="K2" s="2" t="s">
        <v>2</v>
      </c>
    </row>
    <row r="3" spans="1:11" ht="72">
      <c r="A3" s="1" t="s">
        <v>3</v>
      </c>
      <c r="B3" s="1" t="s">
        <v>4</v>
      </c>
      <c r="C3" s="1" t="s">
        <v>5</v>
      </c>
      <c r="D3" s="1" t="s">
        <v>6</v>
      </c>
      <c r="E3" s="1" t="s">
        <v>43</v>
      </c>
      <c r="F3" s="1"/>
      <c r="G3" s="1"/>
      <c r="H3" s="1"/>
      <c r="I3" s="1" t="s">
        <v>5</v>
      </c>
      <c r="J3" s="1" t="s">
        <v>6</v>
      </c>
      <c r="K3" s="1" t="s">
        <v>7</v>
      </c>
    </row>
    <row r="4" spans="1:11" ht="12">
      <c r="A4" s="4"/>
      <c r="B4" s="4" t="s">
        <v>10</v>
      </c>
      <c r="C4" s="85">
        <v>163632.84</v>
      </c>
      <c r="D4" s="85">
        <v>25027.068</v>
      </c>
      <c r="E4" s="85">
        <v>1174.596</v>
      </c>
      <c r="F4" s="4"/>
      <c r="G4" s="4"/>
      <c r="H4" s="4"/>
      <c r="I4" s="5">
        <f>100*C4/SUM($C4:$D4,$E4)</f>
        <v>86.19762822463508</v>
      </c>
      <c r="J4" s="5">
        <f>100*D4/SUM($C4:$D4,$E4)</f>
        <v>13.183624405814024</v>
      </c>
      <c r="K4" s="5">
        <f aca="true" t="shared" si="0" ref="K4:K15">100*E4/SUM($C4:$D4,$E4)</f>
        <v>0.6187473695509011</v>
      </c>
    </row>
    <row r="5" spans="1:11" ht="12">
      <c r="A5" s="6"/>
      <c r="B5" s="6"/>
      <c r="C5" s="86"/>
      <c r="D5" s="86"/>
      <c r="E5" s="86"/>
      <c r="F5" s="6"/>
      <c r="G5" s="6"/>
      <c r="H5" s="6"/>
      <c r="I5" s="7"/>
      <c r="J5" s="7"/>
      <c r="K5" s="7"/>
    </row>
    <row r="6" spans="1:11" ht="12">
      <c r="A6" s="6" t="s">
        <v>11</v>
      </c>
      <c r="B6" s="6" t="s">
        <v>12</v>
      </c>
      <c r="C6" s="86">
        <v>84683.146</v>
      </c>
      <c r="D6" s="86">
        <v>16822.106</v>
      </c>
      <c r="E6" s="86">
        <v>417.46</v>
      </c>
      <c r="F6" s="6"/>
      <c r="G6" s="6"/>
      <c r="H6" s="6"/>
      <c r="I6" s="7">
        <f aca="true" t="shared" si="1" ref="I6:J15">100*C6/SUM($C6:$D6,$E6)</f>
        <v>83.08564827042672</v>
      </c>
      <c r="J6" s="7">
        <f t="shared" si="1"/>
        <v>16.504766866878505</v>
      </c>
      <c r="K6" s="7">
        <f t="shared" si="0"/>
        <v>0.4095848626947839</v>
      </c>
    </row>
    <row r="7" spans="1:11" ht="12">
      <c r="A7" s="6"/>
      <c r="B7" s="6" t="s">
        <v>13</v>
      </c>
      <c r="C7" s="86">
        <v>78949.693</v>
      </c>
      <c r="D7" s="86">
        <v>8204.963</v>
      </c>
      <c r="E7" s="86">
        <v>757.136</v>
      </c>
      <c r="F7" s="6"/>
      <c r="G7" s="6"/>
      <c r="H7" s="6"/>
      <c r="I7" s="7">
        <f t="shared" si="1"/>
        <v>89.8055780730758</v>
      </c>
      <c r="J7" s="7">
        <f t="shared" si="1"/>
        <v>9.333176827973203</v>
      </c>
      <c r="K7" s="7">
        <f t="shared" si="0"/>
        <v>0.861245098951003</v>
      </c>
    </row>
    <row r="8" spans="1:11" ht="12">
      <c r="A8" s="6"/>
      <c r="B8" s="6"/>
      <c r="C8" s="86"/>
      <c r="D8" s="86"/>
      <c r="E8" s="86"/>
      <c r="F8" s="6"/>
      <c r="G8" s="6"/>
      <c r="H8" s="6"/>
      <c r="I8" s="7"/>
      <c r="J8" s="7"/>
      <c r="K8" s="7"/>
    </row>
    <row r="9" spans="1:11" ht="12">
      <c r="A9" s="6" t="s">
        <v>14</v>
      </c>
      <c r="B9" s="6" t="s">
        <v>15</v>
      </c>
      <c r="C9" s="86">
        <v>23654.713</v>
      </c>
      <c r="D9" s="86">
        <v>4515.316</v>
      </c>
      <c r="E9" s="86">
        <v>370.34</v>
      </c>
      <c r="F9" s="6"/>
      <c r="G9" s="6"/>
      <c r="H9" s="6"/>
      <c r="I9" s="7">
        <f t="shared" si="1"/>
        <v>82.88159483852503</v>
      </c>
      <c r="J9" s="7">
        <f t="shared" si="1"/>
        <v>15.820804559324372</v>
      </c>
      <c r="K9" s="7">
        <f t="shared" si="0"/>
        <v>1.297600602150589</v>
      </c>
    </row>
    <row r="10" spans="1:11" ht="12">
      <c r="A10" s="6"/>
      <c r="B10" s="6" t="s">
        <v>16</v>
      </c>
      <c r="C10" s="86">
        <v>78359.386</v>
      </c>
      <c r="D10" s="86">
        <v>11183.563</v>
      </c>
      <c r="E10" s="86">
        <v>652.736</v>
      </c>
      <c r="F10" s="6"/>
      <c r="G10" s="6"/>
      <c r="H10" s="6"/>
      <c r="I10" s="7">
        <f t="shared" si="1"/>
        <v>86.8770895193046</v>
      </c>
      <c r="J10" s="7">
        <f t="shared" si="1"/>
        <v>12.399221758779259</v>
      </c>
      <c r="K10" s="7">
        <f t="shared" si="0"/>
        <v>0.7236887219161315</v>
      </c>
    </row>
    <row r="11" spans="1:11" ht="12">
      <c r="A11" s="6"/>
      <c r="B11" s="6" t="s">
        <v>17</v>
      </c>
      <c r="C11" s="86">
        <v>61378.589</v>
      </c>
      <c r="D11" s="86">
        <v>9296.068</v>
      </c>
      <c r="E11" s="86">
        <v>150.064</v>
      </c>
      <c r="F11" s="6"/>
      <c r="G11" s="6"/>
      <c r="H11" s="6"/>
      <c r="I11" s="7">
        <f t="shared" si="1"/>
        <v>86.66266260335851</v>
      </c>
      <c r="J11" s="7">
        <f t="shared" si="1"/>
        <v>13.125456576101442</v>
      </c>
      <c r="K11" s="7">
        <f t="shared" si="0"/>
        <v>0.21188082054004842</v>
      </c>
    </row>
    <row r="12" spans="1:11" ht="12">
      <c r="A12" s="6"/>
      <c r="B12" s="6"/>
      <c r="C12" s="86"/>
      <c r="D12" s="86"/>
      <c r="E12" s="86"/>
      <c r="F12" s="6"/>
      <c r="G12" s="6"/>
      <c r="H12" s="6"/>
      <c r="I12" s="7"/>
      <c r="J12" s="7"/>
      <c r="K12" s="7"/>
    </row>
    <row r="13" spans="1:11" ht="12">
      <c r="A13" s="6" t="s">
        <v>18</v>
      </c>
      <c r="B13" s="6" t="s">
        <v>19</v>
      </c>
      <c r="C13" s="86">
        <v>14054.816</v>
      </c>
      <c r="D13" s="86">
        <v>597.312</v>
      </c>
      <c r="E13" s="86">
        <v>223.741</v>
      </c>
      <c r="F13" s="6"/>
      <c r="G13" s="6"/>
      <c r="H13" s="6"/>
      <c r="I13" s="7">
        <f t="shared" si="1"/>
        <v>94.48063840841836</v>
      </c>
      <c r="J13" s="7">
        <f t="shared" si="1"/>
        <v>4.015308282158172</v>
      </c>
      <c r="K13" s="7">
        <f t="shared" si="0"/>
        <v>1.5040533094234698</v>
      </c>
    </row>
    <row r="14" spans="1:11" ht="12">
      <c r="A14" s="6"/>
      <c r="B14" s="6" t="s">
        <v>20</v>
      </c>
      <c r="C14" s="86">
        <v>122557.423</v>
      </c>
      <c r="D14" s="86">
        <v>18203.875</v>
      </c>
      <c r="E14" s="86">
        <v>758.418</v>
      </c>
      <c r="F14" s="6"/>
      <c r="G14" s="6"/>
      <c r="H14" s="6"/>
      <c r="I14" s="7">
        <f t="shared" si="1"/>
        <v>86.60095318450185</v>
      </c>
      <c r="J14" s="7">
        <f t="shared" si="1"/>
        <v>12.863137034559903</v>
      </c>
      <c r="K14" s="7">
        <f t="shared" si="0"/>
        <v>0.5359097809382263</v>
      </c>
    </row>
    <row r="15" spans="1:11" ht="12">
      <c r="A15" s="8"/>
      <c r="B15" s="8" t="s">
        <v>21</v>
      </c>
      <c r="C15" s="87">
        <v>29935.32</v>
      </c>
      <c r="D15" s="87">
        <v>6284.715</v>
      </c>
      <c r="E15" s="87">
        <v>276.695</v>
      </c>
      <c r="F15" s="8"/>
      <c r="G15" s="8"/>
      <c r="H15" s="8"/>
      <c r="I15" s="9">
        <f t="shared" si="1"/>
        <v>82.02192360795063</v>
      </c>
      <c r="J15" s="9">
        <f t="shared" si="1"/>
        <v>17.219939978184346</v>
      </c>
      <c r="K15" s="9">
        <f t="shared" si="0"/>
        <v>0.758136413865023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 topLeftCell="R10">
      <selection activeCell="S13" sqref="S13"/>
    </sheetView>
  </sheetViews>
  <sheetFormatPr defaultColWidth="8.8515625" defaultRowHeight="15"/>
  <cols>
    <col min="1" max="22" width="8.8515625" style="2" customWidth="1"/>
    <col min="23" max="23" width="10.00390625" style="2" bestFit="1" customWidth="1"/>
    <col min="24" max="16384" width="8.8515625" style="2" customWidth="1"/>
  </cols>
  <sheetData>
    <row r="1" ht="12">
      <c r="A1" s="2" t="s">
        <v>22</v>
      </c>
    </row>
    <row r="2" spans="14:20" ht="12">
      <c r="N2" s="2" t="s">
        <v>23</v>
      </c>
      <c r="T2" s="2" t="s">
        <v>24</v>
      </c>
    </row>
    <row r="3" spans="1:20" ht="12">
      <c r="A3" s="2" t="s">
        <v>25</v>
      </c>
      <c r="B3" s="2">
        <v>44482.483252314814</v>
      </c>
      <c r="T3" s="2" t="s">
        <v>1</v>
      </c>
    </row>
    <row r="4" spans="1:15" ht="12">
      <c r="A4" s="2" t="s">
        <v>26</v>
      </c>
      <c r="B4" s="2">
        <v>44511.51010895833</v>
      </c>
      <c r="N4" s="2" t="s">
        <v>25</v>
      </c>
      <c r="O4" s="2">
        <v>44482.48415509259</v>
      </c>
    </row>
    <row r="5" spans="1:15" ht="12">
      <c r="A5" s="2" t="s">
        <v>27</v>
      </c>
      <c r="B5" s="2" t="s">
        <v>28</v>
      </c>
      <c r="N5" s="2" t="s">
        <v>26</v>
      </c>
      <c r="O5" s="2">
        <v>44511.512290914354</v>
      </c>
    </row>
    <row r="6" spans="14:15" ht="12">
      <c r="N6" s="2" t="s">
        <v>27</v>
      </c>
      <c r="O6" s="2" t="s">
        <v>28</v>
      </c>
    </row>
    <row r="7" spans="1:2" ht="12">
      <c r="A7" s="2" t="s">
        <v>29</v>
      </c>
      <c r="B7" s="2" t="s">
        <v>30</v>
      </c>
    </row>
    <row r="8" spans="1:15" ht="12">
      <c r="A8" s="2" t="s">
        <v>31</v>
      </c>
      <c r="B8" s="2" t="s">
        <v>32</v>
      </c>
      <c r="N8" s="2" t="s">
        <v>3</v>
      </c>
      <c r="O8" s="2" t="s">
        <v>33</v>
      </c>
    </row>
    <row r="9" spans="1:15" ht="12">
      <c r="A9" s="2" t="s">
        <v>3</v>
      </c>
      <c r="B9" s="2" t="s">
        <v>33</v>
      </c>
      <c r="N9" s="2" t="s">
        <v>29</v>
      </c>
      <c r="O9" s="2" t="s">
        <v>30</v>
      </c>
    </row>
    <row r="10" spans="1:15" ht="12">
      <c r="A10" s="2" t="s">
        <v>34</v>
      </c>
      <c r="B10" s="2" t="s">
        <v>35</v>
      </c>
      <c r="N10" s="2" t="s">
        <v>36</v>
      </c>
      <c r="O10" s="2" t="s">
        <v>33</v>
      </c>
    </row>
    <row r="11" spans="1:15" ht="12">
      <c r="A11" s="2" t="s">
        <v>37</v>
      </c>
      <c r="B11" s="2" t="s">
        <v>38</v>
      </c>
      <c r="N11" s="2" t="s">
        <v>31</v>
      </c>
      <c r="O11" s="2" t="s">
        <v>32</v>
      </c>
    </row>
    <row r="12" ht="12"/>
    <row r="13" spans="1:19" ht="12">
      <c r="A13" s="2" t="s">
        <v>39</v>
      </c>
      <c r="B13" s="2" t="s">
        <v>35</v>
      </c>
      <c r="C13" s="2" t="s">
        <v>40</v>
      </c>
      <c r="D13" s="2" t="s">
        <v>41</v>
      </c>
      <c r="E13" s="2" t="s">
        <v>40</v>
      </c>
      <c r="F13" s="2" t="s">
        <v>42</v>
      </c>
      <c r="G13" s="2" t="s">
        <v>40</v>
      </c>
      <c r="H13" s="2" t="s">
        <v>43</v>
      </c>
      <c r="I13" s="2" t="s">
        <v>40</v>
      </c>
      <c r="J13" s="2" t="s">
        <v>44</v>
      </c>
      <c r="K13" s="2" t="s">
        <v>40</v>
      </c>
      <c r="N13" s="2" t="s">
        <v>45</v>
      </c>
      <c r="O13" s="2" t="s">
        <v>38</v>
      </c>
      <c r="Q13" s="2" t="s">
        <v>41</v>
      </c>
      <c r="R13" s="2" t="s">
        <v>6</v>
      </c>
      <c r="S13" s="2" t="s">
        <v>330</v>
      </c>
    </row>
    <row r="14" spans="1:22" ht="12">
      <c r="A14" s="2" t="s">
        <v>46</v>
      </c>
      <c r="B14" s="2">
        <v>7133.3</v>
      </c>
      <c r="C14" s="2" t="s">
        <v>47</v>
      </c>
      <c r="D14" s="2">
        <v>4080.3</v>
      </c>
      <c r="E14" s="2" t="s">
        <v>47</v>
      </c>
      <c r="F14" s="2">
        <v>2793.9</v>
      </c>
      <c r="G14" s="2" t="s">
        <v>47</v>
      </c>
      <c r="H14" s="2">
        <v>236.5</v>
      </c>
      <c r="I14" s="2" t="s">
        <v>47</v>
      </c>
      <c r="J14" s="2">
        <v>22.6</v>
      </c>
      <c r="K14" s="2" t="s">
        <v>48</v>
      </c>
      <c r="N14" s="2" t="s">
        <v>46</v>
      </c>
      <c r="O14" s="2">
        <v>189883.8</v>
      </c>
      <c r="Q14" s="62">
        <f>100*D14/O14</f>
        <v>2.1488405014013834</v>
      </c>
      <c r="R14" s="62">
        <f>100*F14/O14</f>
        <v>1.4713735452945433</v>
      </c>
      <c r="S14" s="62">
        <f>100*(B14-D14-F14)/O14</f>
        <v>0.1364518721449644</v>
      </c>
      <c r="T14" s="62">
        <f>100*B14/O14</f>
        <v>3.7566659188408913</v>
      </c>
      <c r="U14" s="66">
        <f>F14/B14</f>
        <v>0.3916700545329651</v>
      </c>
      <c r="V14" s="66">
        <f>D14/B14</f>
        <v>0.5720073458287188</v>
      </c>
    </row>
    <row r="15" spans="1:22" ht="12">
      <c r="A15" s="3"/>
      <c r="Q15" s="62"/>
      <c r="R15" s="62"/>
      <c r="S15" s="62"/>
      <c r="T15" s="62"/>
      <c r="U15" s="66"/>
      <c r="V15" s="66"/>
    </row>
    <row r="16" spans="1:22" ht="12">
      <c r="A16" s="3" t="s">
        <v>49</v>
      </c>
      <c r="B16" s="2">
        <v>807</v>
      </c>
      <c r="C16" s="2" t="s">
        <v>47</v>
      </c>
      <c r="D16" s="2">
        <v>436.7</v>
      </c>
      <c r="E16" s="2" t="s">
        <v>47</v>
      </c>
      <c r="F16" s="2">
        <v>342.7</v>
      </c>
      <c r="G16" s="2" t="s">
        <v>47</v>
      </c>
      <c r="H16" s="2">
        <v>27.6</v>
      </c>
      <c r="I16" s="2" t="s">
        <v>47</v>
      </c>
      <c r="K16" s="2" t="s">
        <v>47</v>
      </c>
      <c r="N16" s="2" t="s">
        <v>49</v>
      </c>
      <c r="O16" s="2">
        <v>8367.6</v>
      </c>
      <c r="Q16" s="62">
        <f aca="true" t="shared" si="0" ref="Q16:Q42">100*D16/O16</f>
        <v>5.218939719871886</v>
      </c>
      <c r="R16" s="62">
        <f aca="true" t="shared" si="1" ref="R16:R42">100*F16/O16</f>
        <v>4.09555906114059</v>
      </c>
      <c r="S16" s="62">
        <f aca="true" t="shared" si="2" ref="S16:S42">100*(B16-D16-F16)/O16</f>
        <v>0.3298436827764236</v>
      </c>
      <c r="T16" s="62">
        <f aca="true" t="shared" si="3" ref="T16:T42">100*B16/O16</f>
        <v>9.644342463788899</v>
      </c>
      <c r="U16" s="66">
        <f aca="true" t="shared" si="4" ref="U16:U42">F16/B16</f>
        <v>0.42465923172242875</v>
      </c>
      <c r="V16" s="66">
        <f aca="true" t="shared" si="5" ref="V16:V42">D16/B16</f>
        <v>0.5411400247831475</v>
      </c>
    </row>
    <row r="17" spans="1:22" ht="12">
      <c r="A17" s="3" t="s">
        <v>50</v>
      </c>
      <c r="B17" s="2">
        <v>176</v>
      </c>
      <c r="C17" s="2" t="s">
        <v>47</v>
      </c>
      <c r="D17" s="2">
        <v>89.3</v>
      </c>
      <c r="E17" s="2" t="s">
        <v>47</v>
      </c>
      <c r="F17" s="2">
        <v>72.6</v>
      </c>
      <c r="G17" s="2" t="s">
        <v>47</v>
      </c>
      <c r="H17" s="2">
        <v>4.7</v>
      </c>
      <c r="I17" s="2" t="s">
        <v>47</v>
      </c>
      <c r="J17" s="2">
        <v>9.4</v>
      </c>
      <c r="K17" s="2" t="s">
        <v>47</v>
      </c>
      <c r="N17" s="2" t="s">
        <v>50</v>
      </c>
      <c r="O17" s="2">
        <v>2405.5</v>
      </c>
      <c r="Q17" s="62">
        <f t="shared" si="0"/>
        <v>3.7123259197672</v>
      </c>
      <c r="R17" s="62">
        <f t="shared" si="1"/>
        <v>3.0180835585117434</v>
      </c>
      <c r="S17" s="62">
        <f t="shared" si="2"/>
        <v>0.5861567241737689</v>
      </c>
      <c r="T17" s="62">
        <f t="shared" si="3"/>
        <v>7.316566202452712</v>
      </c>
      <c r="U17" s="66">
        <f t="shared" si="4"/>
        <v>0.4125</v>
      </c>
      <c r="V17" s="66">
        <f t="shared" si="5"/>
        <v>0.5073863636363636</v>
      </c>
    </row>
    <row r="18" spans="1:22" ht="12">
      <c r="A18" s="3" t="s">
        <v>51</v>
      </c>
      <c r="B18" s="2">
        <v>193.8</v>
      </c>
      <c r="C18" s="2" t="s">
        <v>47</v>
      </c>
      <c r="D18" s="2">
        <v>140.5</v>
      </c>
      <c r="E18" s="2" t="s">
        <v>47</v>
      </c>
      <c r="F18" s="2">
        <v>51.4</v>
      </c>
      <c r="G18" s="2" t="s">
        <v>47</v>
      </c>
      <c r="I18" s="2" t="s">
        <v>48</v>
      </c>
      <c r="K18" s="2" t="s">
        <v>47</v>
      </c>
      <c r="N18" s="2" t="s">
        <v>51</v>
      </c>
      <c r="O18" s="2">
        <v>2657.2</v>
      </c>
      <c r="Q18" s="62">
        <f t="shared" si="0"/>
        <v>5.287520698479603</v>
      </c>
      <c r="R18" s="62">
        <f t="shared" si="1"/>
        <v>1.9343670028601536</v>
      </c>
      <c r="S18" s="62">
        <f t="shared" si="2"/>
        <v>0.07150383862712678</v>
      </c>
      <c r="T18" s="62">
        <f t="shared" si="3"/>
        <v>7.2933915399668825</v>
      </c>
      <c r="U18" s="66">
        <f t="shared" si="4"/>
        <v>0.2652218782249742</v>
      </c>
      <c r="V18" s="66">
        <f t="shared" si="5"/>
        <v>0.7249742002063984</v>
      </c>
    </row>
    <row r="19" spans="1:22" ht="12">
      <c r="A19" s="3" t="s">
        <v>52</v>
      </c>
      <c r="B19" s="2">
        <v>35.7</v>
      </c>
      <c r="C19" s="2" t="s">
        <v>47</v>
      </c>
      <c r="D19" s="2">
        <v>24.4</v>
      </c>
      <c r="E19" s="2" t="s">
        <v>47</v>
      </c>
      <c r="F19" s="2">
        <v>10.8</v>
      </c>
      <c r="G19" s="2" t="s">
        <v>47</v>
      </c>
      <c r="I19" s="2" t="s">
        <v>53</v>
      </c>
      <c r="K19" s="2" t="s">
        <v>47</v>
      </c>
      <c r="N19" s="2" t="s">
        <v>52</v>
      </c>
      <c r="O19" s="2">
        <v>600.1</v>
      </c>
      <c r="Q19" s="62">
        <f t="shared" si="0"/>
        <v>4.065989001833028</v>
      </c>
      <c r="R19" s="62">
        <f t="shared" si="1"/>
        <v>1.799700049991668</v>
      </c>
      <c r="S19" s="62">
        <f t="shared" si="2"/>
        <v>0.08331944675887411</v>
      </c>
      <c r="T19" s="62">
        <f t="shared" si="3"/>
        <v>5.94900849858357</v>
      </c>
      <c r="U19" s="66">
        <f t="shared" si="4"/>
        <v>0.3025210084033613</v>
      </c>
      <c r="V19" s="66">
        <f t="shared" si="5"/>
        <v>0.6834733893557422</v>
      </c>
    </row>
    <row r="20" spans="1:22" ht="12">
      <c r="A20" s="3" t="s">
        <v>54</v>
      </c>
      <c r="B20" s="2">
        <v>74.6</v>
      </c>
      <c r="C20" s="2" t="s">
        <v>47</v>
      </c>
      <c r="D20" s="2">
        <v>47</v>
      </c>
      <c r="E20" s="2" t="s">
        <v>47</v>
      </c>
      <c r="F20" s="2">
        <v>22.3</v>
      </c>
      <c r="G20" s="2" t="s">
        <v>47</v>
      </c>
      <c r="H20" s="2">
        <v>5.3</v>
      </c>
      <c r="I20" s="2" t="s">
        <v>48</v>
      </c>
      <c r="K20" s="2" t="s">
        <v>47</v>
      </c>
      <c r="N20" s="2" t="s">
        <v>54</v>
      </c>
      <c r="O20" s="2">
        <v>1295.5</v>
      </c>
      <c r="Q20" s="62">
        <f t="shared" si="0"/>
        <v>3.6279428791972212</v>
      </c>
      <c r="R20" s="62">
        <f t="shared" si="1"/>
        <v>1.7213431107680432</v>
      </c>
      <c r="S20" s="62">
        <f t="shared" si="2"/>
        <v>0.40910845233500526</v>
      </c>
      <c r="T20" s="62">
        <f t="shared" si="3"/>
        <v>5.758394442300269</v>
      </c>
      <c r="U20" s="66">
        <f t="shared" si="4"/>
        <v>0.2989276139410188</v>
      </c>
      <c r="V20" s="66">
        <f t="shared" si="5"/>
        <v>0.6300268096514746</v>
      </c>
    </row>
    <row r="21" spans="1:22" ht="12">
      <c r="A21" s="3" t="s">
        <v>55</v>
      </c>
      <c r="B21" s="2">
        <v>223.8</v>
      </c>
      <c r="C21" s="2" t="s">
        <v>47</v>
      </c>
      <c r="D21" s="2">
        <v>122.8</v>
      </c>
      <c r="E21" s="2" t="s">
        <v>47</v>
      </c>
      <c r="F21" s="2">
        <v>97.8</v>
      </c>
      <c r="G21" s="2" t="s">
        <v>47</v>
      </c>
      <c r="I21" s="2" t="s">
        <v>48</v>
      </c>
      <c r="K21" s="2" t="s">
        <v>47</v>
      </c>
      <c r="N21" s="2" t="s">
        <v>55</v>
      </c>
      <c r="O21" s="2">
        <v>4062.5</v>
      </c>
      <c r="Q21" s="62">
        <f t="shared" si="0"/>
        <v>3.0227692307692307</v>
      </c>
      <c r="R21" s="62">
        <f t="shared" si="1"/>
        <v>2.4073846153846152</v>
      </c>
      <c r="S21" s="62">
        <f t="shared" si="2"/>
        <v>0.07876923076923119</v>
      </c>
      <c r="T21" s="62">
        <f t="shared" si="3"/>
        <v>5.508923076923077</v>
      </c>
      <c r="U21" s="66">
        <f t="shared" si="4"/>
        <v>0.4369973190348525</v>
      </c>
      <c r="V21" s="66">
        <f t="shared" si="5"/>
        <v>0.548704200178731</v>
      </c>
    </row>
    <row r="22" spans="1:22" ht="12">
      <c r="A22" s="3" t="s">
        <v>56</v>
      </c>
      <c r="B22" s="2">
        <v>229.6</v>
      </c>
      <c r="C22" s="2" t="s">
        <v>47</v>
      </c>
      <c r="D22" s="2">
        <v>113.2</v>
      </c>
      <c r="E22" s="2" t="s">
        <v>47</v>
      </c>
      <c r="F22" s="2">
        <v>109.7</v>
      </c>
      <c r="G22" s="2" t="s">
        <v>47</v>
      </c>
      <c r="H22" s="2">
        <v>6.6</v>
      </c>
      <c r="I22" s="2" t="s">
        <v>48</v>
      </c>
      <c r="K22" s="2" t="s">
        <v>47</v>
      </c>
      <c r="N22" s="2" t="s">
        <v>56</v>
      </c>
      <c r="O22" s="2">
        <v>4603</v>
      </c>
      <c r="Q22" s="62">
        <f t="shared" si="0"/>
        <v>2.4592656962850317</v>
      </c>
      <c r="R22" s="62">
        <f t="shared" si="1"/>
        <v>2.3832283293504237</v>
      </c>
      <c r="S22" s="62">
        <f t="shared" si="2"/>
        <v>0.14555724527482053</v>
      </c>
      <c r="T22" s="62">
        <f t="shared" si="3"/>
        <v>4.988051270910276</v>
      </c>
      <c r="U22" s="66">
        <f t="shared" si="4"/>
        <v>0.4777874564459931</v>
      </c>
      <c r="V22" s="66">
        <f t="shared" si="5"/>
        <v>0.4930313588850174</v>
      </c>
    </row>
    <row r="23" spans="1:22" ht="12">
      <c r="A23" s="3" t="s">
        <v>57</v>
      </c>
      <c r="B23" s="2">
        <v>782.5</v>
      </c>
      <c r="C23" s="2" t="s">
        <v>47</v>
      </c>
      <c r="D23" s="2">
        <v>247.9</v>
      </c>
      <c r="E23" s="2" t="s">
        <v>47</v>
      </c>
      <c r="F23" s="2">
        <v>440.7</v>
      </c>
      <c r="G23" s="2" t="s">
        <v>47</v>
      </c>
      <c r="H23" s="2">
        <v>93.9</v>
      </c>
      <c r="I23" s="2" t="s">
        <v>47</v>
      </c>
      <c r="K23" s="2" t="s">
        <v>47</v>
      </c>
      <c r="N23" s="2" t="s">
        <v>57</v>
      </c>
      <c r="O23" s="2">
        <v>16125</v>
      </c>
      <c r="Q23" s="62">
        <f t="shared" si="0"/>
        <v>1.5373643410852713</v>
      </c>
      <c r="R23" s="62">
        <f t="shared" si="1"/>
        <v>2.7330232558139533</v>
      </c>
      <c r="S23" s="62">
        <f t="shared" si="2"/>
        <v>0.5823255813953491</v>
      </c>
      <c r="T23" s="62">
        <f t="shared" si="3"/>
        <v>4.852713178294573</v>
      </c>
      <c r="U23" s="66">
        <f t="shared" si="4"/>
        <v>0.5631948881789137</v>
      </c>
      <c r="V23" s="66">
        <f t="shared" si="5"/>
        <v>0.3168051118210863</v>
      </c>
    </row>
    <row r="24" spans="1:22" ht="12">
      <c r="A24" s="3" t="s">
        <v>58</v>
      </c>
      <c r="B24" s="2">
        <v>13.8</v>
      </c>
      <c r="C24" s="2" t="s">
        <v>47</v>
      </c>
      <c r="D24" s="2">
        <v>3.4</v>
      </c>
      <c r="E24" s="2" t="s">
        <v>48</v>
      </c>
      <c r="F24" s="2">
        <v>6.6</v>
      </c>
      <c r="G24" s="2" t="s">
        <v>47</v>
      </c>
      <c r="H24" s="2">
        <v>3.3</v>
      </c>
      <c r="I24" s="2" t="s">
        <v>48</v>
      </c>
      <c r="K24" s="2" t="s">
        <v>48</v>
      </c>
      <c r="N24" s="2" t="s">
        <v>58</v>
      </c>
      <c r="O24" s="2">
        <v>301</v>
      </c>
      <c r="Q24" s="62">
        <f t="shared" si="0"/>
        <v>1.1295681063122924</v>
      </c>
      <c r="R24" s="62">
        <f t="shared" si="1"/>
        <v>2.1926910299003324</v>
      </c>
      <c r="S24" s="62">
        <f t="shared" si="2"/>
        <v>1.2624584717607976</v>
      </c>
      <c r="T24" s="62">
        <f t="shared" si="3"/>
        <v>4.584717607973422</v>
      </c>
      <c r="U24" s="66">
        <f t="shared" si="4"/>
        <v>0.47826086956521735</v>
      </c>
      <c r="V24" s="66">
        <f t="shared" si="5"/>
        <v>0.24637681159420288</v>
      </c>
    </row>
    <row r="25" spans="1:22" ht="12">
      <c r="A25" s="3" t="s">
        <v>60</v>
      </c>
      <c r="B25" s="2">
        <v>1766.8</v>
      </c>
      <c r="C25" s="2" t="s">
        <v>47</v>
      </c>
      <c r="D25" s="2">
        <v>1227.2</v>
      </c>
      <c r="E25" s="2" t="s">
        <v>47</v>
      </c>
      <c r="F25" s="2">
        <v>525.4</v>
      </c>
      <c r="G25" s="2" t="s">
        <v>47</v>
      </c>
      <c r="I25" s="2" t="s">
        <v>48</v>
      </c>
      <c r="K25" s="2" t="s">
        <v>47</v>
      </c>
      <c r="N25" s="2" t="s">
        <v>60</v>
      </c>
      <c r="O25" s="2">
        <v>39149.7</v>
      </c>
      <c r="Q25" s="62">
        <f t="shared" si="0"/>
        <v>3.134634492729191</v>
      </c>
      <c r="R25" s="62">
        <f t="shared" si="1"/>
        <v>1.3420281636896325</v>
      </c>
      <c r="S25" s="62">
        <f t="shared" si="2"/>
        <v>0.036271031451070974</v>
      </c>
      <c r="T25" s="62">
        <f t="shared" si="3"/>
        <v>4.512933687869895</v>
      </c>
      <c r="U25" s="66">
        <f t="shared" si="4"/>
        <v>0.2973737831107086</v>
      </c>
      <c r="V25" s="66">
        <f t="shared" si="5"/>
        <v>0.694589087616029</v>
      </c>
    </row>
    <row r="26" spans="1:22" ht="12">
      <c r="A26" s="3" t="s">
        <v>61</v>
      </c>
      <c r="B26" s="2">
        <v>36.7</v>
      </c>
      <c r="C26" s="2" t="s">
        <v>47</v>
      </c>
      <c r="D26" s="2">
        <v>6.2</v>
      </c>
      <c r="E26" s="2" t="s">
        <v>48</v>
      </c>
      <c r="F26" s="2">
        <v>30.5</v>
      </c>
      <c r="G26" s="2" t="s">
        <v>47</v>
      </c>
      <c r="I26" s="2" t="s">
        <v>53</v>
      </c>
      <c r="K26" s="2" t="s">
        <v>47</v>
      </c>
      <c r="N26" s="2" t="s">
        <v>61</v>
      </c>
      <c r="O26" s="2">
        <v>816.4</v>
      </c>
      <c r="Q26" s="62">
        <f t="shared" si="0"/>
        <v>0.7594316511513964</v>
      </c>
      <c r="R26" s="62">
        <f t="shared" si="1"/>
        <v>3.7359137677609016</v>
      </c>
      <c r="S26" s="62">
        <f t="shared" si="2"/>
        <v>4.3516826050961553E-16</v>
      </c>
      <c r="T26" s="62">
        <f t="shared" si="3"/>
        <v>4.495345418912299</v>
      </c>
      <c r="U26" s="66">
        <f t="shared" si="4"/>
        <v>0.8310626702997275</v>
      </c>
      <c r="V26" s="66">
        <f t="shared" si="5"/>
        <v>0.16893732970027248</v>
      </c>
    </row>
    <row r="27" spans="1:22" ht="12">
      <c r="A27" s="3" t="s">
        <v>63</v>
      </c>
      <c r="B27" s="2">
        <v>209.1</v>
      </c>
      <c r="C27" s="2" t="s">
        <v>47</v>
      </c>
      <c r="D27" s="2">
        <v>82.3</v>
      </c>
      <c r="E27" s="2" t="s">
        <v>47</v>
      </c>
      <c r="F27" s="2">
        <v>124</v>
      </c>
      <c r="G27" s="2" t="s">
        <v>47</v>
      </c>
      <c r="I27" s="2" t="s">
        <v>48</v>
      </c>
      <c r="K27" s="2" t="s">
        <v>47</v>
      </c>
      <c r="N27" s="2" t="s">
        <v>63</v>
      </c>
      <c r="O27" s="2">
        <v>4722.6</v>
      </c>
      <c r="Q27" s="62">
        <f t="shared" si="0"/>
        <v>1.74268411468259</v>
      </c>
      <c r="R27" s="62">
        <f t="shared" si="1"/>
        <v>2.6256722991572436</v>
      </c>
      <c r="S27" s="62">
        <f t="shared" si="2"/>
        <v>0.05928937449709899</v>
      </c>
      <c r="T27" s="62">
        <f t="shared" si="3"/>
        <v>4.427645788336933</v>
      </c>
      <c r="U27" s="66">
        <f t="shared" si="4"/>
        <v>0.5930176948828312</v>
      </c>
      <c r="V27" s="66">
        <f t="shared" si="5"/>
        <v>0.3935915829746533</v>
      </c>
    </row>
    <row r="28" spans="1:22" ht="12">
      <c r="A28" s="3" t="s">
        <v>64</v>
      </c>
      <c r="B28" s="2">
        <v>1176</v>
      </c>
      <c r="C28" s="2" t="s">
        <v>65</v>
      </c>
      <c r="D28" s="2">
        <v>823.5</v>
      </c>
      <c r="E28" s="2" t="s">
        <v>65</v>
      </c>
      <c r="F28" s="2">
        <v>334.1</v>
      </c>
      <c r="G28" s="2" t="s">
        <v>65</v>
      </c>
      <c r="I28" s="2" t="s">
        <v>48</v>
      </c>
      <c r="K28" s="2" t="s">
        <v>48</v>
      </c>
      <c r="N28" s="2" t="s">
        <v>64</v>
      </c>
      <c r="O28" s="2">
        <v>26794.8</v>
      </c>
      <c r="Q28" s="62">
        <f t="shared" si="0"/>
        <v>3.0733575171301895</v>
      </c>
      <c r="R28" s="62">
        <f t="shared" si="1"/>
        <v>1.2468837237075852</v>
      </c>
      <c r="S28" s="62">
        <f t="shared" si="2"/>
        <v>0.0686700404556107</v>
      </c>
      <c r="T28" s="62">
        <f t="shared" si="3"/>
        <v>4.388911281293385</v>
      </c>
      <c r="U28" s="66">
        <f t="shared" si="4"/>
        <v>0.28409863945578234</v>
      </c>
      <c r="V28" s="66">
        <f t="shared" si="5"/>
        <v>0.7002551020408163</v>
      </c>
    </row>
    <row r="29" spans="1:22" ht="12">
      <c r="A29" s="3" t="s">
        <v>66</v>
      </c>
      <c r="B29" s="2">
        <v>10</v>
      </c>
      <c r="C29" s="2" t="s">
        <v>47</v>
      </c>
      <c r="D29" s="2">
        <v>5.7</v>
      </c>
      <c r="E29" s="2" t="s">
        <v>47</v>
      </c>
      <c r="F29" s="2">
        <v>4.2</v>
      </c>
      <c r="G29" s="2" t="s">
        <v>48</v>
      </c>
      <c r="I29" s="2" t="s">
        <v>47</v>
      </c>
      <c r="K29" s="2" t="s">
        <v>47</v>
      </c>
      <c r="N29" s="2" t="s">
        <v>66</v>
      </c>
      <c r="O29" s="2">
        <v>255.1</v>
      </c>
      <c r="Q29" s="62">
        <f t="shared" si="0"/>
        <v>2.2344178753430026</v>
      </c>
      <c r="R29" s="62">
        <f t="shared" si="1"/>
        <v>1.6464131713053705</v>
      </c>
      <c r="S29" s="62">
        <f t="shared" si="2"/>
        <v>0.03920031360250868</v>
      </c>
      <c r="T29" s="62">
        <f t="shared" si="3"/>
        <v>3.9200313602508823</v>
      </c>
      <c r="U29" s="66">
        <f t="shared" si="4"/>
        <v>0.42000000000000004</v>
      </c>
      <c r="V29" s="66">
        <f t="shared" si="5"/>
        <v>0.5700000000000001</v>
      </c>
    </row>
    <row r="30" spans="1:22" ht="12">
      <c r="A30" s="3" t="s">
        <v>68</v>
      </c>
      <c r="B30" s="2">
        <v>36.2</v>
      </c>
      <c r="C30" s="2" t="s">
        <v>47</v>
      </c>
      <c r="E30" s="2" t="s">
        <v>47</v>
      </c>
      <c r="F30" s="2">
        <v>36.2</v>
      </c>
      <c r="G30" s="2" t="s">
        <v>47</v>
      </c>
      <c r="I30" s="2" t="s">
        <v>47</v>
      </c>
      <c r="K30" s="2" t="s">
        <v>47</v>
      </c>
      <c r="N30" s="2" t="s">
        <v>68</v>
      </c>
      <c r="O30" s="2">
        <v>955.6</v>
      </c>
      <c r="Q30" s="62">
        <f t="shared" si="0"/>
        <v>0</v>
      </c>
      <c r="R30" s="62">
        <f t="shared" si="1"/>
        <v>3.788195897865216</v>
      </c>
      <c r="S30" s="62">
        <f t="shared" si="2"/>
        <v>0</v>
      </c>
      <c r="T30" s="62">
        <f t="shared" si="3"/>
        <v>3.788195897865216</v>
      </c>
      <c r="U30" s="66">
        <f t="shared" si="4"/>
        <v>1</v>
      </c>
      <c r="V30" s="66">
        <f t="shared" si="5"/>
        <v>0</v>
      </c>
    </row>
    <row r="31" spans="1:22" ht="12">
      <c r="A31" s="3" t="s">
        <v>69</v>
      </c>
      <c r="B31" s="2">
        <v>63.7</v>
      </c>
      <c r="C31" s="2" t="s">
        <v>47</v>
      </c>
      <c r="D31" s="2">
        <v>31.6</v>
      </c>
      <c r="E31" s="2" t="s">
        <v>47</v>
      </c>
      <c r="F31" s="2">
        <v>30.5</v>
      </c>
      <c r="G31" s="2" t="s">
        <v>47</v>
      </c>
      <c r="I31" s="2" t="s">
        <v>53</v>
      </c>
      <c r="K31" s="2" t="s">
        <v>48</v>
      </c>
      <c r="N31" s="2" t="s">
        <v>69</v>
      </c>
      <c r="O31" s="2">
        <v>2185</v>
      </c>
      <c r="Q31" s="62">
        <f t="shared" si="0"/>
        <v>1.4462242562929062</v>
      </c>
      <c r="R31" s="62">
        <f t="shared" si="1"/>
        <v>1.3958810068649885</v>
      </c>
      <c r="S31" s="62">
        <f t="shared" si="2"/>
        <v>0.0732265446224257</v>
      </c>
      <c r="T31" s="62">
        <f t="shared" si="3"/>
        <v>2.9153318077803205</v>
      </c>
      <c r="U31" s="66">
        <f t="shared" si="4"/>
        <v>0.4788069073783359</v>
      </c>
      <c r="V31" s="66">
        <f t="shared" si="5"/>
        <v>0.49607535321821034</v>
      </c>
    </row>
    <row r="32" spans="1:22" ht="12">
      <c r="A32" s="3" t="s">
        <v>70</v>
      </c>
      <c r="B32" s="2">
        <v>11.3</v>
      </c>
      <c r="C32" s="2" t="s">
        <v>47</v>
      </c>
      <c r="D32" s="2">
        <v>5.3</v>
      </c>
      <c r="E32" s="2" t="s">
        <v>47</v>
      </c>
      <c r="F32" s="2">
        <v>5</v>
      </c>
      <c r="G32" s="2" t="s">
        <v>47</v>
      </c>
      <c r="H32" s="2">
        <v>1</v>
      </c>
      <c r="I32" s="2" t="s">
        <v>48</v>
      </c>
      <c r="K32" s="2" t="s">
        <v>47</v>
      </c>
      <c r="N32" s="2" t="s">
        <v>70</v>
      </c>
      <c r="O32" s="2">
        <v>410.1</v>
      </c>
      <c r="Q32" s="62">
        <f t="shared" si="0"/>
        <v>1.2923677151914166</v>
      </c>
      <c r="R32" s="62">
        <f t="shared" si="1"/>
        <v>1.21921482565228</v>
      </c>
      <c r="S32" s="62">
        <f t="shared" si="2"/>
        <v>0.24384296513045617</v>
      </c>
      <c r="T32" s="62">
        <f t="shared" si="3"/>
        <v>2.7554255059741526</v>
      </c>
      <c r="U32" s="66">
        <f t="shared" si="4"/>
        <v>0.44247787610619466</v>
      </c>
      <c r="V32" s="66">
        <f t="shared" si="5"/>
        <v>0.4690265486725663</v>
      </c>
    </row>
    <row r="33" spans="1:22" ht="12">
      <c r="A33" s="3" t="s">
        <v>71</v>
      </c>
      <c r="B33" s="2">
        <v>43.8</v>
      </c>
      <c r="C33" s="2" t="s">
        <v>47</v>
      </c>
      <c r="D33" s="2">
        <v>17.7</v>
      </c>
      <c r="E33" s="2" t="s">
        <v>48</v>
      </c>
      <c r="F33" s="2">
        <v>16.1</v>
      </c>
      <c r="G33" s="2" t="s">
        <v>48</v>
      </c>
      <c r="H33" s="2">
        <v>9</v>
      </c>
      <c r="I33" s="2" t="s">
        <v>48</v>
      </c>
      <c r="K33" s="2" t="s">
        <v>53</v>
      </c>
      <c r="N33" s="2" t="s">
        <v>71</v>
      </c>
      <c r="O33" s="2">
        <v>1639.7</v>
      </c>
      <c r="Q33" s="62">
        <f t="shared" si="0"/>
        <v>1.079465755930963</v>
      </c>
      <c r="R33" s="62">
        <f t="shared" si="1"/>
        <v>0.9818869305360738</v>
      </c>
      <c r="S33" s="62">
        <f t="shared" si="2"/>
        <v>0.6098676587180579</v>
      </c>
      <c r="T33" s="62">
        <f t="shared" si="3"/>
        <v>2.6712203451850947</v>
      </c>
      <c r="U33" s="66">
        <f t="shared" si="4"/>
        <v>0.36757990867579915</v>
      </c>
      <c r="V33" s="66">
        <f t="shared" si="5"/>
        <v>0.4041095890410959</v>
      </c>
    </row>
    <row r="34" spans="1:22" ht="12">
      <c r="A34" s="3" t="s">
        <v>73</v>
      </c>
      <c r="B34" s="2">
        <v>512.8</v>
      </c>
      <c r="C34" s="2" t="s">
        <v>65</v>
      </c>
      <c r="D34" s="2">
        <v>350.9</v>
      </c>
      <c r="E34" s="2" t="s">
        <v>65</v>
      </c>
      <c r="F34" s="2">
        <v>150.8</v>
      </c>
      <c r="G34" s="2" t="s">
        <v>65</v>
      </c>
      <c r="H34" s="2">
        <v>6.6</v>
      </c>
      <c r="I34" s="2" t="s">
        <v>74</v>
      </c>
      <c r="J34" s="2">
        <v>4.5</v>
      </c>
      <c r="K34" s="2" t="s">
        <v>74</v>
      </c>
      <c r="N34" s="2" t="s">
        <v>73</v>
      </c>
      <c r="O34" s="2">
        <v>19275.7</v>
      </c>
      <c r="Q34" s="62">
        <f t="shared" si="0"/>
        <v>1.820426754929782</v>
      </c>
      <c r="R34" s="62">
        <f t="shared" si="1"/>
        <v>0.7823321591433775</v>
      </c>
      <c r="S34" s="62">
        <f t="shared" si="2"/>
        <v>0.05758545733747654</v>
      </c>
      <c r="T34" s="62">
        <f t="shared" si="3"/>
        <v>2.660344371410636</v>
      </c>
      <c r="U34" s="66">
        <f t="shared" si="4"/>
        <v>0.29407176287051484</v>
      </c>
      <c r="V34" s="66">
        <f t="shared" si="5"/>
        <v>0.6842823712948518</v>
      </c>
    </row>
    <row r="35" spans="1:22" ht="12">
      <c r="A35" s="3" t="s">
        <v>75</v>
      </c>
      <c r="B35" s="2">
        <v>131.6</v>
      </c>
      <c r="C35" s="2" t="s">
        <v>47</v>
      </c>
      <c r="D35" s="2">
        <v>64.4</v>
      </c>
      <c r="E35" s="2" t="s">
        <v>47</v>
      </c>
      <c r="F35" s="2">
        <v>65.6</v>
      </c>
      <c r="G35" s="2" t="s">
        <v>47</v>
      </c>
      <c r="H35" s="2">
        <v>1.4</v>
      </c>
      <c r="I35" s="2" t="s">
        <v>48</v>
      </c>
      <c r="K35" s="2" t="s">
        <v>53</v>
      </c>
      <c r="N35" s="2" t="s">
        <v>75</v>
      </c>
      <c r="O35" s="2">
        <v>5008.9</v>
      </c>
      <c r="Q35" s="62">
        <f t="shared" si="0"/>
        <v>1.2857114336481066</v>
      </c>
      <c r="R35" s="62">
        <f t="shared" si="1"/>
        <v>1.3096687895545926</v>
      </c>
      <c r="S35" s="62">
        <f t="shared" si="2"/>
        <v>0.031943141208648496</v>
      </c>
      <c r="T35" s="62">
        <f t="shared" si="3"/>
        <v>2.627323364411348</v>
      </c>
      <c r="U35" s="66">
        <f t="shared" si="4"/>
        <v>0.4984802431610942</v>
      </c>
      <c r="V35" s="66">
        <f t="shared" si="5"/>
        <v>0.4893617021276596</v>
      </c>
    </row>
    <row r="36" spans="1:22" ht="12">
      <c r="A36" s="3" t="s">
        <v>76</v>
      </c>
      <c r="B36" s="2">
        <v>67.2</v>
      </c>
      <c r="C36" s="2" t="s">
        <v>47</v>
      </c>
      <c r="D36" s="2">
        <v>23.1</v>
      </c>
      <c r="E36" s="2" t="s">
        <v>47</v>
      </c>
      <c r="F36" s="2">
        <v>34.8</v>
      </c>
      <c r="G36" s="2" t="s">
        <v>47</v>
      </c>
      <c r="H36" s="2">
        <v>9.4</v>
      </c>
      <c r="I36" s="2" t="s">
        <v>47</v>
      </c>
      <c r="K36" s="2" t="s">
        <v>47</v>
      </c>
      <c r="N36" s="2" t="s">
        <v>76</v>
      </c>
      <c r="O36" s="2">
        <v>3799.4</v>
      </c>
      <c r="Q36" s="62">
        <f t="shared" si="0"/>
        <v>0.6079907353792704</v>
      </c>
      <c r="R36" s="62">
        <f t="shared" si="1"/>
        <v>0.9159340948570825</v>
      </c>
      <c r="S36" s="62">
        <f t="shared" si="2"/>
        <v>0.2447754908669791</v>
      </c>
      <c r="T36" s="62">
        <f t="shared" si="3"/>
        <v>1.768700321103332</v>
      </c>
      <c r="U36" s="66">
        <f t="shared" si="4"/>
        <v>0.5178571428571428</v>
      </c>
      <c r="V36" s="66">
        <f t="shared" si="5"/>
        <v>0.34375</v>
      </c>
    </row>
    <row r="37" spans="1:22" ht="12">
      <c r="A37" s="3" t="s">
        <v>77</v>
      </c>
      <c r="B37" s="2">
        <v>376</v>
      </c>
      <c r="C37" s="2" t="s">
        <v>47</v>
      </c>
      <c r="D37" s="2">
        <v>155.4</v>
      </c>
      <c r="E37" s="2" t="s">
        <v>47</v>
      </c>
      <c r="F37" s="2">
        <v>209.6</v>
      </c>
      <c r="G37" s="2" t="s">
        <v>47</v>
      </c>
      <c r="H37" s="2">
        <v>11.1</v>
      </c>
      <c r="I37" s="2" t="s">
        <v>47</v>
      </c>
      <c r="K37" s="2" t="s">
        <v>47</v>
      </c>
      <c r="N37" s="2" t="s">
        <v>77</v>
      </c>
      <c r="O37" s="2">
        <v>22041.2</v>
      </c>
      <c r="Q37" s="62">
        <f t="shared" si="0"/>
        <v>0.7050432825798958</v>
      </c>
      <c r="R37" s="62">
        <f t="shared" si="1"/>
        <v>0.950946409451391</v>
      </c>
      <c r="S37" s="62">
        <f t="shared" si="2"/>
        <v>0.04990653866395659</v>
      </c>
      <c r="T37" s="62">
        <f t="shared" si="3"/>
        <v>1.7058962306952434</v>
      </c>
      <c r="U37" s="66">
        <f t="shared" si="4"/>
        <v>0.5574468085106383</v>
      </c>
      <c r="V37" s="66">
        <f t="shared" si="5"/>
        <v>0.41329787234042553</v>
      </c>
    </row>
    <row r="38" spans="1:22" ht="12">
      <c r="A38" s="3" t="s">
        <v>78</v>
      </c>
      <c r="B38" s="2">
        <v>56.2</v>
      </c>
      <c r="C38" s="2" t="s">
        <v>47</v>
      </c>
      <c r="D38" s="2">
        <v>19.3</v>
      </c>
      <c r="E38" s="2" t="s">
        <v>47</v>
      </c>
      <c r="F38" s="2">
        <v>32.5</v>
      </c>
      <c r="G38" s="2" t="s">
        <v>47</v>
      </c>
      <c r="H38" s="2">
        <v>4.4</v>
      </c>
      <c r="I38" s="2" t="s">
        <v>48</v>
      </c>
      <c r="K38" s="2" t="s">
        <v>47</v>
      </c>
      <c r="N38" s="2" t="s">
        <v>78</v>
      </c>
      <c r="O38" s="2">
        <v>4503.1</v>
      </c>
      <c r="Q38" s="62">
        <f t="shared" si="0"/>
        <v>0.42859363549554746</v>
      </c>
      <c r="R38" s="62">
        <f t="shared" si="1"/>
        <v>0.7217250338655592</v>
      </c>
      <c r="S38" s="62">
        <f t="shared" si="2"/>
        <v>0.09771046612333738</v>
      </c>
      <c r="T38" s="62">
        <f t="shared" si="3"/>
        <v>1.248029135484444</v>
      </c>
      <c r="U38" s="66">
        <f t="shared" si="4"/>
        <v>0.5782918149466192</v>
      </c>
      <c r="V38" s="66">
        <f t="shared" si="5"/>
        <v>0.34341637010676157</v>
      </c>
    </row>
    <row r="39" spans="1:22" ht="12">
      <c r="A39" s="3" t="s">
        <v>79</v>
      </c>
      <c r="B39" s="2">
        <v>26.3</v>
      </c>
      <c r="C39" s="2" t="s">
        <v>47</v>
      </c>
      <c r="D39" s="2">
        <v>14.3</v>
      </c>
      <c r="E39" s="2" t="s">
        <v>48</v>
      </c>
      <c r="F39" s="2">
        <v>12</v>
      </c>
      <c r="G39" s="2" t="s">
        <v>48</v>
      </c>
      <c r="I39" s="2" t="s">
        <v>53</v>
      </c>
      <c r="K39" s="2" t="s">
        <v>47</v>
      </c>
      <c r="N39" s="2" t="s">
        <v>79</v>
      </c>
      <c r="O39" s="2">
        <v>2495.6</v>
      </c>
      <c r="Q39" s="62">
        <f t="shared" si="0"/>
        <v>0.573008494951114</v>
      </c>
      <c r="R39" s="62">
        <f t="shared" si="1"/>
        <v>0.4808462894694663</v>
      </c>
      <c r="S39" s="62">
        <f t="shared" si="2"/>
        <v>0</v>
      </c>
      <c r="T39" s="62">
        <f t="shared" si="3"/>
        <v>1.0538547844205803</v>
      </c>
      <c r="U39" s="66">
        <f t="shared" si="4"/>
        <v>0.45627376425855515</v>
      </c>
      <c r="V39" s="66">
        <f t="shared" si="5"/>
        <v>0.5437262357414449</v>
      </c>
    </row>
    <row r="40" spans="1:22" ht="12">
      <c r="A40" s="3" t="s">
        <v>81</v>
      </c>
      <c r="B40" s="2">
        <v>25.6</v>
      </c>
      <c r="C40" s="2" t="s">
        <v>47</v>
      </c>
      <c r="D40" s="2">
        <v>16.4</v>
      </c>
      <c r="E40" s="2" t="s">
        <v>47</v>
      </c>
      <c r="F40" s="2">
        <v>8.1</v>
      </c>
      <c r="G40" s="2" t="s">
        <v>47</v>
      </c>
      <c r="I40" s="2" t="s">
        <v>53</v>
      </c>
      <c r="K40" s="2" t="s">
        <v>53</v>
      </c>
      <c r="N40" s="2" t="s">
        <v>81</v>
      </c>
      <c r="O40" s="2">
        <v>4745.1</v>
      </c>
      <c r="Q40" s="62">
        <f t="shared" si="0"/>
        <v>0.3456196918926892</v>
      </c>
      <c r="R40" s="62">
        <f t="shared" si="1"/>
        <v>0.1707024088006575</v>
      </c>
      <c r="S40" s="62">
        <f t="shared" si="2"/>
        <v>0.023181808602558494</v>
      </c>
      <c r="T40" s="62">
        <f t="shared" si="3"/>
        <v>0.5395039092959052</v>
      </c>
      <c r="U40" s="66">
        <f t="shared" si="4"/>
        <v>0.31640624999999994</v>
      </c>
      <c r="V40" s="66">
        <f t="shared" si="5"/>
        <v>0.6406249999999999</v>
      </c>
    </row>
    <row r="41" spans="1:22" ht="12">
      <c r="A41" s="3" t="s">
        <v>82</v>
      </c>
      <c r="B41" s="2">
        <v>35.1</v>
      </c>
      <c r="C41" s="2" t="s">
        <v>47</v>
      </c>
      <c r="E41" s="2" t="s">
        <v>48</v>
      </c>
      <c r="F41" s="2">
        <v>15.7</v>
      </c>
      <c r="G41" s="2" t="s">
        <v>47</v>
      </c>
      <c r="H41" s="2">
        <v>15.1</v>
      </c>
      <c r="I41" s="2" t="s">
        <v>47</v>
      </c>
      <c r="K41" s="2" t="s">
        <v>47</v>
      </c>
      <c r="N41" s="2" t="s">
        <v>82</v>
      </c>
      <c r="O41" s="2">
        <v>7704.7</v>
      </c>
      <c r="Q41" s="62">
        <f t="shared" si="0"/>
        <v>0</v>
      </c>
      <c r="R41" s="62">
        <f t="shared" si="1"/>
        <v>0.20377172375303387</v>
      </c>
      <c r="S41" s="62">
        <f t="shared" si="2"/>
        <v>0.25179435928718835</v>
      </c>
      <c r="T41" s="62">
        <f t="shared" si="3"/>
        <v>0.4555660830402222</v>
      </c>
      <c r="U41" s="66">
        <f t="shared" si="4"/>
        <v>0.4472934472934473</v>
      </c>
      <c r="V41" s="66">
        <f t="shared" si="5"/>
        <v>0</v>
      </c>
    </row>
    <row r="42" spans="1:22" ht="12">
      <c r="A42" s="3" t="s">
        <v>84</v>
      </c>
      <c r="B42" s="2">
        <v>12.2</v>
      </c>
      <c r="C42" s="2" t="s">
        <v>48</v>
      </c>
      <c r="D42" s="2">
        <v>7.7</v>
      </c>
      <c r="E42" s="2" t="s">
        <v>48</v>
      </c>
      <c r="G42" s="2" t="s">
        <v>48</v>
      </c>
      <c r="I42" s="2" t="s">
        <v>53</v>
      </c>
      <c r="K42" s="2" t="s">
        <v>47</v>
      </c>
      <c r="N42" s="2" t="s">
        <v>84</v>
      </c>
      <c r="O42" s="2">
        <v>2963.5</v>
      </c>
      <c r="Q42" s="62">
        <f t="shared" si="0"/>
        <v>0.2598279061920027</v>
      </c>
      <c r="R42" s="62">
        <f t="shared" si="1"/>
        <v>0</v>
      </c>
      <c r="S42" s="62">
        <f t="shared" si="2"/>
        <v>0.15184747764467688</v>
      </c>
      <c r="T42" s="62">
        <f t="shared" si="3"/>
        <v>0.4116753838366796</v>
      </c>
      <c r="U42" s="66">
        <f t="shared" si="4"/>
        <v>0</v>
      </c>
      <c r="V42" s="66">
        <f t="shared" si="5"/>
        <v>0.6311475409836066</v>
      </c>
    </row>
    <row r="43" spans="17:22" ht="12">
      <c r="Q43" s="62"/>
      <c r="R43" s="62"/>
      <c r="S43" s="62"/>
      <c r="T43" s="62"/>
      <c r="U43" s="66"/>
      <c r="V43" s="66"/>
    </row>
    <row r="44" spans="1:22" ht="12">
      <c r="A44" s="2" t="s">
        <v>86</v>
      </c>
      <c r="B44" s="2">
        <v>14.8</v>
      </c>
      <c r="C44" s="2" t="s">
        <v>47</v>
      </c>
      <c r="D44" s="2">
        <v>9.3</v>
      </c>
      <c r="E44" s="2" t="s">
        <v>47</v>
      </c>
      <c r="F44" s="2">
        <v>5.2</v>
      </c>
      <c r="G44" s="2" t="s">
        <v>47</v>
      </c>
      <c r="I44" s="2" t="s">
        <v>47</v>
      </c>
      <c r="K44" s="2" t="s">
        <v>53</v>
      </c>
      <c r="N44" s="2" t="s">
        <v>86</v>
      </c>
      <c r="O44" s="2">
        <v>173.1</v>
      </c>
      <c r="Q44" s="62">
        <f>100*D44/O44</f>
        <v>5.372616984402081</v>
      </c>
      <c r="R44" s="62">
        <f>100*F44/O44</f>
        <v>3.004043905257077</v>
      </c>
      <c r="S44" s="62">
        <f>100*(B44-D44-F44)/O44</f>
        <v>0.1733102253032928</v>
      </c>
      <c r="T44" s="62">
        <f>100*B44/O44</f>
        <v>8.54997111496245</v>
      </c>
      <c r="U44" s="66">
        <f aca="true" t="shared" si="6" ref="U44:U48">F44/B44</f>
        <v>0.35135135135135137</v>
      </c>
      <c r="V44" s="66">
        <f aca="true" t="shared" si="7" ref="V44:V48">D44/B44</f>
        <v>0.6283783783783784</v>
      </c>
    </row>
    <row r="45" spans="1:22" ht="12">
      <c r="A45" s="2" t="s">
        <v>87</v>
      </c>
      <c r="B45" s="2">
        <v>345.4</v>
      </c>
      <c r="C45" s="2" t="s">
        <v>47</v>
      </c>
      <c r="D45" s="2">
        <v>230.4</v>
      </c>
      <c r="E45" s="2" t="s">
        <v>47</v>
      </c>
      <c r="F45" s="2">
        <v>78.9</v>
      </c>
      <c r="G45" s="2" t="s">
        <v>47</v>
      </c>
      <c r="H45" s="2">
        <v>15.7</v>
      </c>
      <c r="I45" s="2" t="s">
        <v>47</v>
      </c>
      <c r="J45" s="2">
        <v>20.5</v>
      </c>
      <c r="K45" s="2" t="s">
        <v>47</v>
      </c>
      <c r="N45" s="2" t="s">
        <v>87</v>
      </c>
      <c r="O45" s="2">
        <v>4276</v>
      </c>
      <c r="Q45" s="62">
        <f>100*D45/O45</f>
        <v>5.38821328344247</v>
      </c>
      <c r="R45" s="62">
        <f>100*F45/O45</f>
        <v>1.8451824134705335</v>
      </c>
      <c r="S45" s="62">
        <f>100*(B45-D45-F45)/O45</f>
        <v>0.8442469597754902</v>
      </c>
      <c r="T45" s="62">
        <f>100*B45/O45</f>
        <v>8.077642656688495</v>
      </c>
      <c r="U45" s="66">
        <f t="shared" si="6"/>
        <v>0.22843080486392592</v>
      </c>
      <c r="V45" s="66">
        <f t="shared" si="7"/>
        <v>0.6670526925303996</v>
      </c>
    </row>
    <row r="46" spans="1:22" ht="12">
      <c r="A46" s="2" t="s">
        <v>88</v>
      </c>
      <c r="B46" s="2">
        <v>171.2</v>
      </c>
      <c r="C46" s="2" t="s">
        <v>47</v>
      </c>
      <c r="D46" s="2">
        <v>139.2</v>
      </c>
      <c r="E46" s="2" t="s">
        <v>47</v>
      </c>
      <c r="F46" s="2">
        <v>31.2</v>
      </c>
      <c r="G46" s="2" t="s">
        <v>47</v>
      </c>
      <c r="I46" s="2" t="s">
        <v>53</v>
      </c>
      <c r="K46" s="2" t="s">
        <v>53</v>
      </c>
      <c r="N46" s="2" t="s">
        <v>88</v>
      </c>
      <c r="O46" s="2">
        <v>2531</v>
      </c>
      <c r="Q46" s="62">
        <f>100*D46/O46</f>
        <v>5.499802449624654</v>
      </c>
      <c r="R46" s="62">
        <f>100*F46/O46</f>
        <v>1.2327143421572502</v>
      </c>
      <c r="S46" s="62">
        <f>100*(B46-D46-F46)/O46</f>
        <v>0.031608060055314136</v>
      </c>
      <c r="T46" s="62">
        <f>100*B46/O46</f>
        <v>6.764124851837218</v>
      </c>
      <c r="U46" s="66">
        <f t="shared" si="6"/>
        <v>0.18224299065420563</v>
      </c>
      <c r="V46" s="66">
        <f t="shared" si="7"/>
        <v>0.8130841121495327</v>
      </c>
    </row>
    <row r="47" spans="17:22" ht="12">
      <c r="Q47" s="62"/>
      <c r="R47" s="62"/>
      <c r="S47" s="62"/>
      <c r="T47" s="62"/>
      <c r="U47" s="66"/>
      <c r="V47" s="66"/>
    </row>
    <row r="48" spans="1:22" ht="12">
      <c r="A48" s="2" t="s">
        <v>89</v>
      </c>
      <c r="B48" s="2">
        <v>166.9</v>
      </c>
      <c r="C48" s="2" t="s">
        <v>47</v>
      </c>
      <c r="D48" s="2">
        <v>25.1</v>
      </c>
      <c r="E48" s="2" t="s">
        <v>47</v>
      </c>
      <c r="F48" s="2">
        <v>79.2</v>
      </c>
      <c r="G48" s="2" t="s">
        <v>47</v>
      </c>
      <c r="H48" s="2">
        <v>62.5</v>
      </c>
      <c r="I48" s="2" t="s">
        <v>47</v>
      </c>
      <c r="K48" s="2" t="s">
        <v>47</v>
      </c>
      <c r="N48" s="2" t="s">
        <v>89</v>
      </c>
      <c r="O48" s="2">
        <v>2672</v>
      </c>
      <c r="Q48" s="62">
        <f aca="true" t="shared" si="8" ref="Q48">100*D48/O48</f>
        <v>0.9393712574850299</v>
      </c>
      <c r="R48" s="62">
        <f aca="true" t="shared" si="9" ref="R48">100*F48/O48</f>
        <v>2.964071856287425</v>
      </c>
      <c r="S48" s="62">
        <f aca="true" t="shared" si="10" ref="S48">100*(B48-D48-F48)/O48</f>
        <v>2.3428143712574854</v>
      </c>
      <c r="T48" s="62">
        <f aca="true" t="shared" si="11" ref="T48">100*B48/O48</f>
        <v>6.24625748502994</v>
      </c>
      <c r="U48" s="66">
        <f t="shared" si="6"/>
        <v>0.4745356500898742</v>
      </c>
      <c r="V48" s="66">
        <f t="shared" si="7"/>
        <v>0.15038945476333135</v>
      </c>
    </row>
    <row r="49" ht="12"/>
    <row r="50" ht="12">
      <c r="A50" s="3" t="s">
        <v>304</v>
      </c>
    </row>
    <row r="51" ht="15">
      <c r="A51" s="3" t="s">
        <v>90</v>
      </c>
    </row>
    <row r="55" spans="23:24" ht="15">
      <c r="W55" s="65"/>
      <c r="X55" s="65"/>
    </row>
    <row r="56" spans="23:24" ht="15">
      <c r="W56" s="65"/>
      <c r="X56" s="65"/>
    </row>
    <row r="57" spans="19:20" ht="15">
      <c r="S57" s="2" t="s">
        <v>46</v>
      </c>
      <c r="T57" s="62">
        <v>3.7566659188408913</v>
      </c>
    </row>
    <row r="58" ht="15">
      <c r="T58" s="62"/>
    </row>
    <row r="59" spans="19:20" ht="15">
      <c r="S59" s="2" t="s">
        <v>49</v>
      </c>
      <c r="T59" s="62">
        <v>9.644342463788899</v>
      </c>
    </row>
    <row r="60" spans="19:20" ht="15">
      <c r="S60" s="2" t="s">
        <v>50</v>
      </c>
      <c r="T60" s="62">
        <v>7.316566202452712</v>
      </c>
    </row>
    <row r="61" spans="19:20" ht="15">
      <c r="S61" s="2" t="s">
        <v>51</v>
      </c>
      <c r="T61" s="62">
        <v>7.2933915399668825</v>
      </c>
    </row>
    <row r="62" spans="19:20" ht="15">
      <c r="S62" s="2" t="s">
        <v>52</v>
      </c>
      <c r="T62" s="62">
        <v>5.94900849858357</v>
      </c>
    </row>
    <row r="63" spans="19:20" ht="15">
      <c r="S63" s="2" t="s">
        <v>54</v>
      </c>
      <c r="T63" s="62">
        <v>5.758394442300269</v>
      </c>
    </row>
    <row r="64" spans="19:20" ht="15">
      <c r="S64" s="2" t="s">
        <v>55</v>
      </c>
      <c r="T64" s="62">
        <v>5.508923076923077</v>
      </c>
    </row>
    <row r="65" spans="19:20" ht="15">
      <c r="S65" s="2" t="s">
        <v>56</v>
      </c>
      <c r="T65" s="62">
        <v>4.988051270910276</v>
      </c>
    </row>
  </sheetData>
  <autoFilter ref="A15:X15">
    <sortState ref="A16:X65">
      <sortCondition descending="1" sortBy="value" ref="T16:T6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 topLeftCell="A19">
      <selection activeCell="B29" sqref="B29"/>
    </sheetView>
  </sheetViews>
  <sheetFormatPr defaultColWidth="8.8515625" defaultRowHeight="15"/>
  <cols>
    <col min="1" max="1" width="8.8515625" style="10" customWidth="1"/>
    <col min="2" max="2" width="9.28125" style="10" customWidth="1"/>
    <col min="3" max="3" width="11.28125" style="10" bestFit="1" customWidth="1"/>
    <col min="4" max="4" width="8.8515625" style="10" customWidth="1"/>
    <col min="5" max="5" width="9.8515625" style="10" bestFit="1" customWidth="1"/>
    <col min="6" max="6" width="8.8515625" style="10" customWidth="1"/>
    <col min="7" max="7" width="12.28125" style="10" bestFit="1" customWidth="1"/>
    <col min="8" max="16384" width="8.8515625" style="10" customWidth="1"/>
  </cols>
  <sheetData>
    <row r="1" spans="1:14" ht="15">
      <c r="A1" s="18"/>
      <c r="B1" s="18"/>
      <c r="C1" s="18"/>
      <c r="D1" s="18"/>
      <c r="E1" s="18"/>
      <c r="F1" s="18"/>
      <c r="G1" s="18"/>
      <c r="H1" s="19"/>
      <c r="I1" s="18"/>
      <c r="J1" s="18"/>
      <c r="K1" s="18"/>
      <c r="N1" s="20" t="s">
        <v>289</v>
      </c>
    </row>
    <row r="2" spans="1:14" s="14" customFormat="1" ht="96">
      <c r="A2" s="21" t="s">
        <v>290</v>
      </c>
      <c r="B2" s="22" t="s">
        <v>215</v>
      </c>
      <c r="C2" s="22" t="s">
        <v>5</v>
      </c>
      <c r="D2" s="22" t="s">
        <v>8</v>
      </c>
      <c r="E2" s="22" t="s">
        <v>6</v>
      </c>
      <c r="F2" s="22" t="s">
        <v>9</v>
      </c>
      <c r="G2" s="22" t="s">
        <v>291</v>
      </c>
      <c r="H2" s="23" t="s">
        <v>33</v>
      </c>
      <c r="I2" s="22" t="s">
        <v>41</v>
      </c>
      <c r="J2" s="22" t="s">
        <v>6</v>
      </c>
      <c r="K2" s="22" t="s">
        <v>330</v>
      </c>
      <c r="N2" s="10" t="s">
        <v>1</v>
      </c>
    </row>
    <row r="3" spans="1:12" ht="15">
      <c r="A3" s="24" t="s">
        <v>33</v>
      </c>
      <c r="B3" s="25">
        <v>189883.795</v>
      </c>
      <c r="C3" s="25">
        <v>4080.304</v>
      </c>
      <c r="D3" s="25">
        <v>236.48900000000003</v>
      </c>
      <c r="E3" s="25">
        <v>2793.8990000000003</v>
      </c>
      <c r="F3" s="25">
        <v>22.588</v>
      </c>
      <c r="G3" s="25">
        <v>182750.517</v>
      </c>
      <c r="H3" s="68">
        <v>3.756655485003341</v>
      </c>
      <c r="I3" s="69">
        <v>2.14884266453596</v>
      </c>
      <c r="J3" s="69">
        <v>1.4713730574007118</v>
      </c>
      <c r="K3" s="69">
        <v>0.13643976306666894</v>
      </c>
      <c r="L3" s="45"/>
    </row>
    <row r="4" spans="1:12" ht="15">
      <c r="A4" s="26"/>
      <c r="B4" s="27"/>
      <c r="C4" s="27"/>
      <c r="D4" s="27"/>
      <c r="E4" s="27"/>
      <c r="F4" s="27"/>
      <c r="G4" s="27"/>
      <c r="H4" s="70"/>
      <c r="I4" s="71"/>
      <c r="J4" s="71"/>
      <c r="K4" s="71"/>
      <c r="L4" s="45"/>
    </row>
    <row r="5" spans="1:12" ht="15">
      <c r="A5" s="26" t="s">
        <v>257</v>
      </c>
      <c r="B5" s="122">
        <v>41601.21</v>
      </c>
      <c r="C5" s="122">
        <v>1117.9379999999999</v>
      </c>
      <c r="D5" s="122"/>
      <c r="E5" s="122">
        <v>972.4459999999999</v>
      </c>
      <c r="F5" s="122"/>
      <c r="G5" s="122">
        <v>39467.943999999996</v>
      </c>
      <c r="H5" s="70">
        <v>5.127894116541322</v>
      </c>
      <c r="I5" s="71">
        <v>2.6872727980748636</v>
      </c>
      <c r="J5" s="71">
        <v>2.3375425859007466</v>
      </c>
      <c r="K5" s="71">
        <v>0.10307873256571165</v>
      </c>
      <c r="L5" s="72"/>
    </row>
    <row r="6" spans="1:14" ht="15">
      <c r="A6" s="26" t="s">
        <v>232</v>
      </c>
      <c r="B6" s="122">
        <v>15459.069000000003</v>
      </c>
      <c r="C6" s="122">
        <v>594.6630000000001</v>
      </c>
      <c r="D6" s="122"/>
      <c r="E6" s="122">
        <v>114.225</v>
      </c>
      <c r="F6" s="122"/>
      <c r="G6" s="122">
        <v>14729.964999999998</v>
      </c>
      <c r="H6" s="70">
        <v>4.71637069476823</v>
      </c>
      <c r="I6" s="71">
        <v>3.8466934845817686</v>
      </c>
      <c r="J6" s="71">
        <v>0.7388866690484399</v>
      </c>
      <c r="K6" s="71">
        <v>0.13079054113802147</v>
      </c>
      <c r="L6" s="67"/>
      <c r="M6" s="67"/>
      <c r="N6" s="10" t="s">
        <v>292</v>
      </c>
    </row>
    <row r="7" spans="1:12" ht="15">
      <c r="A7" s="26" t="s">
        <v>250</v>
      </c>
      <c r="B7" s="122">
        <v>1697.643</v>
      </c>
      <c r="C7" s="122"/>
      <c r="D7" s="122"/>
      <c r="E7" s="122"/>
      <c r="F7" s="122"/>
      <c r="G7" s="122">
        <v>1619.367</v>
      </c>
      <c r="H7" s="70">
        <v>4.610922319945948</v>
      </c>
      <c r="I7" s="71">
        <v>2.8607310253097973</v>
      </c>
      <c r="J7" s="71">
        <v>1.5838430105740724</v>
      </c>
      <c r="K7" s="71">
        <v>0.1663482840620787</v>
      </c>
      <c r="L7" s="72"/>
    </row>
    <row r="8" spans="1:12" ht="15">
      <c r="A8" s="26" t="s">
        <v>245</v>
      </c>
      <c r="B8" s="122">
        <v>9682.190000000002</v>
      </c>
      <c r="C8" s="122">
        <v>146.62</v>
      </c>
      <c r="D8" s="122"/>
      <c r="E8" s="122">
        <v>230.51999999999998</v>
      </c>
      <c r="F8" s="122"/>
      <c r="G8" s="122">
        <v>9290.018</v>
      </c>
      <c r="H8" s="70">
        <v>4.05039562330423</v>
      </c>
      <c r="I8" s="71">
        <v>1.5143268206882943</v>
      </c>
      <c r="J8" s="71">
        <v>2.3808663122702605</v>
      </c>
      <c r="K8" s="71">
        <v>0.15520249034567568</v>
      </c>
      <c r="L8" s="72"/>
    </row>
    <row r="9" spans="1:12" ht="15">
      <c r="A9" s="26" t="s">
        <v>264</v>
      </c>
      <c r="B9" s="122">
        <v>5445.93</v>
      </c>
      <c r="C9" s="122">
        <v>108.67800000000001</v>
      </c>
      <c r="D9" s="122"/>
      <c r="E9" s="122">
        <v>88.907</v>
      </c>
      <c r="F9" s="122"/>
      <c r="G9" s="122">
        <v>5232.032</v>
      </c>
      <c r="H9" s="70">
        <v>3.9276670834917087</v>
      </c>
      <c r="I9" s="71">
        <v>1.9955820218034386</v>
      </c>
      <c r="J9" s="71">
        <v>1.632540264013676</v>
      </c>
      <c r="K9" s="71">
        <v>0.2995447976745942</v>
      </c>
      <c r="L9" s="72"/>
    </row>
    <row r="10" spans="1:12" ht="15">
      <c r="A10" s="26" t="s">
        <v>263</v>
      </c>
      <c r="B10" s="122">
        <v>28921.629999999997</v>
      </c>
      <c r="C10" s="122">
        <v>718.2939999999999</v>
      </c>
      <c r="D10" s="122"/>
      <c r="E10" s="122">
        <v>289.675</v>
      </c>
      <c r="F10" s="122"/>
      <c r="G10" s="122">
        <v>27861.946999999996</v>
      </c>
      <c r="H10" s="70">
        <v>3.6639809028744224</v>
      </c>
      <c r="I10" s="71">
        <v>2.4835875433023658</v>
      </c>
      <c r="J10" s="71">
        <v>1.0015860101937548</v>
      </c>
      <c r="K10" s="71">
        <v>0.17880734937830178</v>
      </c>
      <c r="L10" s="72"/>
    </row>
    <row r="11" spans="1:12" ht="15">
      <c r="A11" s="26" t="s">
        <v>268</v>
      </c>
      <c r="B11" s="122">
        <v>31211.624</v>
      </c>
      <c r="C11" s="122">
        <v>604.175</v>
      </c>
      <c r="D11" s="122"/>
      <c r="E11" s="122">
        <v>461.03900000000004</v>
      </c>
      <c r="F11" s="122"/>
      <c r="G11" s="122">
        <v>30113.139</v>
      </c>
      <c r="H11" s="70">
        <v>3.5194804345970594</v>
      </c>
      <c r="I11" s="71">
        <v>1.9357371471603013</v>
      </c>
      <c r="J11" s="71">
        <v>1.477138773682523</v>
      </c>
      <c r="K11" s="71">
        <v>0.10660451375423508</v>
      </c>
      <c r="L11" s="72"/>
    </row>
    <row r="12" spans="1:12" ht="15">
      <c r="A12" s="26" t="s">
        <v>226</v>
      </c>
      <c r="B12" s="122">
        <v>19282.453</v>
      </c>
      <c r="C12" s="122">
        <v>388.00199999999995</v>
      </c>
      <c r="D12" s="122"/>
      <c r="E12" s="122">
        <v>192.072</v>
      </c>
      <c r="F12" s="122"/>
      <c r="G12" s="122">
        <v>18683.402999999995</v>
      </c>
      <c r="H12" s="70">
        <v>3.1067157275062462</v>
      </c>
      <c r="I12" s="71">
        <v>2.0122024931164098</v>
      </c>
      <c r="J12" s="71">
        <v>0.9960973326370872</v>
      </c>
      <c r="K12" s="71">
        <v>0.09841590175274928</v>
      </c>
      <c r="L12" s="72"/>
    </row>
    <row r="13" spans="1:12" ht="15">
      <c r="A13" s="26" t="s">
        <v>228</v>
      </c>
      <c r="B13" s="122">
        <v>22088.88100000001</v>
      </c>
      <c r="C13" s="122">
        <v>210.862</v>
      </c>
      <c r="D13" s="122"/>
      <c r="E13" s="122">
        <v>261.158</v>
      </c>
      <c r="F13" s="122"/>
      <c r="G13" s="122">
        <v>21581.198999999993</v>
      </c>
      <c r="H13" s="70">
        <v>2.298346394278641</v>
      </c>
      <c r="I13" s="71">
        <v>0.9546069807700984</v>
      </c>
      <c r="J13" s="71">
        <v>1.1823052512257182</v>
      </c>
      <c r="K13" s="71">
        <v>0.16143416228282415</v>
      </c>
      <c r="L13" s="72"/>
    </row>
    <row r="14" spans="1:12" ht="15">
      <c r="A14" s="28" t="s">
        <v>255</v>
      </c>
      <c r="B14" s="123">
        <v>14473.664999999999</v>
      </c>
      <c r="C14" s="123">
        <v>141.735</v>
      </c>
      <c r="D14" s="123"/>
      <c r="E14" s="123">
        <v>156.763</v>
      </c>
      <c r="F14" s="123"/>
      <c r="G14" s="123">
        <v>14152.975000000002</v>
      </c>
      <c r="H14" s="73">
        <v>2.215658577146839</v>
      </c>
      <c r="I14" s="74">
        <v>0.9792612997468162</v>
      </c>
      <c r="J14" s="74">
        <v>1.0830912557393033</v>
      </c>
      <c r="K14" s="74">
        <v>0.1533060216607196</v>
      </c>
      <c r="L14" s="72"/>
    </row>
  </sheetData>
  <autoFilter ref="A4:L4">
    <sortState ref="A5:L14">
      <sortCondition descending="1" sortBy="value" ref="H5:H14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 topLeftCell="A1">
      <selection activeCell="P4" sqref="P4"/>
    </sheetView>
  </sheetViews>
  <sheetFormatPr defaultColWidth="8.8515625" defaultRowHeight="15"/>
  <cols>
    <col min="1" max="1" width="8.8515625" style="88" customWidth="1"/>
    <col min="2" max="3" width="10.140625" style="88" bestFit="1" customWidth="1"/>
    <col min="4" max="6" width="9.140625" style="88" bestFit="1" customWidth="1"/>
    <col min="7" max="7" width="8.8515625" style="88" customWidth="1"/>
    <col min="8" max="8" width="9.140625" style="88" bestFit="1" customWidth="1"/>
    <col min="9" max="9" width="8.8515625" style="88" customWidth="1"/>
    <col min="10" max="10" width="9.57421875" style="88" bestFit="1" customWidth="1"/>
    <col min="11" max="11" width="9.28125" style="88" bestFit="1" customWidth="1"/>
    <col min="12" max="12" width="9.57421875" style="88" bestFit="1" customWidth="1"/>
    <col min="13" max="13" width="9.28125" style="88" bestFit="1" customWidth="1"/>
    <col min="14" max="14" width="8.8515625" style="88" customWidth="1"/>
    <col min="15" max="15" width="9.140625" style="88" bestFit="1" customWidth="1"/>
    <col min="16" max="16" width="9.00390625" style="88" bestFit="1" customWidth="1"/>
    <col min="17" max="17" width="9.00390625" style="98" bestFit="1" customWidth="1"/>
    <col min="18" max="16384" width="8.8515625" style="10" customWidth="1"/>
  </cols>
  <sheetData>
    <row r="1" ht="12.75">
      <c r="A1" s="13" t="s">
        <v>275</v>
      </c>
    </row>
    <row r="2" spans="1:10" ht="12.75">
      <c r="A2" s="88" t="s">
        <v>276</v>
      </c>
      <c r="J2" s="89"/>
    </row>
    <row r="3" spans="1:17" s="14" customFormat="1" ht="140.25">
      <c r="A3" s="99" t="s">
        <v>269</v>
      </c>
      <c r="B3" s="99" t="s">
        <v>35</v>
      </c>
      <c r="C3" s="100" t="s">
        <v>41</v>
      </c>
      <c r="D3" s="100" t="s">
        <v>270</v>
      </c>
      <c r="E3" s="100" t="s">
        <v>271</v>
      </c>
      <c r="F3" s="100" t="s">
        <v>43</v>
      </c>
      <c r="G3" s="100" t="s">
        <v>40</v>
      </c>
      <c r="H3" s="100" t="s">
        <v>44</v>
      </c>
      <c r="I3" s="100" t="s">
        <v>40</v>
      </c>
      <c r="J3" s="100" t="s">
        <v>41</v>
      </c>
      <c r="K3" s="100" t="s">
        <v>270</v>
      </c>
      <c r="L3" s="100" t="s">
        <v>271</v>
      </c>
      <c r="M3" s="100" t="s">
        <v>43</v>
      </c>
      <c r="N3" s="100" t="s">
        <v>40</v>
      </c>
      <c r="O3" s="100" t="s">
        <v>44</v>
      </c>
      <c r="P3" s="100"/>
      <c r="Q3" s="101"/>
    </row>
    <row r="4" spans="1:17" ht="15">
      <c r="A4" s="38" t="s">
        <v>46</v>
      </c>
      <c r="B4" s="39">
        <v>189883.8</v>
      </c>
      <c r="C4" s="39">
        <v>163632.8</v>
      </c>
      <c r="D4" s="39">
        <v>7777.3</v>
      </c>
      <c r="E4" s="39">
        <v>17249.8</v>
      </c>
      <c r="F4" s="39">
        <v>1174.6</v>
      </c>
      <c r="G4" s="38" t="s">
        <v>47</v>
      </c>
      <c r="H4" s="39">
        <v>49.3</v>
      </c>
      <c r="I4" s="38" t="s">
        <v>47</v>
      </c>
      <c r="J4" s="90">
        <f>100*C4/$B4</f>
        <v>86.17522927179675</v>
      </c>
      <c r="K4" s="90">
        <f aca="true" t="shared" si="0" ref="K4:O4">100*D4/$B4</f>
        <v>4.095820707190398</v>
      </c>
      <c r="L4" s="90">
        <f t="shared" si="0"/>
        <v>9.084397931787757</v>
      </c>
      <c r="M4" s="90">
        <f t="shared" si="0"/>
        <v>0.6185888422287735</v>
      </c>
      <c r="N4" s="91"/>
      <c r="O4" s="125">
        <f t="shared" si="0"/>
        <v>0.02596324699632091</v>
      </c>
      <c r="P4" s="92">
        <f>E4/(E4+D4)</f>
        <v>0.6892448585733065</v>
      </c>
      <c r="Q4" s="102">
        <f>K4+L4</f>
        <v>13.180218638978154</v>
      </c>
    </row>
    <row r="5" spans="1:17" ht="15">
      <c r="A5" s="40"/>
      <c r="B5" s="41"/>
      <c r="C5" s="41"/>
      <c r="D5" s="41"/>
      <c r="E5" s="41"/>
      <c r="F5" s="41"/>
      <c r="G5" s="40"/>
      <c r="H5" s="41"/>
      <c r="I5" s="40"/>
      <c r="J5" s="93"/>
      <c r="K5" s="93"/>
      <c r="L5" s="93"/>
      <c r="M5" s="93"/>
      <c r="N5" s="94"/>
      <c r="O5" s="94"/>
      <c r="P5" s="92"/>
      <c r="Q5" s="102"/>
    </row>
    <row r="6" spans="1:17" ht="15">
      <c r="A6" s="40" t="s">
        <v>76</v>
      </c>
      <c r="B6" s="41">
        <v>3799.4</v>
      </c>
      <c r="C6" s="41">
        <v>2617.6</v>
      </c>
      <c r="D6" s="41">
        <v>295.8</v>
      </c>
      <c r="E6" s="41">
        <v>776.2</v>
      </c>
      <c r="F6" s="41">
        <v>109.7</v>
      </c>
      <c r="G6" s="40" t="s">
        <v>47</v>
      </c>
      <c r="H6" s="40"/>
      <c r="I6" s="40" t="s">
        <v>47</v>
      </c>
      <c r="J6" s="93">
        <f aca="true" t="shared" si="1" ref="J6:J32">100*C6/$B6</f>
        <v>68.8950886982155</v>
      </c>
      <c r="K6" s="93">
        <f aca="true" t="shared" si="2" ref="K6:K32">100*D6/$B6</f>
        <v>7.785439806285202</v>
      </c>
      <c r="L6" s="93">
        <f aca="true" t="shared" si="3" ref="L6:L32">100*E6/$B6</f>
        <v>20.429541506553665</v>
      </c>
      <c r="M6" s="93">
        <f aca="true" t="shared" si="4" ref="M6:M32">100*F6/$B6</f>
        <v>2.8872979944201713</v>
      </c>
      <c r="N6" s="94"/>
      <c r="O6" s="94">
        <f aca="true" t="shared" si="5" ref="O6:O32">100*H6/$B6</f>
        <v>0</v>
      </c>
      <c r="P6" s="92">
        <f aca="true" t="shared" si="6" ref="P6:P32">E6/(E6+D6)</f>
        <v>0.7240671641791045</v>
      </c>
      <c r="Q6" s="102">
        <f aca="true" t="shared" si="7" ref="Q6:Q32">K6+L6</f>
        <v>28.214981312838866</v>
      </c>
    </row>
    <row r="7" spans="1:17" ht="15">
      <c r="A7" s="40" t="s">
        <v>77</v>
      </c>
      <c r="B7" s="41">
        <v>22041.2</v>
      </c>
      <c r="C7" s="41">
        <v>17481.6</v>
      </c>
      <c r="D7" s="41">
        <v>1197.7</v>
      </c>
      <c r="E7" s="41">
        <v>3169.5</v>
      </c>
      <c r="F7" s="41">
        <v>192.5</v>
      </c>
      <c r="G7" s="40" t="s">
        <v>47</v>
      </c>
      <c r="H7" s="40"/>
      <c r="I7" s="40" t="s">
        <v>47</v>
      </c>
      <c r="J7" s="93">
        <f t="shared" si="1"/>
        <v>79.31328602798395</v>
      </c>
      <c r="K7" s="93">
        <f t="shared" si="2"/>
        <v>5.4339146688928</v>
      </c>
      <c r="L7" s="93">
        <f t="shared" si="3"/>
        <v>14.379888572310037</v>
      </c>
      <c r="M7" s="93">
        <f t="shared" si="4"/>
        <v>0.8733644266192403</v>
      </c>
      <c r="N7" s="94"/>
      <c r="O7" s="94">
        <f t="shared" si="5"/>
        <v>0</v>
      </c>
      <c r="P7" s="92">
        <f t="shared" si="6"/>
        <v>0.7257510533064664</v>
      </c>
      <c r="Q7" s="102">
        <f t="shared" si="7"/>
        <v>19.813803241202837</v>
      </c>
    </row>
    <row r="8" spans="1:17" ht="15">
      <c r="A8" s="40" t="s">
        <v>57</v>
      </c>
      <c r="B8" s="41">
        <v>16125</v>
      </c>
      <c r="C8" s="41">
        <v>13061</v>
      </c>
      <c r="D8" s="41">
        <v>600.4</v>
      </c>
      <c r="E8" s="41">
        <v>2282.8</v>
      </c>
      <c r="F8" s="41">
        <v>180.8</v>
      </c>
      <c r="G8" s="40" t="s">
        <v>47</v>
      </c>
      <c r="H8" s="40"/>
      <c r="I8" s="40" t="s">
        <v>47</v>
      </c>
      <c r="J8" s="93">
        <f t="shared" si="1"/>
        <v>80.9984496124031</v>
      </c>
      <c r="K8" s="93">
        <f t="shared" si="2"/>
        <v>3.723410852713178</v>
      </c>
      <c r="L8" s="93">
        <f t="shared" si="3"/>
        <v>14.156899224806203</v>
      </c>
      <c r="M8" s="93">
        <f t="shared" si="4"/>
        <v>1.1212403100775195</v>
      </c>
      <c r="N8" s="94"/>
      <c r="O8" s="94">
        <f t="shared" si="5"/>
        <v>0</v>
      </c>
      <c r="P8" s="92">
        <f t="shared" si="6"/>
        <v>0.7917591564927858</v>
      </c>
      <c r="Q8" s="102">
        <f t="shared" si="7"/>
        <v>17.880310077519383</v>
      </c>
    </row>
    <row r="9" spans="1:17" ht="15">
      <c r="A9" s="40" t="s">
        <v>49</v>
      </c>
      <c r="B9" s="41">
        <v>8367.6</v>
      </c>
      <c r="C9" s="41">
        <v>7066</v>
      </c>
      <c r="D9" s="41">
        <v>293.5</v>
      </c>
      <c r="E9" s="41">
        <v>986.5</v>
      </c>
      <c r="F9" s="41">
        <v>21.6</v>
      </c>
      <c r="G9" s="40" t="s">
        <v>47</v>
      </c>
      <c r="H9" s="40"/>
      <c r="I9" s="40" t="s">
        <v>47</v>
      </c>
      <c r="J9" s="93">
        <f t="shared" si="1"/>
        <v>84.44476313399302</v>
      </c>
      <c r="K9" s="93">
        <f t="shared" si="2"/>
        <v>3.5075768440174</v>
      </c>
      <c r="L9" s="93">
        <f t="shared" si="3"/>
        <v>11.789521487642812</v>
      </c>
      <c r="M9" s="93">
        <f t="shared" si="4"/>
        <v>0.2581385343467661</v>
      </c>
      <c r="N9" s="94"/>
      <c r="O9" s="94">
        <f t="shared" si="5"/>
        <v>0</v>
      </c>
      <c r="P9" s="92">
        <f t="shared" si="6"/>
        <v>0.770703125</v>
      </c>
      <c r="Q9" s="102">
        <f t="shared" si="7"/>
        <v>15.297098331660212</v>
      </c>
    </row>
    <row r="10" spans="1:17" ht="15">
      <c r="A10" s="40" t="s">
        <v>73</v>
      </c>
      <c r="B10" s="41">
        <v>19275.7</v>
      </c>
      <c r="C10" s="41">
        <v>16260.3</v>
      </c>
      <c r="D10" s="41">
        <v>871.2</v>
      </c>
      <c r="E10" s="41">
        <v>2058.2</v>
      </c>
      <c r="F10" s="41">
        <v>74.7</v>
      </c>
      <c r="G10" s="40" t="s">
        <v>65</v>
      </c>
      <c r="H10" s="41">
        <v>11.4</v>
      </c>
      <c r="I10" s="40" t="s">
        <v>65</v>
      </c>
      <c r="J10" s="93">
        <f t="shared" si="1"/>
        <v>84.35646954455609</v>
      </c>
      <c r="K10" s="93">
        <f t="shared" si="2"/>
        <v>4.519680219136011</v>
      </c>
      <c r="L10" s="93">
        <f t="shared" si="3"/>
        <v>10.67769263891843</v>
      </c>
      <c r="M10" s="93">
        <f t="shared" si="4"/>
        <v>0.38753456424410004</v>
      </c>
      <c r="N10" s="94"/>
      <c r="O10" s="94">
        <f t="shared" si="5"/>
        <v>0.059141821049300415</v>
      </c>
      <c r="P10" s="92">
        <f t="shared" si="6"/>
        <v>0.7026012152659248</v>
      </c>
      <c r="Q10" s="102">
        <f t="shared" si="7"/>
        <v>15.19737285805444</v>
      </c>
    </row>
    <row r="11" spans="1:17" ht="15">
      <c r="A11" s="40" t="s">
        <v>75</v>
      </c>
      <c r="B11" s="41">
        <v>5008.9</v>
      </c>
      <c r="C11" s="41">
        <v>4238.9</v>
      </c>
      <c r="D11" s="41">
        <v>128.6</v>
      </c>
      <c r="E11" s="41">
        <v>622</v>
      </c>
      <c r="F11" s="41">
        <v>19.3</v>
      </c>
      <c r="G11" s="40" t="s">
        <v>47</v>
      </c>
      <c r="H11" s="40"/>
      <c r="I11" s="40" t="s">
        <v>47</v>
      </c>
      <c r="J11" s="93">
        <f t="shared" si="1"/>
        <v>84.62736329333785</v>
      </c>
      <c r="K11" s="93">
        <f t="shared" si="2"/>
        <v>2.567429974645132</v>
      </c>
      <c r="L11" s="93">
        <f t="shared" si="3"/>
        <v>12.417896144862146</v>
      </c>
      <c r="M11" s="93">
        <f t="shared" si="4"/>
        <v>0.38531414082932386</v>
      </c>
      <c r="N11" s="94"/>
      <c r="O11" s="94">
        <f t="shared" si="5"/>
        <v>0</v>
      </c>
      <c r="P11" s="92">
        <f t="shared" si="6"/>
        <v>0.8286703970157208</v>
      </c>
      <c r="Q11" s="102">
        <f t="shared" si="7"/>
        <v>14.985326119507278</v>
      </c>
    </row>
    <row r="12" spans="1:17" ht="15">
      <c r="A12" s="40" t="s">
        <v>80</v>
      </c>
      <c r="B12" s="41">
        <v>2495.6</v>
      </c>
      <c r="C12" s="41">
        <v>2124.3</v>
      </c>
      <c r="D12" s="41">
        <v>71.2</v>
      </c>
      <c r="E12" s="41">
        <v>297.9</v>
      </c>
      <c r="F12" s="40"/>
      <c r="G12" s="40" t="s">
        <v>48</v>
      </c>
      <c r="H12" s="40"/>
      <c r="I12" s="40" t="s">
        <v>47</v>
      </c>
      <c r="J12" s="93">
        <f t="shared" si="1"/>
        <v>85.12181439333229</v>
      </c>
      <c r="K12" s="93">
        <f t="shared" si="2"/>
        <v>2.853021317518833</v>
      </c>
      <c r="L12" s="93">
        <f t="shared" si="3"/>
        <v>11.9370091360795</v>
      </c>
      <c r="M12" s="93">
        <f t="shared" si="4"/>
        <v>0</v>
      </c>
      <c r="N12" s="94"/>
      <c r="O12" s="94">
        <f t="shared" si="5"/>
        <v>0</v>
      </c>
      <c r="P12" s="92">
        <f t="shared" si="6"/>
        <v>0.8070983473313466</v>
      </c>
      <c r="Q12" s="102">
        <f t="shared" si="7"/>
        <v>14.790030453598332</v>
      </c>
    </row>
    <row r="13" spans="1:17" ht="15">
      <c r="A13" s="40" t="s">
        <v>67</v>
      </c>
      <c r="B13" s="41">
        <v>255.1</v>
      </c>
      <c r="C13" s="41">
        <v>217.7</v>
      </c>
      <c r="D13" s="41">
        <v>10.1</v>
      </c>
      <c r="E13" s="41">
        <v>27.1</v>
      </c>
      <c r="F13" s="40"/>
      <c r="G13" s="40" t="s">
        <v>53</v>
      </c>
      <c r="H13" s="40"/>
      <c r="I13" s="40" t="s">
        <v>47</v>
      </c>
      <c r="J13" s="93">
        <f t="shared" si="1"/>
        <v>85.3390827126617</v>
      </c>
      <c r="K13" s="93">
        <f t="shared" si="2"/>
        <v>3.959231673853391</v>
      </c>
      <c r="L13" s="93">
        <f t="shared" si="3"/>
        <v>10.62328498627989</v>
      </c>
      <c r="M13" s="93">
        <f t="shared" si="4"/>
        <v>0</v>
      </c>
      <c r="N13" s="94"/>
      <c r="O13" s="94">
        <f t="shared" si="5"/>
        <v>0</v>
      </c>
      <c r="P13" s="92">
        <f t="shared" si="6"/>
        <v>0.728494623655914</v>
      </c>
      <c r="Q13" s="102">
        <f t="shared" si="7"/>
        <v>14.58251666013328</v>
      </c>
    </row>
    <row r="14" spans="1:17" ht="15">
      <c r="A14" s="40" t="s">
        <v>63</v>
      </c>
      <c r="B14" s="41">
        <v>4722.6</v>
      </c>
      <c r="C14" s="41">
        <v>4087.8</v>
      </c>
      <c r="D14" s="41">
        <v>163.2</v>
      </c>
      <c r="E14" s="41">
        <v>451.9</v>
      </c>
      <c r="F14" s="41">
        <v>19.7</v>
      </c>
      <c r="G14" s="40" t="s">
        <v>47</v>
      </c>
      <c r="H14" s="40"/>
      <c r="I14" s="40" t="s">
        <v>47</v>
      </c>
      <c r="J14" s="93">
        <f t="shared" si="1"/>
        <v>86.5582518104434</v>
      </c>
      <c r="K14" s="93">
        <f t="shared" si="2"/>
        <v>3.45572354211663</v>
      </c>
      <c r="L14" s="93">
        <f t="shared" si="3"/>
        <v>9.568881548299665</v>
      </c>
      <c r="M14" s="93">
        <f t="shared" si="4"/>
        <v>0.41714309914030406</v>
      </c>
      <c r="N14" s="94"/>
      <c r="O14" s="94">
        <f t="shared" si="5"/>
        <v>0</v>
      </c>
      <c r="P14" s="92">
        <f t="shared" si="6"/>
        <v>0.7346772882458138</v>
      </c>
      <c r="Q14" s="102">
        <f t="shared" si="7"/>
        <v>13.024605090416294</v>
      </c>
    </row>
    <row r="15" spans="1:17" ht="15">
      <c r="A15" s="40" t="s">
        <v>62</v>
      </c>
      <c r="B15" s="41">
        <v>816.4</v>
      </c>
      <c r="C15" s="41">
        <v>705.8</v>
      </c>
      <c r="D15" s="41">
        <v>42.9</v>
      </c>
      <c r="E15" s="41">
        <v>62.3</v>
      </c>
      <c r="F15" s="41">
        <v>5.2</v>
      </c>
      <c r="G15" s="40" t="s">
        <v>48</v>
      </c>
      <c r="H15" s="40"/>
      <c r="I15" s="40" t="s">
        <v>53</v>
      </c>
      <c r="J15" s="93">
        <f t="shared" si="1"/>
        <v>86.45271925526703</v>
      </c>
      <c r="K15" s="93">
        <f t="shared" si="2"/>
        <v>5.254777070063694</v>
      </c>
      <c r="L15" s="93">
        <f t="shared" si="3"/>
        <v>7.631063204311612</v>
      </c>
      <c r="M15" s="93">
        <f t="shared" si="4"/>
        <v>0.6369426751592356</v>
      </c>
      <c r="N15" s="94"/>
      <c r="O15" s="94">
        <f t="shared" si="5"/>
        <v>0</v>
      </c>
      <c r="P15" s="92">
        <f t="shared" si="6"/>
        <v>0.5922053231939164</v>
      </c>
      <c r="Q15" s="102">
        <f t="shared" si="7"/>
        <v>12.885840274375306</v>
      </c>
    </row>
    <row r="16" spans="1:17" ht="15">
      <c r="A16" s="40" t="s">
        <v>83</v>
      </c>
      <c r="B16" s="41">
        <v>7704.7</v>
      </c>
      <c r="C16" s="41">
        <v>6502.5</v>
      </c>
      <c r="D16" s="41">
        <v>111.7</v>
      </c>
      <c r="E16" s="41">
        <v>877.5</v>
      </c>
      <c r="F16" s="41">
        <v>213</v>
      </c>
      <c r="G16" s="40" t="s">
        <v>47</v>
      </c>
      <c r="H16" s="40"/>
      <c r="I16" s="40" t="s">
        <v>47</v>
      </c>
      <c r="J16" s="93">
        <f t="shared" si="1"/>
        <v>84.39653717860527</v>
      </c>
      <c r="K16" s="93">
        <f t="shared" si="2"/>
        <v>1.449764429504069</v>
      </c>
      <c r="L16" s="93">
        <f t="shared" si="3"/>
        <v>11.389152076005555</v>
      </c>
      <c r="M16" s="93">
        <f t="shared" si="4"/>
        <v>2.7645463158851094</v>
      </c>
      <c r="N16" s="94"/>
      <c r="O16" s="94">
        <f t="shared" si="5"/>
        <v>0</v>
      </c>
      <c r="P16" s="92">
        <f t="shared" si="6"/>
        <v>0.8870804690659118</v>
      </c>
      <c r="Q16" s="102">
        <f t="shared" si="7"/>
        <v>12.838916505509625</v>
      </c>
    </row>
    <row r="17" spans="1:17" ht="15">
      <c r="A17" s="40" t="s">
        <v>56</v>
      </c>
      <c r="B17" s="41">
        <v>4603</v>
      </c>
      <c r="C17" s="41">
        <v>3984.3</v>
      </c>
      <c r="D17" s="41">
        <v>213</v>
      </c>
      <c r="E17" s="41">
        <v>375.3</v>
      </c>
      <c r="F17" s="41">
        <v>30.4</v>
      </c>
      <c r="G17" s="40" t="s">
        <v>47</v>
      </c>
      <c r="H17" s="40"/>
      <c r="I17" s="40" t="s">
        <v>47</v>
      </c>
      <c r="J17" s="93">
        <f t="shared" si="1"/>
        <v>86.55876602215946</v>
      </c>
      <c r="K17" s="93">
        <f t="shared" si="2"/>
        <v>4.627416902020421</v>
      </c>
      <c r="L17" s="93">
        <f t="shared" si="3"/>
        <v>8.153378231588094</v>
      </c>
      <c r="M17" s="93">
        <f t="shared" si="4"/>
        <v>0.6604388442320226</v>
      </c>
      <c r="N17" s="94"/>
      <c r="O17" s="94">
        <f t="shared" si="5"/>
        <v>0</v>
      </c>
      <c r="P17" s="92">
        <f t="shared" si="6"/>
        <v>0.637939826619072</v>
      </c>
      <c r="Q17" s="102">
        <f t="shared" si="7"/>
        <v>12.780795133608516</v>
      </c>
    </row>
    <row r="18" spans="1:17" ht="15">
      <c r="A18" s="40" t="s">
        <v>50</v>
      </c>
      <c r="B18" s="41">
        <v>2405.5</v>
      </c>
      <c r="C18" s="41">
        <v>2097.3</v>
      </c>
      <c r="D18" s="41">
        <v>87.8</v>
      </c>
      <c r="E18" s="41">
        <v>210.2</v>
      </c>
      <c r="F18" s="41">
        <v>10.2</v>
      </c>
      <c r="G18" s="40" t="s">
        <v>47</v>
      </c>
      <c r="H18" s="40"/>
      <c r="I18" s="40" t="s">
        <v>47</v>
      </c>
      <c r="J18" s="93">
        <f t="shared" si="1"/>
        <v>87.18769486593224</v>
      </c>
      <c r="K18" s="93">
        <f t="shared" si="2"/>
        <v>3.649968821450842</v>
      </c>
      <c r="L18" s="93">
        <f t="shared" si="3"/>
        <v>8.738308044065683</v>
      </c>
      <c r="M18" s="93">
        <f t="shared" si="4"/>
        <v>0.4240282685512367</v>
      </c>
      <c r="N18" s="94"/>
      <c r="O18" s="94">
        <f t="shared" si="5"/>
        <v>0</v>
      </c>
      <c r="P18" s="92">
        <f t="shared" si="6"/>
        <v>0.7053691275167785</v>
      </c>
      <c r="Q18" s="102">
        <f t="shared" si="7"/>
        <v>12.388276865516524</v>
      </c>
    </row>
    <row r="19" spans="1:17" ht="15">
      <c r="A19" s="40" t="s">
        <v>68</v>
      </c>
      <c r="B19" s="41">
        <v>955.6</v>
      </c>
      <c r="C19" s="41">
        <v>825.6</v>
      </c>
      <c r="D19" s="41">
        <v>35</v>
      </c>
      <c r="E19" s="41">
        <v>82.9</v>
      </c>
      <c r="F19" s="41">
        <v>12.1</v>
      </c>
      <c r="G19" s="40" t="s">
        <v>47</v>
      </c>
      <c r="H19" s="40"/>
      <c r="I19" s="40" t="s">
        <v>47</v>
      </c>
      <c r="J19" s="93">
        <f t="shared" si="1"/>
        <v>86.39598158225199</v>
      </c>
      <c r="K19" s="93">
        <f t="shared" si="2"/>
        <v>3.6626203432398494</v>
      </c>
      <c r="L19" s="93">
        <f t="shared" si="3"/>
        <v>8.675177898702385</v>
      </c>
      <c r="M19" s="93">
        <f t="shared" si="4"/>
        <v>1.2662201758057765</v>
      </c>
      <c r="N19" s="94"/>
      <c r="O19" s="94">
        <f t="shared" si="5"/>
        <v>0</v>
      </c>
      <c r="P19" s="92">
        <f t="shared" si="6"/>
        <v>0.7031382527565734</v>
      </c>
      <c r="Q19" s="102">
        <f t="shared" si="7"/>
        <v>12.337798241942235</v>
      </c>
    </row>
    <row r="20" spans="1:17" ht="15">
      <c r="A20" s="40" t="s">
        <v>64</v>
      </c>
      <c r="B20" s="41">
        <v>26794.8</v>
      </c>
      <c r="C20" s="41">
        <v>23503.8</v>
      </c>
      <c r="D20" s="41">
        <v>1274.2</v>
      </c>
      <c r="E20" s="41">
        <v>1903.1</v>
      </c>
      <c r="F20" s="41">
        <v>77.6</v>
      </c>
      <c r="G20" s="40" t="s">
        <v>65</v>
      </c>
      <c r="H20" s="41">
        <v>36.1</v>
      </c>
      <c r="I20" s="40" t="s">
        <v>74</v>
      </c>
      <c r="J20" s="93">
        <f t="shared" si="1"/>
        <v>87.71776613372744</v>
      </c>
      <c r="K20" s="93">
        <f t="shared" si="2"/>
        <v>4.755400301551047</v>
      </c>
      <c r="L20" s="93">
        <f t="shared" si="3"/>
        <v>7.102497499514832</v>
      </c>
      <c r="M20" s="93">
        <f t="shared" si="4"/>
        <v>0.28960843148670634</v>
      </c>
      <c r="N20" s="94"/>
      <c r="O20" s="94">
        <f t="shared" si="5"/>
        <v>0.1347276337199755</v>
      </c>
      <c r="P20" s="92">
        <f t="shared" si="6"/>
        <v>0.5989676769584238</v>
      </c>
      <c r="Q20" s="102">
        <f t="shared" si="7"/>
        <v>11.857897801065878</v>
      </c>
    </row>
    <row r="21" spans="1:17" ht="15">
      <c r="A21" s="40" t="s">
        <v>72</v>
      </c>
      <c r="B21" s="41">
        <v>1639.7</v>
      </c>
      <c r="C21" s="41">
        <v>1428.5</v>
      </c>
      <c r="D21" s="41">
        <v>96.5</v>
      </c>
      <c r="E21" s="41">
        <v>95.9</v>
      </c>
      <c r="F21" s="41">
        <v>18.8</v>
      </c>
      <c r="G21" s="40" t="s">
        <v>48</v>
      </c>
      <c r="H21" s="40"/>
      <c r="I21" s="40" t="s">
        <v>47</v>
      </c>
      <c r="J21" s="93">
        <f t="shared" si="1"/>
        <v>87.11959504787461</v>
      </c>
      <c r="K21" s="93">
        <f t="shared" si="2"/>
        <v>5.885222906629261</v>
      </c>
      <c r="L21" s="93">
        <f t="shared" si="3"/>
        <v>5.848630847106178</v>
      </c>
      <c r="M21" s="93">
        <f t="shared" si="4"/>
        <v>1.1465511983899495</v>
      </c>
      <c r="N21" s="94"/>
      <c r="O21" s="94">
        <f t="shared" si="5"/>
        <v>0</v>
      </c>
      <c r="P21" s="92">
        <f t="shared" si="6"/>
        <v>0.4984407484407485</v>
      </c>
      <c r="Q21" s="102">
        <f t="shared" si="7"/>
        <v>11.733853753735438</v>
      </c>
    </row>
    <row r="22" spans="1:17" ht="15">
      <c r="A22" s="40" t="s">
        <v>78</v>
      </c>
      <c r="B22" s="41">
        <v>4503.1</v>
      </c>
      <c r="C22" s="41">
        <v>3971.7</v>
      </c>
      <c r="D22" s="41">
        <v>189.8</v>
      </c>
      <c r="E22" s="41">
        <v>331.8</v>
      </c>
      <c r="F22" s="41">
        <v>9.9</v>
      </c>
      <c r="G22" s="40" t="s">
        <v>47</v>
      </c>
      <c r="H22" s="40"/>
      <c r="I22" s="40" t="s">
        <v>47</v>
      </c>
      <c r="J22" s="93">
        <f t="shared" si="1"/>
        <v>88.19924052319513</v>
      </c>
      <c r="K22" s="93">
        <f t="shared" si="2"/>
        <v>4.214874197774866</v>
      </c>
      <c r="L22" s="93">
        <f t="shared" si="3"/>
        <v>7.368257422664386</v>
      </c>
      <c r="M22" s="93">
        <f t="shared" si="4"/>
        <v>0.2198485487775088</v>
      </c>
      <c r="N22" s="94"/>
      <c r="O22" s="94">
        <f t="shared" si="5"/>
        <v>0</v>
      </c>
      <c r="P22" s="92">
        <f t="shared" si="6"/>
        <v>0.6361196319018405</v>
      </c>
      <c r="Q22" s="102">
        <f t="shared" si="7"/>
        <v>11.583131620439252</v>
      </c>
    </row>
    <row r="23" spans="1:17" ht="15">
      <c r="A23" s="40" t="s">
        <v>69</v>
      </c>
      <c r="B23" s="41">
        <v>2185</v>
      </c>
      <c r="C23" s="41">
        <v>1920.4</v>
      </c>
      <c r="D23" s="41">
        <v>73.2</v>
      </c>
      <c r="E23" s="41">
        <v>179.3</v>
      </c>
      <c r="F23" s="41">
        <v>12</v>
      </c>
      <c r="G23" s="40" t="s">
        <v>47</v>
      </c>
      <c r="H23" s="40"/>
      <c r="I23" s="40" t="s">
        <v>47</v>
      </c>
      <c r="J23" s="93">
        <f t="shared" si="1"/>
        <v>87.89016018306636</v>
      </c>
      <c r="K23" s="93">
        <f t="shared" si="2"/>
        <v>3.3501144164759724</v>
      </c>
      <c r="L23" s="93">
        <f t="shared" si="3"/>
        <v>8.205949656750573</v>
      </c>
      <c r="M23" s="93">
        <f t="shared" si="4"/>
        <v>0.5491990846681922</v>
      </c>
      <c r="N23" s="94"/>
      <c r="O23" s="94">
        <f t="shared" si="5"/>
        <v>0</v>
      </c>
      <c r="P23" s="92">
        <f t="shared" si="6"/>
        <v>0.7100990099009902</v>
      </c>
      <c r="Q23" s="102">
        <f t="shared" si="7"/>
        <v>11.556064073226544</v>
      </c>
    </row>
    <row r="24" spans="1:17" ht="15">
      <c r="A24" s="40" t="s">
        <v>54</v>
      </c>
      <c r="B24" s="41">
        <v>1295.5</v>
      </c>
      <c r="C24" s="41">
        <v>1145.1</v>
      </c>
      <c r="D24" s="41">
        <v>22</v>
      </c>
      <c r="E24" s="41">
        <v>120.9</v>
      </c>
      <c r="F24" s="41">
        <v>7.5</v>
      </c>
      <c r="G24" s="40" t="s">
        <v>48</v>
      </c>
      <c r="H24" s="40"/>
      <c r="I24" s="40" t="s">
        <v>47</v>
      </c>
      <c r="J24" s="93">
        <f t="shared" si="1"/>
        <v>88.39058278656888</v>
      </c>
      <c r="K24" s="93">
        <f t="shared" si="2"/>
        <v>1.6981860285604014</v>
      </c>
      <c r="L24" s="93">
        <f t="shared" si="3"/>
        <v>9.33230412967966</v>
      </c>
      <c r="M24" s="93">
        <f t="shared" si="4"/>
        <v>0.5789270551910459</v>
      </c>
      <c r="N24" s="94"/>
      <c r="O24" s="94">
        <f t="shared" si="5"/>
        <v>0</v>
      </c>
      <c r="P24" s="92">
        <f t="shared" si="6"/>
        <v>0.8460461861441567</v>
      </c>
      <c r="Q24" s="102">
        <f t="shared" si="7"/>
        <v>11.030490158240061</v>
      </c>
    </row>
    <row r="25" spans="1:17" ht="15">
      <c r="A25" s="40" t="s">
        <v>52</v>
      </c>
      <c r="B25" s="41">
        <v>600.1</v>
      </c>
      <c r="C25" s="41">
        <v>533.7</v>
      </c>
      <c r="D25" s="41">
        <v>29</v>
      </c>
      <c r="E25" s="41">
        <v>36</v>
      </c>
      <c r="F25" s="40"/>
      <c r="G25" s="40" t="s">
        <v>48</v>
      </c>
      <c r="H25" s="40"/>
      <c r="I25" s="40" t="s">
        <v>47</v>
      </c>
      <c r="J25" s="93">
        <f t="shared" si="1"/>
        <v>88.9351774704216</v>
      </c>
      <c r="K25" s="93">
        <f t="shared" si="2"/>
        <v>4.8325279120146645</v>
      </c>
      <c r="L25" s="93">
        <f t="shared" si="3"/>
        <v>5.9990001666388935</v>
      </c>
      <c r="M25" s="93">
        <f t="shared" si="4"/>
        <v>0</v>
      </c>
      <c r="N25" s="94"/>
      <c r="O25" s="94">
        <f t="shared" si="5"/>
        <v>0</v>
      </c>
      <c r="P25" s="92">
        <f t="shared" si="6"/>
        <v>0.5538461538461539</v>
      </c>
      <c r="Q25" s="102">
        <f t="shared" si="7"/>
        <v>10.831528078653559</v>
      </c>
    </row>
    <row r="26" spans="1:17" ht="15">
      <c r="A26" s="40" t="s">
        <v>55</v>
      </c>
      <c r="B26" s="41">
        <v>4062.5</v>
      </c>
      <c r="C26" s="41">
        <v>3609.1</v>
      </c>
      <c r="D26" s="41">
        <v>168.1</v>
      </c>
      <c r="E26" s="41">
        <v>244.5</v>
      </c>
      <c r="F26" s="41">
        <v>40.9</v>
      </c>
      <c r="G26" s="40" t="s">
        <v>47</v>
      </c>
      <c r="H26" s="40"/>
      <c r="I26" s="40" t="s">
        <v>47</v>
      </c>
      <c r="J26" s="93">
        <f t="shared" si="1"/>
        <v>88.83938461538462</v>
      </c>
      <c r="K26" s="93">
        <f t="shared" si="2"/>
        <v>4.137846153846154</v>
      </c>
      <c r="L26" s="93">
        <f t="shared" si="3"/>
        <v>6.018461538461539</v>
      </c>
      <c r="M26" s="93">
        <f t="shared" si="4"/>
        <v>1.0067692307692309</v>
      </c>
      <c r="N26" s="94"/>
      <c r="O26" s="94">
        <f t="shared" si="5"/>
        <v>0</v>
      </c>
      <c r="P26" s="92">
        <f t="shared" si="6"/>
        <v>0.5925836160930683</v>
      </c>
      <c r="Q26" s="102">
        <f t="shared" si="7"/>
        <v>10.156307692307692</v>
      </c>
    </row>
    <row r="27" spans="1:17" ht="15">
      <c r="A27" s="40" t="s">
        <v>70</v>
      </c>
      <c r="B27" s="41">
        <v>410.1</v>
      </c>
      <c r="C27" s="41">
        <v>367.5</v>
      </c>
      <c r="D27" s="41">
        <v>7</v>
      </c>
      <c r="E27" s="41">
        <v>33.9</v>
      </c>
      <c r="F27" s="41">
        <v>1.6</v>
      </c>
      <c r="G27" s="40" t="s">
        <v>47</v>
      </c>
      <c r="H27" s="40"/>
      <c r="I27" s="40" t="s">
        <v>47</v>
      </c>
      <c r="J27" s="93">
        <f t="shared" si="1"/>
        <v>89.61228968544258</v>
      </c>
      <c r="K27" s="93">
        <f t="shared" si="2"/>
        <v>1.706900755913192</v>
      </c>
      <c r="L27" s="93">
        <f t="shared" si="3"/>
        <v>8.266276517922458</v>
      </c>
      <c r="M27" s="93">
        <f t="shared" si="4"/>
        <v>0.3901487442087296</v>
      </c>
      <c r="N27" s="94"/>
      <c r="O27" s="94">
        <f t="shared" si="5"/>
        <v>0</v>
      </c>
      <c r="P27" s="92">
        <f t="shared" si="6"/>
        <v>0.8288508557457213</v>
      </c>
      <c r="Q27" s="102">
        <f t="shared" si="7"/>
        <v>9.97317727383565</v>
      </c>
    </row>
    <row r="28" spans="1:17" ht="15">
      <c r="A28" s="40" t="s">
        <v>85</v>
      </c>
      <c r="B28" s="41">
        <v>2963.5</v>
      </c>
      <c r="C28" s="41">
        <v>2653.2</v>
      </c>
      <c r="D28" s="41">
        <v>104.7</v>
      </c>
      <c r="E28" s="41">
        <v>189.5</v>
      </c>
      <c r="F28" s="41">
        <v>16.1</v>
      </c>
      <c r="G28" s="40" t="s">
        <v>47</v>
      </c>
      <c r="H28" s="40"/>
      <c r="I28" s="40" t="s">
        <v>47</v>
      </c>
      <c r="J28" s="93">
        <f t="shared" si="1"/>
        <v>89.5292728193015</v>
      </c>
      <c r="K28" s="93">
        <f t="shared" si="2"/>
        <v>3.532984646532816</v>
      </c>
      <c r="L28" s="93">
        <f t="shared" si="3"/>
        <v>6.39446600303695</v>
      </c>
      <c r="M28" s="93">
        <f t="shared" si="4"/>
        <v>0.543276531128733</v>
      </c>
      <c r="N28" s="94"/>
      <c r="O28" s="94">
        <f t="shared" si="5"/>
        <v>0</v>
      </c>
      <c r="P28" s="92">
        <f t="shared" si="6"/>
        <v>0.6441196464989803</v>
      </c>
      <c r="Q28" s="102">
        <f t="shared" si="7"/>
        <v>9.927450649569765</v>
      </c>
    </row>
    <row r="29" spans="1:17" ht="15">
      <c r="A29" s="40" t="s">
        <v>81</v>
      </c>
      <c r="B29" s="41">
        <v>4745.1</v>
      </c>
      <c r="C29" s="41">
        <v>4335.4</v>
      </c>
      <c r="D29" s="41">
        <v>154.4</v>
      </c>
      <c r="E29" s="41">
        <v>247.6</v>
      </c>
      <c r="F29" s="41">
        <v>7.7</v>
      </c>
      <c r="G29" s="40" t="s">
        <v>48</v>
      </c>
      <c r="H29" s="40"/>
      <c r="I29" s="40" t="s">
        <v>47</v>
      </c>
      <c r="J29" s="93">
        <f t="shared" si="1"/>
        <v>91.36583001411981</v>
      </c>
      <c r="K29" s="93">
        <f t="shared" si="2"/>
        <v>3.2538829529409283</v>
      </c>
      <c r="L29" s="93">
        <f t="shared" si="3"/>
        <v>5.218014372721333</v>
      </c>
      <c r="M29" s="93">
        <f t="shared" si="4"/>
        <v>0.16227266021790898</v>
      </c>
      <c r="N29" s="94"/>
      <c r="O29" s="94">
        <f t="shared" si="5"/>
        <v>0</v>
      </c>
      <c r="P29" s="92">
        <f t="shared" si="6"/>
        <v>0.6159203980099502</v>
      </c>
      <c r="Q29" s="102">
        <f t="shared" si="7"/>
        <v>8.471897325662262</v>
      </c>
    </row>
    <row r="30" spans="1:17" ht="15">
      <c r="A30" s="40" t="s">
        <v>51</v>
      </c>
      <c r="B30" s="41">
        <v>2657.2</v>
      </c>
      <c r="C30" s="41">
        <v>2439.3</v>
      </c>
      <c r="D30" s="41">
        <v>91.8</v>
      </c>
      <c r="E30" s="41">
        <v>121.8</v>
      </c>
      <c r="F30" s="41">
        <v>4.4</v>
      </c>
      <c r="G30" s="40" t="s">
        <v>48</v>
      </c>
      <c r="H30" s="40"/>
      <c r="I30" s="40" t="s">
        <v>47</v>
      </c>
      <c r="J30" s="93">
        <f t="shared" si="1"/>
        <v>91.79963871744695</v>
      </c>
      <c r="K30" s="93">
        <f t="shared" si="2"/>
        <v>3.4547644136685234</v>
      </c>
      <c r="L30" s="93">
        <f t="shared" si="3"/>
        <v>4.5837723919915705</v>
      </c>
      <c r="M30" s="93">
        <f t="shared" si="4"/>
        <v>0.16558783682071357</v>
      </c>
      <c r="N30" s="94"/>
      <c r="O30" s="94">
        <f t="shared" si="5"/>
        <v>0</v>
      </c>
      <c r="P30" s="92">
        <f t="shared" si="6"/>
        <v>0.5702247191011236</v>
      </c>
      <c r="Q30" s="102">
        <f t="shared" si="7"/>
        <v>8.038536805660094</v>
      </c>
    </row>
    <row r="31" spans="1:17" ht="15">
      <c r="A31" s="40" t="s">
        <v>59</v>
      </c>
      <c r="B31" s="41">
        <v>301</v>
      </c>
      <c r="C31" s="41">
        <v>274.6</v>
      </c>
      <c r="D31" s="41">
        <v>10.2</v>
      </c>
      <c r="E31" s="41">
        <v>12.6</v>
      </c>
      <c r="F31" s="41">
        <v>2</v>
      </c>
      <c r="G31" s="40" t="s">
        <v>48</v>
      </c>
      <c r="H31" s="40"/>
      <c r="I31" s="40" t="s">
        <v>48</v>
      </c>
      <c r="J31" s="93">
        <f t="shared" si="1"/>
        <v>91.22923588039869</v>
      </c>
      <c r="K31" s="93">
        <f t="shared" si="2"/>
        <v>3.3887043189368766</v>
      </c>
      <c r="L31" s="93">
        <f t="shared" si="3"/>
        <v>4.186046511627907</v>
      </c>
      <c r="M31" s="93">
        <f t="shared" si="4"/>
        <v>0.6644518272425249</v>
      </c>
      <c r="N31" s="94"/>
      <c r="O31" s="94">
        <f t="shared" si="5"/>
        <v>0</v>
      </c>
      <c r="P31" s="92">
        <f t="shared" si="6"/>
        <v>0.5526315789473685</v>
      </c>
      <c r="Q31" s="102">
        <f t="shared" si="7"/>
        <v>7.574750830564784</v>
      </c>
    </row>
    <row r="32" spans="1:17" ht="15">
      <c r="A32" s="42" t="s">
        <v>296</v>
      </c>
      <c r="B32" s="41">
        <v>39149.7</v>
      </c>
      <c r="C32" s="41">
        <v>36179.5</v>
      </c>
      <c r="D32" s="41">
        <v>1434.3</v>
      </c>
      <c r="E32" s="41">
        <v>1452.7</v>
      </c>
      <c r="F32" s="41">
        <v>83.3</v>
      </c>
      <c r="G32" s="40" t="s">
        <v>47</v>
      </c>
      <c r="H32" s="40"/>
      <c r="I32" s="40" t="s">
        <v>47</v>
      </c>
      <c r="J32" s="93">
        <f t="shared" si="1"/>
        <v>92.41322411155132</v>
      </c>
      <c r="K32" s="93">
        <f t="shared" si="2"/>
        <v>3.663629606357137</v>
      </c>
      <c r="L32" s="93">
        <f t="shared" si="3"/>
        <v>3.710628689364159</v>
      </c>
      <c r="M32" s="93">
        <f t="shared" si="4"/>
        <v>0.212773022526354</v>
      </c>
      <c r="N32" s="94"/>
      <c r="O32" s="94">
        <f t="shared" si="5"/>
        <v>0</v>
      </c>
      <c r="P32" s="92">
        <f t="shared" si="6"/>
        <v>0.5031866989954971</v>
      </c>
      <c r="Q32" s="102">
        <f t="shared" si="7"/>
        <v>7.374258295721296</v>
      </c>
    </row>
    <row r="33" spans="1:17" ht="15">
      <c r="A33" s="40"/>
      <c r="B33" s="41"/>
      <c r="C33" s="41"/>
      <c r="D33" s="41"/>
      <c r="E33" s="41"/>
      <c r="F33" s="41"/>
      <c r="G33" s="40"/>
      <c r="H33" s="40"/>
      <c r="I33" s="40"/>
      <c r="J33" s="93"/>
      <c r="K33" s="93"/>
      <c r="L33" s="93"/>
      <c r="M33" s="93"/>
      <c r="N33" s="94"/>
      <c r="O33" s="94"/>
      <c r="P33" s="92"/>
      <c r="Q33" s="102"/>
    </row>
    <row r="34" spans="1:17" ht="15">
      <c r="A34" s="40" t="s">
        <v>87</v>
      </c>
      <c r="B34" s="41">
        <v>4276</v>
      </c>
      <c r="C34" s="41">
        <v>3663.6</v>
      </c>
      <c r="D34" s="41">
        <v>217.5</v>
      </c>
      <c r="E34" s="41">
        <v>327.7</v>
      </c>
      <c r="F34" s="41">
        <v>67.3</v>
      </c>
      <c r="G34" s="40" t="s">
        <v>47</v>
      </c>
      <c r="H34" s="40"/>
      <c r="I34" s="40" t="s">
        <v>47</v>
      </c>
      <c r="J34" s="93">
        <f aca="true" t="shared" si="8" ref="J34:M36">100*C34/$B34</f>
        <v>85.67820392890552</v>
      </c>
      <c r="K34" s="93">
        <f t="shared" si="8"/>
        <v>5.086529466791394</v>
      </c>
      <c r="L34" s="93">
        <f t="shared" si="8"/>
        <v>7.663704396632367</v>
      </c>
      <c r="M34" s="93">
        <f t="shared" si="8"/>
        <v>1.5739008419083256</v>
      </c>
      <c r="N34" s="94"/>
      <c r="O34" s="94">
        <f>100*H34/$B34</f>
        <v>0</v>
      </c>
      <c r="P34" s="92">
        <f>E34/(E34+D34)</f>
        <v>0.6010638297872339</v>
      </c>
      <c r="Q34" s="102">
        <f>K34+L34</f>
        <v>12.75023386342376</v>
      </c>
    </row>
    <row r="35" spans="1:17" ht="15">
      <c r="A35" s="40" t="s">
        <v>86</v>
      </c>
      <c r="B35" s="41">
        <v>173.1</v>
      </c>
      <c r="C35" s="41">
        <v>151.9</v>
      </c>
      <c r="D35" s="41">
        <v>6.5</v>
      </c>
      <c r="E35" s="41">
        <v>14.5</v>
      </c>
      <c r="F35" s="40"/>
      <c r="G35" s="40" t="s">
        <v>47</v>
      </c>
      <c r="H35" s="40"/>
      <c r="I35" s="40" t="s">
        <v>53</v>
      </c>
      <c r="J35" s="93">
        <f t="shared" si="8"/>
        <v>87.7527440785673</v>
      </c>
      <c r="K35" s="93">
        <f t="shared" si="8"/>
        <v>3.755054881571346</v>
      </c>
      <c r="L35" s="93">
        <f t="shared" si="8"/>
        <v>8.376660889659156</v>
      </c>
      <c r="M35" s="93">
        <f t="shared" si="8"/>
        <v>0</v>
      </c>
      <c r="N35" s="94"/>
      <c r="O35" s="94">
        <f>100*H35/$B35</f>
        <v>0</v>
      </c>
      <c r="P35" s="92">
        <f>E35/(E35+D35)</f>
        <v>0.6904761904761905</v>
      </c>
      <c r="Q35" s="102">
        <f>K35+L35</f>
        <v>12.131715771230503</v>
      </c>
    </row>
    <row r="36" spans="1:17" ht="15">
      <c r="A36" s="40" t="s">
        <v>88</v>
      </c>
      <c r="B36" s="41">
        <v>2531</v>
      </c>
      <c r="C36" s="41">
        <v>2434.4</v>
      </c>
      <c r="D36" s="41">
        <v>15.8</v>
      </c>
      <c r="E36" s="41">
        <v>76.4</v>
      </c>
      <c r="F36" s="40"/>
      <c r="G36" s="40" t="s">
        <v>48</v>
      </c>
      <c r="H36" s="40"/>
      <c r="I36" s="40" t="s">
        <v>48</v>
      </c>
      <c r="J36" s="93">
        <f t="shared" si="8"/>
        <v>96.18332674832082</v>
      </c>
      <c r="K36" s="93">
        <f t="shared" si="8"/>
        <v>0.6242591860924536</v>
      </c>
      <c r="L36" s="93">
        <f t="shared" si="8"/>
        <v>3.0185697352824974</v>
      </c>
      <c r="M36" s="93">
        <f t="shared" si="8"/>
        <v>0</v>
      </c>
      <c r="N36" s="94"/>
      <c r="O36" s="94">
        <f>100*H36/$B36</f>
        <v>0</v>
      </c>
      <c r="P36" s="92">
        <f>E36/(E36+D36)</f>
        <v>0.8286334056399133</v>
      </c>
      <c r="Q36" s="102">
        <f>K36+L36</f>
        <v>3.642828921374951</v>
      </c>
    </row>
    <row r="37" spans="1:17" ht="15">
      <c r="A37" s="40"/>
      <c r="B37" s="41"/>
      <c r="C37" s="41"/>
      <c r="D37" s="41"/>
      <c r="E37" s="41"/>
      <c r="F37" s="41"/>
      <c r="G37" s="40"/>
      <c r="H37" s="40"/>
      <c r="I37" s="40"/>
      <c r="J37" s="93"/>
      <c r="K37" s="93"/>
      <c r="L37" s="93"/>
      <c r="M37" s="93"/>
      <c r="N37" s="94"/>
      <c r="O37" s="94"/>
      <c r="P37" s="94"/>
      <c r="Q37" s="102"/>
    </row>
    <row r="38" spans="1:17" ht="15">
      <c r="A38" s="43" t="s">
        <v>89</v>
      </c>
      <c r="B38" s="44">
        <v>2672</v>
      </c>
      <c r="C38" s="44">
        <v>2115.5</v>
      </c>
      <c r="D38" s="44">
        <v>93.1</v>
      </c>
      <c r="E38" s="44">
        <v>331.8</v>
      </c>
      <c r="F38" s="44">
        <v>131.6</v>
      </c>
      <c r="G38" s="43" t="s">
        <v>47</v>
      </c>
      <c r="H38" s="43"/>
      <c r="I38" s="43" t="s">
        <v>47</v>
      </c>
      <c r="J38" s="95">
        <f aca="true" t="shared" si="9" ref="J38">100*C38/$B38</f>
        <v>79.17290419161677</v>
      </c>
      <c r="K38" s="95">
        <f aca="true" t="shared" si="10" ref="K38">100*D38/$B38</f>
        <v>3.4842814371257487</v>
      </c>
      <c r="L38" s="95">
        <f aca="true" t="shared" si="11" ref="L38">100*E38/$B38</f>
        <v>12.417664670658683</v>
      </c>
      <c r="M38" s="95">
        <f aca="true" t="shared" si="12" ref="M38">100*F38/$B38</f>
        <v>4.925149700598802</v>
      </c>
      <c r="N38" s="96"/>
      <c r="O38" s="96">
        <f aca="true" t="shared" si="13" ref="O38">100*H38/$B38</f>
        <v>0</v>
      </c>
      <c r="P38" s="96"/>
      <c r="Q38" s="102">
        <f aca="true" t="shared" si="14" ref="Q38">K38+L38</f>
        <v>15.90194610778443</v>
      </c>
    </row>
    <row r="39" ht="15">
      <c r="A39" s="37" t="s">
        <v>297</v>
      </c>
    </row>
    <row r="40" ht="15">
      <c r="A40" s="88" t="s">
        <v>277</v>
      </c>
    </row>
    <row r="44" ht="15">
      <c r="B44" s="97"/>
    </row>
    <row r="45" ht="15">
      <c r="B45" s="97"/>
    </row>
    <row r="46" ht="15">
      <c r="B46" s="97"/>
    </row>
    <row r="47" ht="15">
      <c r="B47" s="97"/>
    </row>
    <row r="48" ht="15">
      <c r="B48" s="97"/>
    </row>
    <row r="49" ht="15">
      <c r="B49" s="97"/>
    </row>
  </sheetData>
  <autoFilter ref="A5:Q5">
    <sortState ref="A6:Q49">
      <sortCondition descending="1" sortBy="value" ref="Q6:Q4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 topLeftCell="L13">
      <selection activeCell="O49" sqref="O49"/>
    </sheetView>
  </sheetViews>
  <sheetFormatPr defaultColWidth="8.8515625" defaultRowHeight="15"/>
  <cols>
    <col min="1" max="1" width="8.8515625" style="30" customWidth="1"/>
    <col min="2" max="3" width="9.140625" style="30" bestFit="1" customWidth="1"/>
    <col min="4" max="9" width="9.00390625" style="30" bestFit="1" customWidth="1"/>
    <col min="10" max="16384" width="8.8515625" style="30" customWidth="1"/>
  </cols>
  <sheetData>
    <row r="1" ht="14.25">
      <c r="A1" s="29" t="s">
        <v>293</v>
      </c>
    </row>
    <row r="2" ht="14.25">
      <c r="A2" s="30" t="s">
        <v>280</v>
      </c>
    </row>
    <row r="3" spans="1:2" ht="14.25">
      <c r="A3" s="29" t="s">
        <v>25</v>
      </c>
      <c r="B3" s="31">
        <v>44482.48472222222</v>
      </c>
    </row>
    <row r="4" spans="1:2" ht="14.25">
      <c r="A4" s="29" t="s">
        <v>26</v>
      </c>
      <c r="B4" s="31">
        <v>44512.771978055556</v>
      </c>
    </row>
    <row r="5" spans="1:2" ht="14.25">
      <c r="A5" s="29" t="s">
        <v>27</v>
      </c>
      <c r="B5" s="29" t="s">
        <v>28</v>
      </c>
    </row>
    <row r="6" ht="14.25"/>
    <row r="7" spans="1:2" ht="14.25">
      <c r="A7" s="29" t="s">
        <v>3</v>
      </c>
      <c r="B7" s="29" t="s">
        <v>33</v>
      </c>
    </row>
    <row r="8" spans="1:2" ht="14.25">
      <c r="A8" s="29" t="s">
        <v>29</v>
      </c>
      <c r="B8" s="29" t="s">
        <v>30</v>
      </c>
    </row>
    <row r="9" spans="1:2" ht="14.25">
      <c r="A9" s="29" t="s">
        <v>31</v>
      </c>
      <c r="B9" s="29" t="s">
        <v>32</v>
      </c>
    </row>
    <row r="10" ht="14.25"/>
    <row r="11" spans="1:13" ht="85.15" customHeight="1">
      <c r="A11" s="34" t="s">
        <v>34</v>
      </c>
      <c r="B11" s="34" t="s">
        <v>41</v>
      </c>
      <c r="C11" s="34" t="s">
        <v>41</v>
      </c>
      <c r="D11" s="134" t="s">
        <v>42</v>
      </c>
      <c r="E11" s="134"/>
      <c r="F11" s="134" t="s">
        <v>270</v>
      </c>
      <c r="G11" s="134"/>
      <c r="H11" s="134" t="s">
        <v>271</v>
      </c>
      <c r="I11" s="134"/>
      <c r="J11" s="34"/>
      <c r="K11" s="34"/>
      <c r="L11" s="34"/>
      <c r="M11" s="34"/>
    </row>
    <row r="12" spans="1:13" ht="120">
      <c r="A12" s="35" t="s">
        <v>45</v>
      </c>
      <c r="B12" s="35" t="s">
        <v>278</v>
      </c>
      <c r="C12" s="35" t="s">
        <v>38</v>
      </c>
      <c r="D12" s="35" t="s">
        <v>278</v>
      </c>
      <c r="E12" s="35" t="s">
        <v>38</v>
      </c>
      <c r="F12" s="35" t="s">
        <v>278</v>
      </c>
      <c r="G12" s="35" t="s">
        <v>38</v>
      </c>
      <c r="H12" s="35" t="s">
        <v>278</v>
      </c>
      <c r="I12" s="35" t="s">
        <v>38</v>
      </c>
      <c r="J12" s="35" t="s">
        <v>41</v>
      </c>
      <c r="K12" s="35" t="s">
        <v>42</v>
      </c>
      <c r="L12" s="35" t="s">
        <v>270</v>
      </c>
      <c r="M12" s="35" t="s">
        <v>271</v>
      </c>
    </row>
    <row r="13" spans="1:13" ht="14.25">
      <c r="A13" s="32" t="s">
        <v>46</v>
      </c>
      <c r="B13" s="103">
        <v>160895.9</v>
      </c>
      <c r="C13" s="103">
        <v>163632.8</v>
      </c>
      <c r="D13" s="103">
        <v>24444.7</v>
      </c>
      <c r="E13" s="103">
        <v>25027.1</v>
      </c>
      <c r="F13" s="104">
        <v>7640.4</v>
      </c>
      <c r="G13" s="104">
        <v>7777.3</v>
      </c>
      <c r="H13" s="104">
        <v>16804.2</v>
      </c>
      <c r="I13" s="104">
        <v>17249.8</v>
      </c>
      <c r="J13" s="46">
        <f>100*((C13/B13)-1)</f>
        <v>1.701037751738843</v>
      </c>
      <c r="K13" s="46">
        <f>100*((E13/D13)-1)</f>
        <v>2.382520546376088</v>
      </c>
      <c r="L13" s="46">
        <f>100*((G13/F13)-1)</f>
        <v>1.7917910057065223</v>
      </c>
      <c r="M13" s="46">
        <f>100*((I13/H13)-1)</f>
        <v>2.651718022875227</v>
      </c>
    </row>
    <row r="14" spans="1:13" ht="14.25">
      <c r="A14" s="32"/>
      <c r="B14" s="103"/>
      <c r="C14" s="103"/>
      <c r="D14" s="103"/>
      <c r="E14" s="103"/>
      <c r="F14" s="104"/>
      <c r="G14" s="104"/>
      <c r="H14" s="104"/>
      <c r="I14" s="104"/>
      <c r="J14" s="46"/>
      <c r="K14" s="46"/>
      <c r="L14" s="46"/>
      <c r="M14" s="46"/>
    </row>
    <row r="15" spans="1:13" ht="14.25">
      <c r="A15" s="32" t="s">
        <v>83</v>
      </c>
      <c r="B15" s="103">
        <v>6445.5</v>
      </c>
      <c r="C15" s="103">
        <v>6502.5</v>
      </c>
      <c r="D15" s="103">
        <v>844.3</v>
      </c>
      <c r="E15" s="103">
        <v>989.2</v>
      </c>
      <c r="F15" s="104">
        <v>125.3</v>
      </c>
      <c r="G15" s="104">
        <v>111.7</v>
      </c>
      <c r="H15" s="104">
        <v>718.9</v>
      </c>
      <c r="I15" s="104">
        <v>877.5</v>
      </c>
      <c r="J15" s="46">
        <f aca="true" t="shared" si="0" ref="J15:J41">100*((C15/B15)-1)</f>
        <v>0.8843379101698856</v>
      </c>
      <c r="K15" s="46">
        <f aca="true" t="shared" si="1" ref="K15:K41">100*((E15/D15)-1)</f>
        <v>17.16214615657943</v>
      </c>
      <c r="L15" s="46">
        <f aca="true" t="shared" si="2" ref="L15:L41">100*((G15/F15)-1)</f>
        <v>-10.853950518754985</v>
      </c>
      <c r="M15" s="46">
        <f aca="true" t="shared" si="3" ref="M15:M41">100*((I15/H15)-1)</f>
        <v>22.061482820976487</v>
      </c>
    </row>
    <row r="16" spans="1:13" ht="14.25">
      <c r="A16" s="32" t="s">
        <v>72</v>
      </c>
      <c r="B16" s="103">
        <v>1397.8</v>
      </c>
      <c r="C16" s="103">
        <v>1428.5</v>
      </c>
      <c r="D16" s="103">
        <v>172.2</v>
      </c>
      <c r="E16" s="103">
        <v>192.4</v>
      </c>
      <c r="F16" s="104">
        <v>91.5</v>
      </c>
      <c r="G16" s="104">
        <v>96.5</v>
      </c>
      <c r="H16" s="104">
        <v>80.7</v>
      </c>
      <c r="I16" s="104">
        <v>95.9</v>
      </c>
      <c r="J16" s="46">
        <f t="shared" si="0"/>
        <v>2.1963084847617775</v>
      </c>
      <c r="K16" s="46">
        <f t="shared" si="1"/>
        <v>11.730545876887355</v>
      </c>
      <c r="L16" s="46">
        <f t="shared" si="2"/>
        <v>5.464480874316946</v>
      </c>
      <c r="M16" s="46">
        <f t="shared" si="3"/>
        <v>18.835192069392814</v>
      </c>
    </row>
    <row r="17" spans="1:13" ht="14.25">
      <c r="A17" s="33" t="s">
        <v>68</v>
      </c>
      <c r="B17" s="105">
        <v>794</v>
      </c>
      <c r="C17" s="105">
        <v>825.6</v>
      </c>
      <c r="D17" s="105">
        <v>107.4</v>
      </c>
      <c r="E17" s="105">
        <v>117.9</v>
      </c>
      <c r="F17" s="106">
        <v>31.6</v>
      </c>
      <c r="G17" s="106">
        <v>35</v>
      </c>
      <c r="H17" s="106">
        <v>75.9</v>
      </c>
      <c r="I17" s="106">
        <v>82.9</v>
      </c>
      <c r="J17" s="47">
        <f t="shared" si="0"/>
        <v>3.9798488664987364</v>
      </c>
      <c r="K17" s="47">
        <f t="shared" si="1"/>
        <v>9.77653631284916</v>
      </c>
      <c r="L17" s="47">
        <f t="shared" si="2"/>
        <v>10.759493670886066</v>
      </c>
      <c r="M17" s="47">
        <f t="shared" si="3"/>
        <v>9.222661396574438</v>
      </c>
    </row>
    <row r="18" spans="1:13" ht="14.25">
      <c r="A18" s="33" t="s">
        <v>69</v>
      </c>
      <c r="B18" s="105">
        <v>1844.4</v>
      </c>
      <c r="C18" s="105">
        <v>1920.4</v>
      </c>
      <c r="D18" s="105">
        <v>233.6</v>
      </c>
      <c r="E18" s="105">
        <v>252.5</v>
      </c>
      <c r="F18" s="106">
        <v>66.9</v>
      </c>
      <c r="G18" s="106">
        <v>73.2</v>
      </c>
      <c r="H18" s="106">
        <v>166.7</v>
      </c>
      <c r="I18" s="106">
        <v>179.3</v>
      </c>
      <c r="J18" s="47">
        <f t="shared" si="0"/>
        <v>4.120581218824548</v>
      </c>
      <c r="K18" s="47">
        <f t="shared" si="1"/>
        <v>8.090753424657526</v>
      </c>
      <c r="L18" s="47">
        <f t="shared" si="2"/>
        <v>9.4170403587444</v>
      </c>
      <c r="M18" s="47">
        <f t="shared" si="3"/>
        <v>7.558488302339539</v>
      </c>
    </row>
    <row r="19" spans="1:13" ht="14.25">
      <c r="A19" s="33" t="s">
        <v>62</v>
      </c>
      <c r="B19" s="105">
        <v>705.4</v>
      </c>
      <c r="C19" s="105">
        <v>705.8</v>
      </c>
      <c r="D19" s="105">
        <v>98</v>
      </c>
      <c r="E19" s="105">
        <v>105.2</v>
      </c>
      <c r="F19" s="106">
        <v>37.4</v>
      </c>
      <c r="G19" s="106">
        <v>42.9</v>
      </c>
      <c r="H19" s="106">
        <v>60.6</v>
      </c>
      <c r="I19" s="106">
        <v>62.3</v>
      </c>
      <c r="J19" s="47">
        <f t="shared" si="0"/>
        <v>0.05670541536717533</v>
      </c>
      <c r="K19" s="47">
        <f t="shared" si="1"/>
        <v>7.346938775510203</v>
      </c>
      <c r="L19" s="47">
        <f t="shared" si="2"/>
        <v>14.705882352941169</v>
      </c>
      <c r="M19" s="47">
        <f t="shared" si="3"/>
        <v>2.8052805280528004</v>
      </c>
    </row>
    <row r="20" spans="1:13" ht="14.25">
      <c r="A20" s="33" t="s">
        <v>52</v>
      </c>
      <c r="B20" s="105">
        <v>545.2</v>
      </c>
      <c r="C20" s="105">
        <v>533.7</v>
      </c>
      <c r="D20" s="105">
        <v>60.8</v>
      </c>
      <c r="E20" s="105">
        <v>65</v>
      </c>
      <c r="F20" s="106">
        <v>27.2</v>
      </c>
      <c r="G20" s="106">
        <v>29</v>
      </c>
      <c r="H20" s="106">
        <v>33.7</v>
      </c>
      <c r="I20" s="106">
        <v>36</v>
      </c>
      <c r="J20" s="47">
        <f t="shared" si="0"/>
        <v>-2.1093176815847436</v>
      </c>
      <c r="K20" s="47">
        <f t="shared" si="1"/>
        <v>6.907894736842102</v>
      </c>
      <c r="L20" s="47">
        <f t="shared" si="2"/>
        <v>6.617647058823528</v>
      </c>
      <c r="M20" s="47">
        <f t="shared" si="3"/>
        <v>6.824925816023719</v>
      </c>
    </row>
    <row r="21" spans="1:13" ht="14.25">
      <c r="A21" s="33" t="s">
        <v>80</v>
      </c>
      <c r="B21" s="105">
        <v>2108.9</v>
      </c>
      <c r="C21" s="105">
        <v>2124.3</v>
      </c>
      <c r="D21" s="105">
        <v>350.1</v>
      </c>
      <c r="E21" s="105">
        <v>369.1</v>
      </c>
      <c r="F21" s="106">
        <v>66.4</v>
      </c>
      <c r="G21" s="106">
        <v>71.2</v>
      </c>
      <c r="H21" s="106">
        <v>283.7</v>
      </c>
      <c r="I21" s="106">
        <v>297.9</v>
      </c>
      <c r="J21" s="47">
        <f t="shared" si="0"/>
        <v>0.7302385129688505</v>
      </c>
      <c r="K21" s="47">
        <f t="shared" si="1"/>
        <v>5.427020851185382</v>
      </c>
      <c r="L21" s="47">
        <f t="shared" si="2"/>
        <v>7.2289156626506035</v>
      </c>
      <c r="M21" s="47">
        <f t="shared" si="3"/>
        <v>5.005287275290793</v>
      </c>
    </row>
    <row r="22" spans="1:13" ht="14.25">
      <c r="A22" s="33" t="s">
        <v>76</v>
      </c>
      <c r="B22" s="105">
        <v>2396.7</v>
      </c>
      <c r="C22" s="105">
        <v>2617.6</v>
      </c>
      <c r="D22" s="105">
        <v>1018.4</v>
      </c>
      <c r="E22" s="105">
        <v>1072.1</v>
      </c>
      <c r="F22" s="106">
        <v>258.1</v>
      </c>
      <c r="G22" s="106">
        <v>295.8</v>
      </c>
      <c r="H22" s="106">
        <v>760.3</v>
      </c>
      <c r="I22" s="106">
        <v>776.2</v>
      </c>
      <c r="J22" s="47">
        <f t="shared" si="0"/>
        <v>9.216839821421118</v>
      </c>
      <c r="K22" s="47">
        <f t="shared" si="1"/>
        <v>5.272977219167307</v>
      </c>
      <c r="L22" s="47">
        <f t="shared" si="2"/>
        <v>14.606741573033698</v>
      </c>
      <c r="M22" s="47">
        <f t="shared" si="3"/>
        <v>2.091279757990283</v>
      </c>
    </row>
    <row r="23" spans="1:13" ht="14.25">
      <c r="A23" s="33" t="s">
        <v>85</v>
      </c>
      <c r="B23" s="105">
        <v>2639.3</v>
      </c>
      <c r="C23" s="105">
        <v>2653.2</v>
      </c>
      <c r="D23" s="105">
        <v>280.5</v>
      </c>
      <c r="E23" s="105">
        <v>294.2</v>
      </c>
      <c r="F23" s="106">
        <v>101</v>
      </c>
      <c r="G23" s="106">
        <v>104.7</v>
      </c>
      <c r="H23" s="106">
        <v>179.4</v>
      </c>
      <c r="I23" s="106">
        <v>189.5</v>
      </c>
      <c r="J23" s="47">
        <f t="shared" si="0"/>
        <v>0.52665479483196</v>
      </c>
      <c r="K23" s="47">
        <f t="shared" si="1"/>
        <v>4.884135472370765</v>
      </c>
      <c r="L23" s="47">
        <f t="shared" si="2"/>
        <v>3.6633663366336666</v>
      </c>
      <c r="M23" s="47">
        <f t="shared" si="3"/>
        <v>5.629877369007796</v>
      </c>
    </row>
    <row r="24" spans="1:13" ht="14.25">
      <c r="A24" s="33" t="s">
        <v>77</v>
      </c>
      <c r="B24" s="105">
        <v>16867.1</v>
      </c>
      <c r="C24" s="105">
        <v>17481.6</v>
      </c>
      <c r="D24" s="105">
        <v>4209.9</v>
      </c>
      <c r="E24" s="105">
        <v>4367.1</v>
      </c>
      <c r="F24" s="106">
        <v>1154.4</v>
      </c>
      <c r="G24" s="106">
        <v>1197.7</v>
      </c>
      <c r="H24" s="106">
        <v>3055.5</v>
      </c>
      <c r="I24" s="106">
        <v>3169.5</v>
      </c>
      <c r="J24" s="47">
        <f t="shared" si="0"/>
        <v>3.6431870327442217</v>
      </c>
      <c r="K24" s="47">
        <f t="shared" si="1"/>
        <v>3.7340554407468307</v>
      </c>
      <c r="L24" s="47">
        <f t="shared" si="2"/>
        <v>3.750866250866247</v>
      </c>
      <c r="M24" s="47">
        <f t="shared" si="3"/>
        <v>3.7309769268532245</v>
      </c>
    </row>
    <row r="25" spans="1:13" ht="14.25">
      <c r="A25" s="33" t="s">
        <v>49</v>
      </c>
      <c r="B25" s="105">
        <v>6969.1</v>
      </c>
      <c r="C25" s="105">
        <v>7066</v>
      </c>
      <c r="D25" s="105">
        <v>1245.3</v>
      </c>
      <c r="E25" s="105">
        <v>1280</v>
      </c>
      <c r="F25" s="106">
        <v>297.4</v>
      </c>
      <c r="G25" s="106">
        <v>293.5</v>
      </c>
      <c r="H25" s="106">
        <v>947.9</v>
      </c>
      <c r="I25" s="106">
        <v>986.5</v>
      </c>
      <c r="J25" s="47">
        <f t="shared" si="0"/>
        <v>1.3904234406164395</v>
      </c>
      <c r="K25" s="47">
        <f t="shared" si="1"/>
        <v>2.7864771540994093</v>
      </c>
      <c r="L25" s="47">
        <f t="shared" si="2"/>
        <v>-1.3113651647612579</v>
      </c>
      <c r="M25" s="47">
        <f t="shared" si="3"/>
        <v>4.072159510496887</v>
      </c>
    </row>
    <row r="26" spans="1:13" ht="14.25">
      <c r="A26" s="33" t="s">
        <v>54</v>
      </c>
      <c r="B26" s="105">
        <v>1144.8</v>
      </c>
      <c r="C26" s="105">
        <v>1145.1</v>
      </c>
      <c r="D26" s="105">
        <v>139.5</v>
      </c>
      <c r="E26" s="105">
        <v>143</v>
      </c>
      <c r="F26" s="106">
        <v>22.5</v>
      </c>
      <c r="G26" s="106">
        <v>22</v>
      </c>
      <c r="H26" s="106">
        <v>116.9</v>
      </c>
      <c r="I26" s="106">
        <v>120.9</v>
      </c>
      <c r="J26" s="47">
        <f t="shared" si="0"/>
        <v>0.02620545073375169</v>
      </c>
      <c r="K26" s="47">
        <f t="shared" si="1"/>
        <v>2.508960573476693</v>
      </c>
      <c r="L26" s="47">
        <f t="shared" si="2"/>
        <v>-2.2222222222222254</v>
      </c>
      <c r="M26" s="47">
        <f t="shared" si="3"/>
        <v>3.421727972626165</v>
      </c>
    </row>
    <row r="27" spans="1:13" ht="14.25">
      <c r="A27" s="33" t="s">
        <v>63</v>
      </c>
      <c r="B27" s="105">
        <v>3998.3</v>
      </c>
      <c r="C27" s="105">
        <v>4087.8</v>
      </c>
      <c r="D27" s="105">
        <v>600.2</v>
      </c>
      <c r="E27" s="105">
        <v>615.1</v>
      </c>
      <c r="F27" s="106">
        <v>151.1</v>
      </c>
      <c r="G27" s="106">
        <v>163.2</v>
      </c>
      <c r="H27" s="106">
        <v>449.1</v>
      </c>
      <c r="I27" s="106">
        <v>451.9</v>
      </c>
      <c r="J27" s="47">
        <f t="shared" si="0"/>
        <v>2.23845134182028</v>
      </c>
      <c r="K27" s="47">
        <f t="shared" si="1"/>
        <v>2.4825058313895365</v>
      </c>
      <c r="L27" s="47">
        <f t="shared" si="2"/>
        <v>8.007941760423565</v>
      </c>
      <c r="M27" s="47">
        <f t="shared" si="3"/>
        <v>0.6234691605432996</v>
      </c>
    </row>
    <row r="28" spans="1:13" ht="14.25">
      <c r="A28" s="33" t="s">
        <v>78</v>
      </c>
      <c r="B28" s="105">
        <v>3936.7</v>
      </c>
      <c r="C28" s="105">
        <v>3971.7</v>
      </c>
      <c r="D28" s="105">
        <v>508.9</v>
      </c>
      <c r="E28" s="105">
        <v>521.5</v>
      </c>
      <c r="F28" s="106">
        <v>179.6</v>
      </c>
      <c r="G28" s="106">
        <v>189.8</v>
      </c>
      <c r="H28" s="106">
        <v>329.3</v>
      </c>
      <c r="I28" s="106">
        <v>331.8</v>
      </c>
      <c r="J28" s="47">
        <f t="shared" si="0"/>
        <v>0.889069525236863</v>
      </c>
      <c r="K28" s="47">
        <f t="shared" si="1"/>
        <v>2.4759284731774356</v>
      </c>
      <c r="L28" s="47">
        <f t="shared" si="2"/>
        <v>5.679287305122505</v>
      </c>
      <c r="M28" s="47">
        <f t="shared" si="3"/>
        <v>0.7591861524445687</v>
      </c>
    </row>
    <row r="29" spans="1:13" ht="14.25">
      <c r="A29" s="33" t="s">
        <v>64</v>
      </c>
      <c r="B29" s="105">
        <v>23190.4</v>
      </c>
      <c r="C29" s="105">
        <v>23503.8</v>
      </c>
      <c r="D29" s="105">
        <v>3110.9</v>
      </c>
      <c r="E29" s="105">
        <v>3177.3</v>
      </c>
      <c r="F29" s="106">
        <v>1265.4</v>
      </c>
      <c r="G29" s="106">
        <v>1274.2</v>
      </c>
      <c r="H29" s="106">
        <v>1845.5</v>
      </c>
      <c r="I29" s="106">
        <v>1903.1</v>
      </c>
      <c r="J29" s="47">
        <f t="shared" si="0"/>
        <v>1.351421277770104</v>
      </c>
      <c r="K29" s="47">
        <f t="shared" si="1"/>
        <v>2.134430550644506</v>
      </c>
      <c r="L29" s="47">
        <f t="shared" si="2"/>
        <v>0.6954322743796482</v>
      </c>
      <c r="M29" s="47">
        <f t="shared" si="3"/>
        <v>3.1211053914928177</v>
      </c>
    </row>
    <row r="30" spans="1:13" ht="14.25">
      <c r="A30" s="33" t="s">
        <v>73</v>
      </c>
      <c r="B30" s="105">
        <v>15892</v>
      </c>
      <c r="C30" s="105">
        <v>16260.3</v>
      </c>
      <c r="D30" s="105">
        <v>2875</v>
      </c>
      <c r="E30" s="105">
        <v>2929.4</v>
      </c>
      <c r="F30" s="106">
        <v>861.5</v>
      </c>
      <c r="G30" s="106">
        <v>871.2</v>
      </c>
      <c r="H30" s="106">
        <v>2013.5</v>
      </c>
      <c r="I30" s="106">
        <v>2058.2</v>
      </c>
      <c r="J30" s="47">
        <f t="shared" si="0"/>
        <v>2.3175182481751877</v>
      </c>
      <c r="K30" s="47">
        <f t="shared" si="1"/>
        <v>1.8921739130434823</v>
      </c>
      <c r="L30" s="47">
        <f t="shared" si="2"/>
        <v>1.1259431224608374</v>
      </c>
      <c r="M30" s="47">
        <f t="shared" si="3"/>
        <v>2.220014899428846</v>
      </c>
    </row>
    <row r="31" spans="1:13" ht="14.25">
      <c r="A31" s="33" t="s">
        <v>81</v>
      </c>
      <c r="B31" s="105">
        <v>4204.5</v>
      </c>
      <c r="C31" s="105">
        <v>4335.4</v>
      </c>
      <c r="D31" s="105">
        <v>398.1</v>
      </c>
      <c r="E31" s="105">
        <v>402</v>
      </c>
      <c r="F31" s="106">
        <v>162.8</v>
      </c>
      <c r="G31" s="106">
        <v>154.4</v>
      </c>
      <c r="H31" s="106">
        <v>235.3</v>
      </c>
      <c r="I31" s="106">
        <v>247.6</v>
      </c>
      <c r="J31" s="47">
        <f t="shared" si="0"/>
        <v>3.1133309549292276</v>
      </c>
      <c r="K31" s="47">
        <f t="shared" si="1"/>
        <v>0.9796533534287777</v>
      </c>
      <c r="L31" s="47">
        <f t="shared" si="2"/>
        <v>-5.1597051597051635</v>
      </c>
      <c r="M31" s="47">
        <f t="shared" si="3"/>
        <v>5.227369315767105</v>
      </c>
    </row>
    <row r="32" spans="1:13" ht="14.25">
      <c r="A32" s="33" t="s">
        <v>70</v>
      </c>
      <c r="B32" s="105">
        <v>354.9</v>
      </c>
      <c r="C32" s="105">
        <v>367.5</v>
      </c>
      <c r="D32" s="105">
        <v>40.7</v>
      </c>
      <c r="E32" s="105">
        <v>40.9</v>
      </c>
      <c r="F32" s="106">
        <v>6.8</v>
      </c>
      <c r="G32" s="106">
        <v>7</v>
      </c>
      <c r="H32" s="106">
        <v>33.9</v>
      </c>
      <c r="I32" s="106">
        <v>33.9</v>
      </c>
      <c r="J32" s="47">
        <f t="shared" si="0"/>
        <v>3.5502958579881616</v>
      </c>
      <c r="K32" s="47">
        <f t="shared" si="1"/>
        <v>0.49140049140048436</v>
      </c>
      <c r="L32" s="47">
        <f t="shared" si="2"/>
        <v>2.941176470588247</v>
      </c>
      <c r="M32" s="47">
        <f t="shared" si="3"/>
        <v>0</v>
      </c>
    </row>
    <row r="33" spans="1:13" ht="14.25">
      <c r="A33" s="33" t="s">
        <v>51</v>
      </c>
      <c r="B33" s="105">
        <v>2387.8</v>
      </c>
      <c r="C33" s="105">
        <v>2439.3</v>
      </c>
      <c r="D33" s="105">
        <v>213</v>
      </c>
      <c r="E33" s="105">
        <v>213.6</v>
      </c>
      <c r="F33" s="106">
        <v>94.5</v>
      </c>
      <c r="G33" s="106">
        <v>91.8</v>
      </c>
      <c r="H33" s="106">
        <v>118.5</v>
      </c>
      <c r="I33" s="106">
        <v>121.8</v>
      </c>
      <c r="J33" s="47">
        <f t="shared" si="0"/>
        <v>2.156797051679371</v>
      </c>
      <c r="K33" s="47">
        <f t="shared" si="1"/>
        <v>0.28169014084507005</v>
      </c>
      <c r="L33" s="47">
        <f t="shared" si="2"/>
        <v>-2.857142857142858</v>
      </c>
      <c r="M33" s="47">
        <f t="shared" si="3"/>
        <v>2.784810126582271</v>
      </c>
    </row>
    <row r="34" spans="1:13" ht="14.25">
      <c r="A34" s="33" t="s">
        <v>50</v>
      </c>
      <c r="B34" s="105">
        <v>2027</v>
      </c>
      <c r="C34" s="105">
        <v>2097.3</v>
      </c>
      <c r="D34" s="105">
        <v>298.6</v>
      </c>
      <c r="E34" s="105">
        <v>298</v>
      </c>
      <c r="F34" s="106">
        <v>92</v>
      </c>
      <c r="G34" s="106">
        <v>87.8</v>
      </c>
      <c r="H34" s="106">
        <v>206.6</v>
      </c>
      <c r="I34" s="106">
        <v>210.2</v>
      </c>
      <c r="J34" s="47">
        <f t="shared" si="0"/>
        <v>3.4681795757276923</v>
      </c>
      <c r="K34" s="47">
        <f t="shared" si="1"/>
        <v>-0.20093770931012278</v>
      </c>
      <c r="L34" s="47">
        <f t="shared" si="2"/>
        <v>-4.565217391304355</v>
      </c>
      <c r="M34" s="47">
        <f t="shared" si="3"/>
        <v>1.742497579864466</v>
      </c>
    </row>
    <row r="35" spans="1:13" ht="14.25">
      <c r="A35" s="33" t="s">
        <v>57</v>
      </c>
      <c r="B35" s="105">
        <v>12871.8</v>
      </c>
      <c r="C35" s="105">
        <v>13061</v>
      </c>
      <c r="D35" s="105">
        <v>2889.4</v>
      </c>
      <c r="E35" s="105">
        <v>2883.3</v>
      </c>
      <c r="F35" s="106">
        <v>589.9</v>
      </c>
      <c r="G35" s="106">
        <v>600.4</v>
      </c>
      <c r="H35" s="106">
        <v>2299.5</v>
      </c>
      <c r="I35" s="106">
        <v>2282.8</v>
      </c>
      <c r="J35" s="47">
        <f t="shared" si="0"/>
        <v>1.469879892478132</v>
      </c>
      <c r="K35" s="47">
        <f t="shared" si="1"/>
        <v>-0.21111649477399963</v>
      </c>
      <c r="L35" s="47">
        <f t="shared" si="2"/>
        <v>1.7799627055433032</v>
      </c>
      <c r="M35" s="47">
        <f t="shared" si="3"/>
        <v>-0.7262448358338669</v>
      </c>
    </row>
    <row r="36" spans="1:13" ht="14.25">
      <c r="A36" s="33" t="s">
        <v>55</v>
      </c>
      <c r="B36" s="105">
        <v>3549.7</v>
      </c>
      <c r="C36" s="105">
        <v>3609.1</v>
      </c>
      <c r="D36" s="105">
        <v>415.7</v>
      </c>
      <c r="E36" s="105">
        <v>412.5</v>
      </c>
      <c r="F36" s="106">
        <v>169.8</v>
      </c>
      <c r="G36" s="106">
        <v>168.1</v>
      </c>
      <c r="H36" s="106">
        <v>245.9</v>
      </c>
      <c r="I36" s="106">
        <v>244.5</v>
      </c>
      <c r="J36" s="47">
        <f t="shared" si="0"/>
        <v>1.673380849085837</v>
      </c>
      <c r="K36" s="47">
        <f t="shared" si="1"/>
        <v>-0.7697859032956389</v>
      </c>
      <c r="L36" s="47">
        <f t="shared" si="2"/>
        <v>-1.0011778563015383</v>
      </c>
      <c r="M36" s="47">
        <f t="shared" si="3"/>
        <v>-0.5693371289141935</v>
      </c>
    </row>
    <row r="37" spans="1:13" ht="15">
      <c r="A37" s="33" t="s">
        <v>274</v>
      </c>
      <c r="B37" s="105">
        <v>36050.8</v>
      </c>
      <c r="C37" s="105">
        <v>36179.5</v>
      </c>
      <c r="D37" s="105">
        <v>2912.3</v>
      </c>
      <c r="E37" s="105">
        <v>2886.9</v>
      </c>
      <c r="F37" s="106">
        <v>1418.4</v>
      </c>
      <c r="G37" s="106">
        <v>1434.3</v>
      </c>
      <c r="H37" s="106">
        <v>1493.9</v>
      </c>
      <c r="I37" s="106">
        <v>1452.7</v>
      </c>
      <c r="J37" s="47">
        <f t="shared" si="0"/>
        <v>0.3569962386410275</v>
      </c>
      <c r="K37" s="47">
        <f t="shared" si="1"/>
        <v>-0.8721628953061167</v>
      </c>
      <c r="L37" s="47">
        <f t="shared" si="2"/>
        <v>1.1209813874788477</v>
      </c>
      <c r="M37" s="47">
        <f t="shared" si="3"/>
        <v>-2.75788205368499</v>
      </c>
    </row>
    <row r="38" spans="1:13" ht="15">
      <c r="A38" s="33" t="s">
        <v>56</v>
      </c>
      <c r="B38" s="105">
        <v>3872.2</v>
      </c>
      <c r="C38" s="105">
        <v>3984.3</v>
      </c>
      <c r="D38" s="105">
        <v>595.9</v>
      </c>
      <c r="E38" s="105">
        <v>588.3</v>
      </c>
      <c r="F38" s="106">
        <v>205.2</v>
      </c>
      <c r="G38" s="106">
        <v>213</v>
      </c>
      <c r="H38" s="106">
        <v>390.6</v>
      </c>
      <c r="I38" s="106">
        <v>375.3</v>
      </c>
      <c r="J38" s="47">
        <f t="shared" si="0"/>
        <v>2.8949950932286583</v>
      </c>
      <c r="K38" s="47">
        <f t="shared" si="1"/>
        <v>-1.2753817754656893</v>
      </c>
      <c r="L38" s="47">
        <f t="shared" si="2"/>
        <v>3.801169590643272</v>
      </c>
      <c r="M38" s="47">
        <f t="shared" si="3"/>
        <v>-3.9170506912442393</v>
      </c>
    </row>
    <row r="39" spans="1:13" ht="15">
      <c r="A39" s="33" t="s">
        <v>75</v>
      </c>
      <c r="B39" s="105">
        <v>4223.2</v>
      </c>
      <c r="C39" s="105">
        <v>4238.9</v>
      </c>
      <c r="D39" s="105">
        <v>761.4</v>
      </c>
      <c r="E39" s="105">
        <v>750.6</v>
      </c>
      <c r="F39" s="106">
        <v>141.1</v>
      </c>
      <c r="G39" s="106">
        <v>128.6</v>
      </c>
      <c r="H39" s="106">
        <v>620.4</v>
      </c>
      <c r="I39" s="106">
        <v>622</v>
      </c>
      <c r="J39" s="47">
        <f t="shared" si="0"/>
        <v>0.3717560143966514</v>
      </c>
      <c r="K39" s="47">
        <f t="shared" si="1"/>
        <v>-1.4184397163120477</v>
      </c>
      <c r="L39" s="47">
        <f t="shared" si="2"/>
        <v>-8.858965272856134</v>
      </c>
      <c r="M39" s="47">
        <f t="shared" si="3"/>
        <v>0.2578981302385541</v>
      </c>
    </row>
    <row r="40" spans="1:13" ht="15">
      <c r="A40" s="33" t="s">
        <v>67</v>
      </c>
      <c r="B40" s="105">
        <v>213.3</v>
      </c>
      <c r="C40" s="105">
        <v>217.7</v>
      </c>
      <c r="D40" s="105">
        <v>39</v>
      </c>
      <c r="E40" s="105">
        <v>37.1</v>
      </c>
      <c r="F40" s="106">
        <v>11.5</v>
      </c>
      <c r="G40" s="106">
        <v>10.1</v>
      </c>
      <c r="H40" s="106">
        <v>27.5</v>
      </c>
      <c r="I40" s="106">
        <v>27.1</v>
      </c>
      <c r="J40" s="47">
        <f t="shared" si="0"/>
        <v>2.0628223159868675</v>
      </c>
      <c r="K40" s="47">
        <f t="shared" si="1"/>
        <v>-4.871794871794865</v>
      </c>
      <c r="L40" s="47">
        <f t="shared" si="2"/>
        <v>-12.173913043478269</v>
      </c>
      <c r="M40" s="47">
        <f t="shared" si="3"/>
        <v>-1.4545454545454528</v>
      </c>
    </row>
    <row r="41" spans="1:13" ht="15">
      <c r="A41" s="33" t="s">
        <v>59</v>
      </c>
      <c r="B41" s="105">
        <v>265.1</v>
      </c>
      <c r="C41" s="105">
        <v>274.6</v>
      </c>
      <c r="D41" s="105">
        <v>25.6</v>
      </c>
      <c r="E41" s="105">
        <v>22.8</v>
      </c>
      <c r="F41" s="106">
        <v>11</v>
      </c>
      <c r="G41" s="106">
        <v>10.2</v>
      </c>
      <c r="H41" s="106">
        <v>14.6</v>
      </c>
      <c r="I41" s="106">
        <v>12.6</v>
      </c>
      <c r="J41" s="47">
        <f t="shared" si="0"/>
        <v>3.5835533760844918</v>
      </c>
      <c r="K41" s="47">
        <f t="shared" si="1"/>
        <v>-10.9375</v>
      </c>
      <c r="L41" s="47">
        <f t="shared" si="2"/>
        <v>-7.272727272727275</v>
      </c>
      <c r="M41" s="47">
        <f t="shared" si="3"/>
        <v>-13.698630136986301</v>
      </c>
    </row>
    <row r="42" spans="1:13" ht="15">
      <c r="A42" s="33"/>
      <c r="B42" s="105"/>
      <c r="C42" s="105"/>
      <c r="D42" s="105"/>
      <c r="E42" s="105"/>
      <c r="F42" s="106"/>
      <c r="G42" s="106"/>
      <c r="H42" s="106"/>
      <c r="I42" s="106"/>
      <c r="J42" s="47"/>
      <c r="K42" s="47"/>
      <c r="L42" s="47"/>
      <c r="M42" s="47"/>
    </row>
    <row r="43" spans="1:13" ht="15">
      <c r="A43" s="33" t="s">
        <v>86</v>
      </c>
      <c r="B43" s="105">
        <v>148.7</v>
      </c>
      <c r="C43" s="105">
        <v>151.9</v>
      </c>
      <c r="D43" s="105">
        <v>19.3</v>
      </c>
      <c r="E43" s="105">
        <v>21</v>
      </c>
      <c r="F43" s="106">
        <v>6.3</v>
      </c>
      <c r="G43" s="106">
        <v>6.5</v>
      </c>
      <c r="H43" s="106">
        <v>13</v>
      </c>
      <c r="I43" s="106">
        <v>14.5</v>
      </c>
      <c r="J43" s="47">
        <f>100*((C43/B43)-1)</f>
        <v>2.151983860121054</v>
      </c>
      <c r="K43" s="47">
        <f>100*((E43/D43)-1)</f>
        <v>8.808290155440401</v>
      </c>
      <c r="L43" s="47">
        <f>100*((G43/F43)-1)</f>
        <v>3.1746031746031855</v>
      </c>
      <c r="M43" s="47">
        <f>100*((I43/H43)-1)</f>
        <v>11.538461538461542</v>
      </c>
    </row>
    <row r="44" spans="1:13" ht="15">
      <c r="A44" s="33" t="s">
        <v>87</v>
      </c>
      <c r="B44" s="105">
        <v>3680.7</v>
      </c>
      <c r="C44" s="105">
        <v>3663.6</v>
      </c>
      <c r="D44" s="105">
        <v>526.5</v>
      </c>
      <c r="E44" s="105">
        <v>545.2</v>
      </c>
      <c r="F44" s="106">
        <v>219.6</v>
      </c>
      <c r="G44" s="106">
        <v>217.5</v>
      </c>
      <c r="H44" s="106">
        <v>306.9</v>
      </c>
      <c r="I44" s="106">
        <v>327.7</v>
      </c>
      <c r="J44" s="47">
        <f>100*((C44/B44)-1)</f>
        <v>-0.4645855407938715</v>
      </c>
      <c r="K44" s="47">
        <f>100*((E44/D44)-1)</f>
        <v>3.551756885090218</v>
      </c>
      <c r="L44" s="47">
        <f>100*((G44/F44)-1)</f>
        <v>-0.95628415300546</v>
      </c>
      <c r="M44" s="47">
        <f>100*((I44/H44)-1)</f>
        <v>6.777451938742263</v>
      </c>
    </row>
    <row r="45" spans="1:13" ht="15">
      <c r="A45" s="33" t="s">
        <v>88</v>
      </c>
      <c r="B45" s="105">
        <v>2379.4</v>
      </c>
      <c r="C45" s="105">
        <v>2434.4</v>
      </c>
      <c r="D45" s="105">
        <v>95.9</v>
      </c>
      <c r="E45" s="105">
        <v>92.2</v>
      </c>
      <c r="F45" s="106">
        <v>18.6</v>
      </c>
      <c r="G45" s="106">
        <v>15.8</v>
      </c>
      <c r="H45" s="106">
        <v>77.4</v>
      </c>
      <c r="I45" s="106">
        <v>76.4</v>
      </c>
      <c r="J45" s="47">
        <f>100*((C45/B45)-1)</f>
        <v>2.3115071026309053</v>
      </c>
      <c r="K45" s="47">
        <f>100*((E45/D45)-1)</f>
        <v>-3.858185610010434</v>
      </c>
      <c r="L45" s="47">
        <f>100*((G45/F45)-1)</f>
        <v>-15.053763440860212</v>
      </c>
      <c r="M45" s="47">
        <f>100*((I45/H45)-1)</f>
        <v>-1.2919896640826822</v>
      </c>
    </row>
    <row r="46" spans="1:13" ht="15">
      <c r="A46" s="33"/>
      <c r="B46" s="105"/>
      <c r="C46" s="105"/>
      <c r="D46" s="105"/>
      <c r="E46" s="105"/>
      <c r="F46" s="106"/>
      <c r="G46" s="106"/>
      <c r="H46" s="106"/>
      <c r="I46" s="106"/>
      <c r="J46" s="47"/>
      <c r="K46" s="47"/>
      <c r="L46" s="47"/>
      <c r="M46" s="47"/>
    </row>
    <row r="47" spans="1:13" ht="15">
      <c r="A47" s="33" t="s">
        <v>89</v>
      </c>
      <c r="B47" s="105">
        <v>2090.6</v>
      </c>
      <c r="C47" s="105">
        <v>2115.5</v>
      </c>
      <c r="D47" s="105">
        <v>402.4</v>
      </c>
      <c r="E47" s="105">
        <v>425</v>
      </c>
      <c r="F47" s="106">
        <v>93.7</v>
      </c>
      <c r="G47" s="106">
        <v>93.1</v>
      </c>
      <c r="H47" s="106">
        <v>308.6</v>
      </c>
      <c r="I47" s="106">
        <v>331.8</v>
      </c>
      <c r="J47" s="47">
        <f aca="true" t="shared" si="4" ref="J47">100*((C47/B47)-1)</f>
        <v>1.1910456328326768</v>
      </c>
      <c r="K47" s="47">
        <f aca="true" t="shared" si="5" ref="K47">100*((E47/D47)-1)</f>
        <v>5.616302186878741</v>
      </c>
      <c r="L47" s="47">
        <f aca="true" t="shared" si="6" ref="L47">100*((G47/F47)-1)</f>
        <v>-0.6403415154749292</v>
      </c>
      <c r="M47" s="47">
        <f aca="true" t="shared" si="7" ref="M47">100*((I47/H47)-1)</f>
        <v>7.5178224238496405</v>
      </c>
    </row>
  </sheetData>
  <autoFilter ref="A14:M14">
    <sortState ref="A15:M47">
      <sortCondition descending="1" sortBy="value" ref="K15:K47"/>
    </sortState>
  </autoFilter>
  <mergeCells count="3">
    <mergeCell ref="D11:E11"/>
    <mergeCell ref="F11:G11"/>
    <mergeCell ref="H11:I11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 topLeftCell="U1">
      <selection activeCell="T42" sqref="T42:T43"/>
    </sheetView>
  </sheetViews>
  <sheetFormatPr defaultColWidth="8.8515625" defaultRowHeight="15"/>
  <cols>
    <col min="1" max="1" width="18.57421875" style="98" customWidth="1"/>
    <col min="2" max="2" width="11.28125" style="98" bestFit="1" customWidth="1"/>
    <col min="3" max="3" width="9.421875" style="98" customWidth="1"/>
    <col min="4" max="4" width="10.421875" style="98" bestFit="1" customWidth="1"/>
    <col min="5" max="5" width="11.28125" style="98" bestFit="1" customWidth="1"/>
    <col min="6" max="7" width="10.140625" style="98" bestFit="1" customWidth="1"/>
    <col min="8" max="8" width="11.421875" style="98" bestFit="1" customWidth="1"/>
    <col min="9" max="9" width="10.421875" style="98" bestFit="1" customWidth="1"/>
    <col min="10" max="10" width="9.140625" style="98" bestFit="1" customWidth="1"/>
    <col min="11" max="11" width="10.28125" style="98" bestFit="1" customWidth="1"/>
    <col min="12" max="20" width="9.00390625" style="98" bestFit="1" customWidth="1"/>
    <col min="21" max="16384" width="8.8515625" style="98" customWidth="1"/>
  </cols>
  <sheetData>
    <row r="1" spans="1:9" ht="12.75">
      <c r="A1" s="98" t="s">
        <v>279</v>
      </c>
      <c r="I1" s="107" t="s">
        <v>298</v>
      </c>
    </row>
    <row r="2" spans="1:20" ht="14.45" customHeight="1">
      <c r="A2" s="108" t="s">
        <v>3</v>
      </c>
      <c r="B2" s="135" t="s">
        <v>33</v>
      </c>
      <c r="C2" s="135"/>
      <c r="D2" s="135"/>
      <c r="E2" s="135" t="s">
        <v>272</v>
      </c>
      <c r="F2" s="135"/>
      <c r="G2" s="135"/>
      <c r="H2" s="135" t="s">
        <v>273</v>
      </c>
      <c r="I2" s="135"/>
      <c r="J2" s="135"/>
      <c r="K2" s="124" t="s">
        <v>40</v>
      </c>
      <c r="L2" s="135" t="s">
        <v>12</v>
      </c>
      <c r="M2" s="135"/>
      <c r="N2" s="135" t="s">
        <v>13</v>
      </c>
      <c r="O2" s="135"/>
      <c r="P2" s="124" t="s">
        <v>33</v>
      </c>
      <c r="Q2" s="124"/>
      <c r="R2" s="124"/>
      <c r="S2" s="124"/>
      <c r="T2" s="124"/>
    </row>
    <row r="3" spans="1:20" s="111" customFormat="1" ht="191.25">
      <c r="A3" s="109" t="s">
        <v>269</v>
      </c>
      <c r="B3" s="110" t="s">
        <v>35</v>
      </c>
      <c r="C3" s="110" t="s">
        <v>42</v>
      </c>
      <c r="D3" s="110" t="s">
        <v>271</v>
      </c>
      <c r="E3" s="110" t="s">
        <v>35</v>
      </c>
      <c r="F3" s="110" t="s">
        <v>42</v>
      </c>
      <c r="G3" s="110" t="s">
        <v>271</v>
      </c>
      <c r="H3" s="110" t="s">
        <v>35</v>
      </c>
      <c r="I3" s="110" t="s">
        <v>42</v>
      </c>
      <c r="J3" s="110" t="s">
        <v>271</v>
      </c>
      <c r="K3" s="110" t="s">
        <v>40</v>
      </c>
      <c r="L3" s="110" t="s">
        <v>308</v>
      </c>
      <c r="M3" s="110" t="s">
        <v>271</v>
      </c>
      <c r="N3" s="110" t="s">
        <v>308</v>
      </c>
      <c r="O3" s="110" t="s">
        <v>271</v>
      </c>
      <c r="P3" s="110" t="s">
        <v>42</v>
      </c>
      <c r="Q3" s="110" t="s">
        <v>325</v>
      </c>
      <c r="R3" s="110" t="s">
        <v>326</v>
      </c>
      <c r="S3" s="110"/>
      <c r="T3" s="110" t="s">
        <v>327</v>
      </c>
    </row>
    <row r="4" spans="1:18" s="113" customFormat="1" ht="12.75">
      <c r="A4" s="112" t="s">
        <v>46</v>
      </c>
      <c r="B4" s="112">
        <v>189883.8</v>
      </c>
      <c r="C4" s="112">
        <v>25027.1</v>
      </c>
      <c r="D4" s="112">
        <v>17249.8</v>
      </c>
      <c r="E4" s="112">
        <v>101951.8</v>
      </c>
      <c r="F4" s="112">
        <v>16822.1</v>
      </c>
      <c r="G4" s="112">
        <v>11148.2</v>
      </c>
      <c r="H4" s="112">
        <v>87932</v>
      </c>
      <c r="I4" s="112">
        <v>8205</v>
      </c>
      <c r="J4" s="112">
        <v>6101.6</v>
      </c>
      <c r="K4" s="112" t="s">
        <v>47</v>
      </c>
      <c r="L4" s="113">
        <f>100*F4/E4</f>
        <v>16.500051985349938</v>
      </c>
      <c r="M4" s="113">
        <f>100*D4/B4</f>
        <v>9.084397931787757</v>
      </c>
      <c r="N4" s="113">
        <f>100*I4/H4</f>
        <v>9.33107401173634</v>
      </c>
      <c r="O4" s="113">
        <f>100*J4/H4</f>
        <v>6.938998316881227</v>
      </c>
      <c r="P4" s="113">
        <f>100*C4/B4</f>
        <v>13.180218638978154</v>
      </c>
      <c r="Q4" s="114">
        <f>100*G4/F4</f>
        <v>66.27115520654378</v>
      </c>
      <c r="R4" s="114">
        <f>100*J4/I4</f>
        <v>74.36441194393663</v>
      </c>
    </row>
    <row r="5" spans="1:18" s="113" customFormat="1" ht="12.7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Q5" s="114"/>
      <c r="R5" s="114"/>
    </row>
    <row r="6" spans="1:20" s="113" customFormat="1" ht="12.75">
      <c r="A6" s="115" t="s">
        <v>76</v>
      </c>
      <c r="B6" s="116">
        <v>3799.4</v>
      </c>
      <c r="C6" s="116">
        <v>1072.1</v>
      </c>
      <c r="D6" s="116">
        <v>776.2</v>
      </c>
      <c r="E6" s="116">
        <v>2178.3</v>
      </c>
      <c r="F6" s="116">
        <v>730</v>
      </c>
      <c r="G6" s="116">
        <v>516</v>
      </c>
      <c r="H6" s="116">
        <v>1621.1</v>
      </c>
      <c r="I6" s="116">
        <v>342.1</v>
      </c>
      <c r="J6" s="116">
        <v>260.2</v>
      </c>
      <c r="K6" s="116" t="s">
        <v>47</v>
      </c>
      <c r="L6" s="113">
        <f>100*F6/E6</f>
        <v>33.51237203323692</v>
      </c>
      <c r="M6" s="113">
        <f>100*D6/B6</f>
        <v>20.429541506553665</v>
      </c>
      <c r="N6" s="113">
        <f>100*I6/H6</f>
        <v>21.102954783788785</v>
      </c>
      <c r="O6" s="113">
        <f>100*J6/H6</f>
        <v>16.05082968354821</v>
      </c>
      <c r="P6" s="113">
        <f>100*C6/B6</f>
        <v>28.217613307364317</v>
      </c>
      <c r="Q6" s="114">
        <f>100*G6/F6</f>
        <v>70.68493150684931</v>
      </c>
      <c r="R6" s="114">
        <f>100*J6/I6</f>
        <v>76.05963168664132</v>
      </c>
      <c r="S6" s="113" t="b">
        <f>R6&gt;Q6</f>
        <v>1</v>
      </c>
      <c r="T6" s="113">
        <f>L6-N6</f>
        <v>12.409417249448136</v>
      </c>
    </row>
    <row r="7" spans="1:20" s="113" customFormat="1" ht="12.75">
      <c r="A7" s="115" t="s">
        <v>77</v>
      </c>
      <c r="B7" s="116">
        <v>22041.2</v>
      </c>
      <c r="C7" s="116">
        <v>4367.1</v>
      </c>
      <c r="D7" s="116">
        <v>3169.5</v>
      </c>
      <c r="E7" s="116">
        <v>12678.5</v>
      </c>
      <c r="F7" s="116">
        <v>3025.8</v>
      </c>
      <c r="G7" s="116">
        <v>2137.6</v>
      </c>
      <c r="H7" s="116">
        <v>9362.8</v>
      </c>
      <c r="I7" s="116">
        <v>1341.3</v>
      </c>
      <c r="J7" s="116">
        <v>1031.9</v>
      </c>
      <c r="K7" s="116" t="s">
        <v>47</v>
      </c>
      <c r="L7" s="113">
        <f>100*F7/E7</f>
        <v>23.865599242812635</v>
      </c>
      <c r="M7" s="113">
        <f>100*D7/B7</f>
        <v>14.379888572310037</v>
      </c>
      <c r="N7" s="113">
        <f>100*I7/H7</f>
        <v>14.325842696629215</v>
      </c>
      <c r="O7" s="113">
        <f>100*J7/H7</f>
        <v>11.021275686760374</v>
      </c>
      <c r="P7" s="113">
        <f>100*C7/B7</f>
        <v>19.813349545396804</v>
      </c>
      <c r="Q7" s="114">
        <f>100*G7/F7</f>
        <v>70.64577962852799</v>
      </c>
      <c r="R7" s="114">
        <f>100*J7/I7</f>
        <v>76.93282636248416</v>
      </c>
      <c r="S7" s="113" t="b">
        <f>R7&gt;Q7</f>
        <v>1</v>
      </c>
      <c r="T7" s="113">
        <f>L7-N7</f>
        <v>9.53975654618342</v>
      </c>
    </row>
    <row r="8" spans="1:20" s="113" customFormat="1" ht="12.75">
      <c r="A8" s="115" t="s">
        <v>57</v>
      </c>
      <c r="B8" s="116">
        <v>16125</v>
      </c>
      <c r="C8" s="116">
        <v>2883.3</v>
      </c>
      <c r="D8" s="116">
        <v>2282.8</v>
      </c>
      <c r="E8" s="116">
        <v>8792.2</v>
      </c>
      <c r="F8" s="116">
        <v>1985.5</v>
      </c>
      <c r="G8" s="116">
        <v>1555</v>
      </c>
      <c r="H8" s="116">
        <v>7332.8</v>
      </c>
      <c r="I8" s="116">
        <v>897.8</v>
      </c>
      <c r="J8" s="116">
        <v>727.9</v>
      </c>
      <c r="K8" s="116" t="s">
        <v>47</v>
      </c>
      <c r="L8" s="113">
        <f>100*F8/E8</f>
        <v>22.582516321284775</v>
      </c>
      <c r="M8" s="113">
        <f>100*D8/B8</f>
        <v>14.156899224806203</v>
      </c>
      <c r="N8" s="113">
        <f>100*I8/H8</f>
        <v>12.243617717652192</v>
      </c>
      <c r="O8" s="113">
        <f>100*J8/H8</f>
        <v>9.926631027711107</v>
      </c>
      <c r="P8" s="113">
        <f>100*C8/B8</f>
        <v>17.88093023255814</v>
      </c>
      <c r="Q8" s="114">
        <f>100*G8/F8</f>
        <v>78.31780407957693</v>
      </c>
      <c r="R8" s="114">
        <f>100*J8/I8</f>
        <v>81.07596346625084</v>
      </c>
      <c r="S8" s="113" t="b">
        <f>R8&gt;Q8</f>
        <v>1</v>
      </c>
      <c r="T8" s="113">
        <f>L8-N8</f>
        <v>10.338898603632583</v>
      </c>
    </row>
    <row r="9" spans="1:20" s="113" customFormat="1" ht="12.75">
      <c r="A9" s="115" t="s">
        <v>49</v>
      </c>
      <c r="B9" s="116">
        <v>8367.6</v>
      </c>
      <c r="C9" s="116">
        <v>1280</v>
      </c>
      <c r="D9" s="116">
        <v>986.5</v>
      </c>
      <c r="E9" s="116">
        <v>4387.3</v>
      </c>
      <c r="F9" s="116">
        <v>827.8</v>
      </c>
      <c r="G9" s="116">
        <v>596.9</v>
      </c>
      <c r="H9" s="116">
        <v>3980.3</v>
      </c>
      <c r="I9" s="116">
        <v>452.2</v>
      </c>
      <c r="J9" s="116">
        <v>389.6</v>
      </c>
      <c r="K9" s="116" t="s">
        <v>47</v>
      </c>
      <c r="L9" s="113">
        <f>100*F9/E9</f>
        <v>18.86809655140975</v>
      </c>
      <c r="M9" s="113">
        <f>100*D9/B9</f>
        <v>11.789521487642812</v>
      </c>
      <c r="N9" s="113">
        <f>100*I9/H9</f>
        <v>11.360952692008139</v>
      </c>
      <c r="O9" s="113">
        <f>100*J9/H9</f>
        <v>9.788206919076451</v>
      </c>
      <c r="P9" s="113">
        <f>100*C9/B9</f>
        <v>15.297098331660212</v>
      </c>
      <c r="Q9" s="114">
        <f>100*G9/F9</f>
        <v>72.1067890794878</v>
      </c>
      <c r="R9" s="114">
        <f>100*J9/I9</f>
        <v>86.15656789031402</v>
      </c>
      <c r="S9" s="113" t="b">
        <f>R9&gt;Q9</f>
        <v>1</v>
      </c>
      <c r="T9" s="113">
        <f>L9-N9</f>
        <v>7.50714385940161</v>
      </c>
    </row>
    <row r="10" spans="1:20" s="113" customFormat="1" ht="12.75">
      <c r="A10" s="115" t="s">
        <v>73</v>
      </c>
      <c r="B10" s="116">
        <v>19275.7</v>
      </c>
      <c r="C10" s="116">
        <v>2929.4</v>
      </c>
      <c r="D10" s="116">
        <v>2058.2</v>
      </c>
      <c r="E10" s="116">
        <v>10375.3</v>
      </c>
      <c r="F10" s="116">
        <v>1933.1</v>
      </c>
      <c r="G10" s="116">
        <v>1336.2</v>
      </c>
      <c r="H10" s="116">
        <v>8900.4</v>
      </c>
      <c r="I10" s="116">
        <v>996.2</v>
      </c>
      <c r="J10" s="116">
        <v>722</v>
      </c>
      <c r="K10" s="116" t="s">
        <v>65</v>
      </c>
      <c r="L10" s="113">
        <f>100*F10/E10</f>
        <v>18.63175040721714</v>
      </c>
      <c r="M10" s="113">
        <f>100*D10/B10</f>
        <v>10.67769263891843</v>
      </c>
      <c r="N10" s="113">
        <f>100*I10/H10</f>
        <v>11.192755381780595</v>
      </c>
      <c r="O10" s="113">
        <f>100*J10/H10</f>
        <v>8.11199496651836</v>
      </c>
      <c r="P10" s="113">
        <f>100*C10/B10</f>
        <v>15.197372858054441</v>
      </c>
      <c r="Q10" s="114">
        <f>100*G10/F10</f>
        <v>69.12213543013813</v>
      </c>
      <c r="R10" s="114">
        <f>100*J10/I10</f>
        <v>72.47540654487051</v>
      </c>
      <c r="S10" s="113" t="b">
        <f>R10&gt;Q10</f>
        <v>1</v>
      </c>
      <c r="T10" s="113">
        <f>L10-N10</f>
        <v>7.438995025436546</v>
      </c>
    </row>
    <row r="11" spans="1:20" s="113" customFormat="1" ht="12.75">
      <c r="A11" s="115" t="s">
        <v>75</v>
      </c>
      <c r="B11" s="116">
        <v>5008.9</v>
      </c>
      <c r="C11" s="116">
        <v>750.6</v>
      </c>
      <c r="D11" s="116">
        <v>622</v>
      </c>
      <c r="E11" s="116">
        <v>2809.9</v>
      </c>
      <c r="F11" s="116">
        <v>525.6</v>
      </c>
      <c r="G11" s="116">
        <v>424.5</v>
      </c>
      <c r="H11" s="116">
        <v>2199</v>
      </c>
      <c r="I11" s="116">
        <v>225</v>
      </c>
      <c r="J11" s="116">
        <v>197.5</v>
      </c>
      <c r="K11" s="116" t="s">
        <v>47</v>
      </c>
      <c r="L11" s="113">
        <f>100*F11/E11</f>
        <v>18.70529200327414</v>
      </c>
      <c r="M11" s="113">
        <f>100*D11/B11</f>
        <v>12.417896144862146</v>
      </c>
      <c r="N11" s="113">
        <f>100*I11/H11</f>
        <v>10.231923601637108</v>
      </c>
      <c r="O11" s="113">
        <f>100*J11/H11</f>
        <v>8.981355161437017</v>
      </c>
      <c r="P11" s="113">
        <f>100*C11/B11</f>
        <v>14.985326119507278</v>
      </c>
      <c r="Q11" s="114">
        <f>100*G11/F11</f>
        <v>80.7648401826484</v>
      </c>
      <c r="R11" s="114">
        <f>100*J11/I11</f>
        <v>87.77777777777777</v>
      </c>
      <c r="S11" s="113" t="b">
        <f>R11&gt;Q11</f>
        <v>1</v>
      </c>
      <c r="T11" s="113">
        <f>L11-N11</f>
        <v>8.47336840163703</v>
      </c>
    </row>
    <row r="12" spans="1:20" s="113" customFormat="1" ht="12.75">
      <c r="A12" s="115" t="s">
        <v>80</v>
      </c>
      <c r="B12" s="116">
        <v>2495.6</v>
      </c>
      <c r="C12" s="116">
        <v>369.1</v>
      </c>
      <c r="D12" s="116">
        <v>297.9</v>
      </c>
      <c r="E12" s="116">
        <v>1320.8</v>
      </c>
      <c r="F12" s="116">
        <v>268.8</v>
      </c>
      <c r="G12" s="116">
        <v>214.3</v>
      </c>
      <c r="H12" s="116">
        <v>1174.8</v>
      </c>
      <c r="I12" s="116">
        <v>100.3</v>
      </c>
      <c r="J12" s="116">
        <v>83.6</v>
      </c>
      <c r="K12" s="116" t="s">
        <v>47</v>
      </c>
      <c r="L12" s="113">
        <f>100*F12/E12</f>
        <v>20.351302241066023</v>
      </c>
      <c r="M12" s="113">
        <f>100*D12/B12</f>
        <v>11.9370091360795</v>
      </c>
      <c r="N12" s="113">
        <f>100*I12/H12</f>
        <v>8.537623425263876</v>
      </c>
      <c r="O12" s="113">
        <f>100*J12/H12</f>
        <v>7.116104868913858</v>
      </c>
      <c r="P12" s="113">
        <f>100*C12/B12</f>
        <v>14.790030453598334</v>
      </c>
      <c r="Q12" s="114">
        <f>100*G12/F12</f>
        <v>79.72470238095238</v>
      </c>
      <c r="R12" s="114">
        <f>100*J12/I12</f>
        <v>83.34995014955135</v>
      </c>
      <c r="S12" s="113" t="b">
        <f>R12&gt;Q12</f>
        <v>1</v>
      </c>
      <c r="T12" s="113">
        <f>L12-N12</f>
        <v>11.813678815802147</v>
      </c>
    </row>
    <row r="13" spans="1:20" s="113" customFormat="1" ht="12.75">
      <c r="A13" s="115" t="s">
        <v>67</v>
      </c>
      <c r="B13" s="116">
        <v>255.1</v>
      </c>
      <c r="C13" s="116">
        <v>37.1</v>
      </c>
      <c r="D13" s="116">
        <v>27.1</v>
      </c>
      <c r="E13" s="116">
        <v>149.7</v>
      </c>
      <c r="F13" s="116">
        <v>28.8</v>
      </c>
      <c r="G13" s="116">
        <v>21</v>
      </c>
      <c r="H13" s="116">
        <v>105.4</v>
      </c>
      <c r="I13" s="116">
        <v>8.3</v>
      </c>
      <c r="J13" s="116">
        <v>6.1</v>
      </c>
      <c r="K13" s="116" t="s">
        <v>47</v>
      </c>
      <c r="L13" s="113">
        <f>100*F13/E13</f>
        <v>19.238476953907817</v>
      </c>
      <c r="M13" s="113">
        <f>100*D13/B13</f>
        <v>10.62328498627989</v>
      </c>
      <c r="N13" s="113">
        <f>100*I13/H13</f>
        <v>7.874762808349146</v>
      </c>
      <c r="O13" s="113">
        <f>100*J13/H13</f>
        <v>5.787476280834914</v>
      </c>
      <c r="P13" s="113">
        <f>100*C13/B13</f>
        <v>14.543316346530773</v>
      </c>
      <c r="Q13" s="114">
        <f>100*G13/F13</f>
        <v>72.91666666666667</v>
      </c>
      <c r="R13" s="114">
        <f>100*J13/I13</f>
        <v>73.49397590361446</v>
      </c>
      <c r="S13" s="113" t="b">
        <f>R13&gt;Q13</f>
        <v>1</v>
      </c>
      <c r="T13" s="113">
        <f>L13-N13</f>
        <v>11.36371414555867</v>
      </c>
    </row>
    <row r="14" spans="1:20" s="113" customFormat="1" ht="12.75">
      <c r="A14" s="115" t="s">
        <v>63</v>
      </c>
      <c r="B14" s="116">
        <v>4722.6</v>
      </c>
      <c r="C14" s="116">
        <v>615.1</v>
      </c>
      <c r="D14" s="116">
        <v>451.9</v>
      </c>
      <c r="E14" s="116">
        <v>2504.3</v>
      </c>
      <c r="F14" s="116">
        <v>411.1</v>
      </c>
      <c r="G14" s="116">
        <v>292.3</v>
      </c>
      <c r="H14" s="116">
        <v>2218.3</v>
      </c>
      <c r="I14" s="116">
        <v>204</v>
      </c>
      <c r="J14" s="116">
        <v>159.6</v>
      </c>
      <c r="K14" s="116" t="s">
        <v>47</v>
      </c>
      <c r="L14" s="113">
        <f>100*F14/E14</f>
        <v>16.415764884398833</v>
      </c>
      <c r="M14" s="113">
        <f>100*D14/B14</f>
        <v>9.568881548299665</v>
      </c>
      <c r="N14" s="113">
        <f>100*I14/H14</f>
        <v>9.196231348329801</v>
      </c>
      <c r="O14" s="113">
        <f>100*J14/H14</f>
        <v>7.19469864310508</v>
      </c>
      <c r="P14" s="113">
        <f>100*C14/B14</f>
        <v>13.024605090416294</v>
      </c>
      <c r="Q14" s="114">
        <f>100*G14/F14</f>
        <v>71.10192167355873</v>
      </c>
      <c r="R14" s="114">
        <f>100*J14/I14</f>
        <v>78.23529411764706</v>
      </c>
      <c r="S14" s="113" t="b">
        <f>R14&gt;Q14</f>
        <v>1</v>
      </c>
      <c r="T14" s="113">
        <f>L14-N14</f>
        <v>7.219533536069031</v>
      </c>
    </row>
    <row r="15" spans="1:20" s="113" customFormat="1" ht="12.75">
      <c r="A15" s="115" t="s">
        <v>62</v>
      </c>
      <c r="B15" s="116">
        <v>816.4</v>
      </c>
      <c r="C15" s="116">
        <v>105.2</v>
      </c>
      <c r="D15" s="116">
        <v>62.3</v>
      </c>
      <c r="E15" s="116">
        <v>408.2</v>
      </c>
      <c r="F15" s="116">
        <v>62.2</v>
      </c>
      <c r="G15" s="116">
        <v>33.6</v>
      </c>
      <c r="H15" s="116">
        <v>408.2</v>
      </c>
      <c r="I15" s="116">
        <v>43</v>
      </c>
      <c r="J15" s="116">
        <v>28.7</v>
      </c>
      <c r="K15" s="116" t="s">
        <v>47</v>
      </c>
      <c r="L15" s="113">
        <f>100*F15/E15</f>
        <v>15.237628613424793</v>
      </c>
      <c r="M15" s="113">
        <f>100*D15/B15</f>
        <v>7.631063204311612</v>
      </c>
      <c r="N15" s="113">
        <f>100*I15/H15</f>
        <v>10.53405193532582</v>
      </c>
      <c r="O15" s="113">
        <f>100*J15/H15</f>
        <v>7.030867221950024</v>
      </c>
      <c r="P15" s="113">
        <f>100*C15/B15</f>
        <v>12.885840274375306</v>
      </c>
      <c r="Q15" s="114">
        <f>100*G15/F15</f>
        <v>54.01929260450161</v>
      </c>
      <c r="R15" s="114">
        <f>100*J15/I15</f>
        <v>66.74418604651163</v>
      </c>
      <c r="S15" s="113" t="b">
        <f>R15&gt;Q15</f>
        <v>1</v>
      </c>
      <c r="T15" s="113">
        <f>L15-N15</f>
        <v>4.7035766780989725</v>
      </c>
    </row>
    <row r="16" spans="1:20" s="128" customFormat="1" ht="12.75">
      <c r="A16" s="126" t="s">
        <v>83</v>
      </c>
      <c r="B16" s="127">
        <v>7704.7</v>
      </c>
      <c r="C16" s="127">
        <v>989.2</v>
      </c>
      <c r="D16" s="127">
        <v>877.5</v>
      </c>
      <c r="E16" s="127">
        <v>4479.1</v>
      </c>
      <c r="F16" s="127">
        <v>729</v>
      </c>
      <c r="G16" s="127">
        <v>648.2</v>
      </c>
      <c r="H16" s="127">
        <v>3225.6</v>
      </c>
      <c r="I16" s="127">
        <v>260.2</v>
      </c>
      <c r="J16" s="127">
        <v>229.3</v>
      </c>
      <c r="K16" s="127" t="s">
        <v>47</v>
      </c>
      <c r="L16" s="128">
        <f>100*F16/E16</f>
        <v>16.27559107856489</v>
      </c>
      <c r="M16" s="128">
        <f>100*D16/B16</f>
        <v>11.389152076005555</v>
      </c>
      <c r="N16" s="128">
        <f>100*I16/H16</f>
        <v>8.06671626984127</v>
      </c>
      <c r="O16" s="128">
        <f>100*J16/H16</f>
        <v>7.1087549603174605</v>
      </c>
      <c r="P16" s="128">
        <f>100*C16/B16</f>
        <v>12.838916505509625</v>
      </c>
      <c r="Q16" s="129">
        <f>100*G16/F16</f>
        <v>88.91632373113856</v>
      </c>
      <c r="R16" s="129">
        <f>100*J16/I16</f>
        <v>88.12451960030747</v>
      </c>
      <c r="S16" s="128" t="b">
        <f>R16&gt;Q16</f>
        <v>0</v>
      </c>
      <c r="T16" s="128">
        <f>L16-N16</f>
        <v>8.20887480872362</v>
      </c>
    </row>
    <row r="17" spans="1:20" s="113" customFormat="1" ht="12.75">
      <c r="A17" s="115" t="s">
        <v>56</v>
      </c>
      <c r="B17" s="116">
        <v>4603</v>
      </c>
      <c r="C17" s="116">
        <v>588.3</v>
      </c>
      <c r="D17" s="116">
        <v>375.3</v>
      </c>
      <c r="E17" s="116">
        <v>2299.2</v>
      </c>
      <c r="F17" s="116">
        <v>352.4</v>
      </c>
      <c r="G17" s="116">
        <v>208.4</v>
      </c>
      <c r="H17" s="116">
        <v>2303.8</v>
      </c>
      <c r="I17" s="116">
        <v>235.9</v>
      </c>
      <c r="J17" s="116">
        <v>166.9</v>
      </c>
      <c r="K17" s="116" t="s">
        <v>47</v>
      </c>
      <c r="L17" s="113">
        <f>100*F17/E17</f>
        <v>15.327070285316633</v>
      </c>
      <c r="M17" s="113">
        <f>100*D17/B17</f>
        <v>8.153378231588094</v>
      </c>
      <c r="N17" s="113">
        <f>100*I17/H17</f>
        <v>10.23960413230315</v>
      </c>
      <c r="O17" s="113">
        <f>100*J17/H17</f>
        <v>7.244552478513759</v>
      </c>
      <c r="P17" s="113">
        <f>100*C17/B17</f>
        <v>12.780795133608514</v>
      </c>
      <c r="Q17" s="114">
        <f>100*G17/F17</f>
        <v>59.13734392735528</v>
      </c>
      <c r="R17" s="114">
        <f>100*J17/I17</f>
        <v>70.75031793132683</v>
      </c>
      <c r="S17" s="113" t="b">
        <f>R17&gt;Q17</f>
        <v>1</v>
      </c>
      <c r="T17" s="113">
        <f>L17-N17</f>
        <v>5.087466153013484</v>
      </c>
    </row>
    <row r="18" spans="1:20" s="113" customFormat="1" ht="12.75">
      <c r="A18" s="115" t="s">
        <v>50</v>
      </c>
      <c r="B18" s="116">
        <v>2405.5</v>
      </c>
      <c r="C18" s="116">
        <v>298</v>
      </c>
      <c r="D18" s="116">
        <v>210.2</v>
      </c>
      <c r="E18" s="116">
        <v>1242.7</v>
      </c>
      <c r="F18" s="116">
        <v>196.4</v>
      </c>
      <c r="G18" s="116">
        <v>128.5</v>
      </c>
      <c r="H18" s="116">
        <v>1162.8</v>
      </c>
      <c r="I18" s="116">
        <v>101.6</v>
      </c>
      <c r="J18" s="116">
        <v>81.7</v>
      </c>
      <c r="K18" s="116" t="s">
        <v>47</v>
      </c>
      <c r="L18" s="113">
        <f>100*F18/E18</f>
        <v>15.804297095035004</v>
      </c>
      <c r="M18" s="113">
        <f>100*D18/B18</f>
        <v>8.738308044065683</v>
      </c>
      <c r="N18" s="113">
        <f>100*I18/H18</f>
        <v>8.737530099759203</v>
      </c>
      <c r="O18" s="113">
        <f>100*J18/H18</f>
        <v>7.026143790849673</v>
      </c>
      <c r="P18" s="113">
        <f>100*C18/B18</f>
        <v>12.388276865516525</v>
      </c>
      <c r="Q18" s="114">
        <f>100*G18/F18</f>
        <v>65.42769857433808</v>
      </c>
      <c r="R18" s="114">
        <f>100*J18/I18</f>
        <v>80.41338582677166</v>
      </c>
      <c r="S18" s="113" t="b">
        <f>R18&gt;Q18</f>
        <v>1</v>
      </c>
      <c r="T18" s="113">
        <f>L18-N18</f>
        <v>7.066766995275801</v>
      </c>
    </row>
    <row r="19" spans="1:20" s="113" customFormat="1" ht="12.75">
      <c r="A19" s="115" t="s">
        <v>68</v>
      </c>
      <c r="B19" s="116">
        <v>955.6</v>
      </c>
      <c r="C19" s="116">
        <v>117.9</v>
      </c>
      <c r="D19" s="116">
        <v>82.9</v>
      </c>
      <c r="E19" s="116">
        <v>519.5</v>
      </c>
      <c r="F19" s="116">
        <v>83.2</v>
      </c>
      <c r="G19" s="116">
        <v>56.4</v>
      </c>
      <c r="H19" s="116">
        <v>436.1</v>
      </c>
      <c r="I19" s="116">
        <v>34.7</v>
      </c>
      <c r="J19" s="116">
        <v>26.5</v>
      </c>
      <c r="K19" s="116" t="s">
        <v>47</v>
      </c>
      <c r="L19" s="113">
        <f>100*F19/E19</f>
        <v>16.015399422521657</v>
      </c>
      <c r="M19" s="113">
        <f>100*D19/B19</f>
        <v>8.675177898702385</v>
      </c>
      <c r="N19" s="113">
        <f>100*I19/H19</f>
        <v>7.956890621417107</v>
      </c>
      <c r="O19" s="113">
        <f>100*J19/H19</f>
        <v>6.076587938546204</v>
      </c>
      <c r="P19" s="113">
        <f>100*C19/B19</f>
        <v>12.337798241942235</v>
      </c>
      <c r="Q19" s="114">
        <f>100*G19/F19</f>
        <v>67.78846153846153</v>
      </c>
      <c r="R19" s="114">
        <f>100*J19/I19</f>
        <v>76.36887608069163</v>
      </c>
      <c r="S19" s="113" t="b">
        <f>R19&gt;Q19</f>
        <v>1</v>
      </c>
      <c r="T19" s="113">
        <f>L19-N19</f>
        <v>8.058508801104551</v>
      </c>
    </row>
    <row r="20" spans="1:20" s="113" customFormat="1" ht="12.75">
      <c r="A20" s="115" t="s">
        <v>64</v>
      </c>
      <c r="B20" s="116">
        <v>26794.8</v>
      </c>
      <c r="C20" s="116">
        <v>3177.3</v>
      </c>
      <c r="D20" s="116">
        <v>1903.1</v>
      </c>
      <c r="E20" s="116">
        <v>13639.2</v>
      </c>
      <c r="F20" s="116">
        <v>2020.7</v>
      </c>
      <c r="G20" s="116">
        <v>1111.1</v>
      </c>
      <c r="H20" s="116">
        <v>13155.6</v>
      </c>
      <c r="I20" s="116">
        <v>1156.6</v>
      </c>
      <c r="J20" s="116">
        <v>792</v>
      </c>
      <c r="K20" s="116" t="s">
        <v>65</v>
      </c>
      <c r="L20" s="113">
        <f>100*F20/E20</f>
        <v>14.81538506657282</v>
      </c>
      <c r="M20" s="113">
        <f>100*D20/B20</f>
        <v>7.102497499514832</v>
      </c>
      <c r="N20" s="113">
        <f>100*I20/H20</f>
        <v>8.791693271306514</v>
      </c>
      <c r="O20" s="113">
        <f>100*J20/H20</f>
        <v>6.020249931588069</v>
      </c>
      <c r="P20" s="113">
        <f>100*C20/B20</f>
        <v>11.857897801065878</v>
      </c>
      <c r="Q20" s="114">
        <f>100*G20/F20</f>
        <v>54.98589597664175</v>
      </c>
      <c r="R20" s="114">
        <f>100*J20/I20</f>
        <v>68.47656925471209</v>
      </c>
      <c r="S20" s="113" t="b">
        <f>R20&gt;Q20</f>
        <v>1</v>
      </c>
      <c r="T20" s="113">
        <f>L20-N20</f>
        <v>6.023691795266306</v>
      </c>
    </row>
    <row r="21" spans="1:20" s="113" customFormat="1" ht="12.75">
      <c r="A21" s="115" t="s">
        <v>306</v>
      </c>
      <c r="B21" s="116">
        <v>1639.7</v>
      </c>
      <c r="C21" s="116">
        <v>192.4</v>
      </c>
      <c r="D21" s="116">
        <v>95.9</v>
      </c>
      <c r="E21" s="116">
        <v>880.7</v>
      </c>
      <c r="F21" s="116">
        <v>133.8</v>
      </c>
      <c r="G21" s="116">
        <v>61.5</v>
      </c>
      <c r="H21" s="116">
        <v>759</v>
      </c>
      <c r="I21" s="116">
        <v>58.6</v>
      </c>
      <c r="J21" s="116">
        <v>34.4</v>
      </c>
      <c r="K21" s="116" t="s">
        <v>48</v>
      </c>
      <c r="L21" s="113">
        <f>100*F21/E21</f>
        <v>15.192460542750087</v>
      </c>
      <c r="M21" s="113">
        <f>100*D21/B21</f>
        <v>5.848630847106178</v>
      </c>
      <c r="N21" s="113">
        <f>100*I21/H21</f>
        <v>7.72068511198946</v>
      </c>
      <c r="O21" s="113">
        <f>100*J21/H21</f>
        <v>4.532279314888011</v>
      </c>
      <c r="P21" s="113">
        <f>100*C21/B21</f>
        <v>11.733853753735438</v>
      </c>
      <c r="Q21" s="114">
        <f>100*G21/F21</f>
        <v>45.964125560538115</v>
      </c>
      <c r="R21" s="114">
        <f>100*J21/I21</f>
        <v>58.703071672354945</v>
      </c>
      <c r="S21" s="113" t="b">
        <f>R21&gt;Q21</f>
        <v>1</v>
      </c>
      <c r="T21" s="113">
        <f>L21-N21</f>
        <v>7.471775430760627</v>
      </c>
    </row>
    <row r="22" spans="1:20" s="113" customFormat="1" ht="12.75">
      <c r="A22" s="115" t="s">
        <v>78</v>
      </c>
      <c r="B22" s="116">
        <v>4503.1</v>
      </c>
      <c r="C22" s="116">
        <v>521.5</v>
      </c>
      <c r="D22" s="116">
        <v>331.8</v>
      </c>
      <c r="E22" s="116">
        <v>2395.2</v>
      </c>
      <c r="F22" s="116">
        <v>327.5</v>
      </c>
      <c r="G22" s="116">
        <v>193.3</v>
      </c>
      <c r="H22" s="116">
        <v>2107.9</v>
      </c>
      <c r="I22" s="116">
        <v>194.1</v>
      </c>
      <c r="J22" s="116">
        <v>138.5</v>
      </c>
      <c r="K22" s="116" t="s">
        <v>47</v>
      </c>
      <c r="L22" s="113">
        <f>100*F22/E22</f>
        <v>13.673179692718772</v>
      </c>
      <c r="M22" s="113">
        <f>100*D22/B22</f>
        <v>7.368257422664386</v>
      </c>
      <c r="N22" s="113">
        <f>100*I22/H22</f>
        <v>9.208216708572513</v>
      </c>
      <c r="O22" s="113">
        <f>100*J22/H22</f>
        <v>6.570520423169979</v>
      </c>
      <c r="P22" s="113">
        <f>100*C22/B22</f>
        <v>11.580910928027357</v>
      </c>
      <c r="Q22" s="114">
        <f>100*G22/F22</f>
        <v>59.02290076335878</v>
      </c>
      <c r="R22" s="114">
        <f>100*J22/I22</f>
        <v>71.35497166409068</v>
      </c>
      <c r="S22" s="113" t="b">
        <f>R22&gt;Q22</f>
        <v>1</v>
      </c>
      <c r="T22" s="113">
        <f>L22-N22</f>
        <v>4.4649629841462595</v>
      </c>
    </row>
    <row r="23" spans="1:20" s="113" customFormat="1" ht="12.75">
      <c r="A23" s="115" t="s">
        <v>69</v>
      </c>
      <c r="B23" s="116">
        <v>2185</v>
      </c>
      <c r="C23" s="116">
        <v>252.5</v>
      </c>
      <c r="D23" s="116">
        <v>179.3</v>
      </c>
      <c r="E23" s="116">
        <v>1159.4</v>
      </c>
      <c r="F23" s="116">
        <v>183.8</v>
      </c>
      <c r="G23" s="116">
        <v>130</v>
      </c>
      <c r="H23" s="116">
        <v>1025.5</v>
      </c>
      <c r="I23" s="116">
        <v>68.8</v>
      </c>
      <c r="J23" s="116">
        <v>49.3</v>
      </c>
      <c r="K23" s="116" t="s">
        <v>47</v>
      </c>
      <c r="L23" s="113">
        <f>100*F23/E23</f>
        <v>15.853027427979988</v>
      </c>
      <c r="M23" s="113">
        <f>100*D23/B23</f>
        <v>8.205949656750573</v>
      </c>
      <c r="N23" s="113">
        <f>100*I23/H23</f>
        <v>6.7089224768405655</v>
      </c>
      <c r="O23" s="113">
        <f>100*J23/H23</f>
        <v>4.807411019015115</v>
      </c>
      <c r="P23" s="113">
        <f>100*C23/B23</f>
        <v>11.556064073226544</v>
      </c>
      <c r="Q23" s="114">
        <f>100*G23/F23</f>
        <v>70.72905331882481</v>
      </c>
      <c r="R23" s="114">
        <f>100*J23/I23</f>
        <v>71.65697674418605</v>
      </c>
      <c r="S23" s="113" t="b">
        <f>R23&gt;Q23</f>
        <v>1</v>
      </c>
      <c r="T23" s="113">
        <f>L23-N23</f>
        <v>9.144104951139422</v>
      </c>
    </row>
    <row r="24" spans="1:20" s="113" customFormat="1" ht="12.75">
      <c r="A24" s="115" t="s">
        <v>54</v>
      </c>
      <c r="B24" s="116">
        <v>1295.5</v>
      </c>
      <c r="C24" s="116">
        <v>143</v>
      </c>
      <c r="D24" s="116">
        <v>120.9</v>
      </c>
      <c r="E24" s="116">
        <v>653.5</v>
      </c>
      <c r="F24" s="116">
        <v>84.6</v>
      </c>
      <c r="G24" s="116">
        <v>70.9</v>
      </c>
      <c r="H24" s="116">
        <v>642.1</v>
      </c>
      <c r="I24" s="116">
        <v>58.3</v>
      </c>
      <c r="J24" s="116">
        <v>50</v>
      </c>
      <c r="K24" s="116" t="s">
        <v>47</v>
      </c>
      <c r="L24" s="113">
        <f>100*F24/E24</f>
        <v>12.945677123182861</v>
      </c>
      <c r="M24" s="113">
        <f>100*D24/B24</f>
        <v>9.33230412967966</v>
      </c>
      <c r="N24" s="113">
        <f>100*I24/H24</f>
        <v>9.079582619529669</v>
      </c>
      <c r="O24" s="113">
        <f>100*J24/H24</f>
        <v>7.78694907335306</v>
      </c>
      <c r="P24" s="113">
        <f>100*C24/B24</f>
        <v>11.038209185642609</v>
      </c>
      <c r="Q24" s="114">
        <f>100*G24/F24</f>
        <v>83.80614657210404</v>
      </c>
      <c r="R24" s="114">
        <f>100*J24/I24</f>
        <v>85.76329331046313</v>
      </c>
      <c r="S24" s="113" t="b">
        <f>R24&gt;Q24</f>
        <v>1</v>
      </c>
      <c r="T24" s="113">
        <f>L24-N24</f>
        <v>3.8660945036531924</v>
      </c>
    </row>
    <row r="25" spans="1:20" s="113" customFormat="1" ht="12.75">
      <c r="A25" s="115" t="s">
        <v>52</v>
      </c>
      <c r="B25" s="116">
        <v>600.1</v>
      </c>
      <c r="C25" s="116">
        <v>65</v>
      </c>
      <c r="D25" s="116">
        <v>36</v>
      </c>
      <c r="E25" s="116">
        <v>309.4</v>
      </c>
      <c r="F25" s="116">
        <v>47.2</v>
      </c>
      <c r="G25" s="116">
        <v>24.5</v>
      </c>
      <c r="H25" s="116">
        <v>290.7</v>
      </c>
      <c r="I25" s="116">
        <v>17.7</v>
      </c>
      <c r="J25" s="116">
        <v>11.5</v>
      </c>
      <c r="K25" s="116" t="s">
        <v>47</v>
      </c>
      <c r="L25" s="113">
        <f>100*F25/E25</f>
        <v>15.255332902391727</v>
      </c>
      <c r="M25" s="113">
        <f>100*D25/B25</f>
        <v>5.9990001666388935</v>
      </c>
      <c r="N25" s="113">
        <f>100*I25/H25</f>
        <v>6.0887512899896805</v>
      </c>
      <c r="O25" s="113">
        <f>100*J25/H25</f>
        <v>3.955968352253182</v>
      </c>
      <c r="P25" s="113">
        <f>100*C25/B25</f>
        <v>10.831528078653557</v>
      </c>
      <c r="Q25" s="114">
        <f>100*G25/F25</f>
        <v>51.90677966101695</v>
      </c>
      <c r="R25" s="114">
        <f>100*J25/I25</f>
        <v>64.97175141242938</v>
      </c>
      <c r="S25" s="113" t="b">
        <f>R25&gt;Q25</f>
        <v>1</v>
      </c>
      <c r="T25" s="113">
        <f>L25-N25</f>
        <v>9.166581612402046</v>
      </c>
    </row>
    <row r="26" spans="1:20" s="113" customFormat="1" ht="12.75">
      <c r="A26" s="115" t="s">
        <v>55</v>
      </c>
      <c r="B26" s="116">
        <v>4062.5</v>
      </c>
      <c r="C26" s="116">
        <v>412.5</v>
      </c>
      <c r="D26" s="116">
        <v>244.5</v>
      </c>
      <c r="E26" s="116">
        <v>2153.6</v>
      </c>
      <c r="F26" s="116">
        <v>264.5</v>
      </c>
      <c r="G26" s="116">
        <v>138.2</v>
      </c>
      <c r="H26" s="116">
        <v>1908.9</v>
      </c>
      <c r="I26" s="116">
        <v>148</v>
      </c>
      <c r="J26" s="116">
        <v>106.3</v>
      </c>
      <c r="K26" s="116" t="s">
        <v>47</v>
      </c>
      <c r="L26" s="113">
        <f>100*F26/E26</f>
        <v>12.281760772659734</v>
      </c>
      <c r="M26" s="113">
        <f>100*D26/B26</f>
        <v>6.018461538461539</v>
      </c>
      <c r="N26" s="113">
        <f>100*I26/H26</f>
        <v>7.753156268007753</v>
      </c>
      <c r="O26" s="113">
        <f>100*J26/H26</f>
        <v>5.568652103305569</v>
      </c>
      <c r="P26" s="113">
        <f>100*C26/B26</f>
        <v>10.153846153846153</v>
      </c>
      <c r="Q26" s="114">
        <f>100*G26/F26</f>
        <v>52.24952741020793</v>
      </c>
      <c r="R26" s="114">
        <f>100*J26/I26</f>
        <v>71.82432432432432</v>
      </c>
      <c r="S26" s="113" t="b">
        <f>R26&gt;Q26</f>
        <v>1</v>
      </c>
      <c r="T26" s="113">
        <f>L26-N26</f>
        <v>4.528604504651981</v>
      </c>
    </row>
    <row r="27" spans="1:20" s="113" customFormat="1" ht="12.75">
      <c r="A27" s="115" t="s">
        <v>70</v>
      </c>
      <c r="B27" s="116">
        <v>410.1</v>
      </c>
      <c r="C27" s="116">
        <v>40.9</v>
      </c>
      <c r="D27" s="116">
        <v>33.9</v>
      </c>
      <c r="E27" s="116">
        <v>215.2</v>
      </c>
      <c r="F27" s="116">
        <v>25.4</v>
      </c>
      <c r="G27" s="116">
        <v>19.8</v>
      </c>
      <c r="H27" s="116">
        <v>194.9</v>
      </c>
      <c r="I27" s="116">
        <v>15.5</v>
      </c>
      <c r="J27" s="116">
        <v>14.1</v>
      </c>
      <c r="K27" s="116" t="s">
        <v>47</v>
      </c>
      <c r="L27" s="113">
        <f>100*F27/E27</f>
        <v>11.802973977695167</v>
      </c>
      <c r="M27" s="113">
        <f>100*D27/B27</f>
        <v>8.266276517922458</v>
      </c>
      <c r="N27" s="113">
        <f>100*I27/H27</f>
        <v>7.952796305797845</v>
      </c>
      <c r="O27" s="113">
        <f>100*J27/H27</f>
        <v>7.2344792201128785</v>
      </c>
      <c r="P27" s="113">
        <f>100*C27/B27</f>
        <v>9.973177273835649</v>
      </c>
      <c r="Q27" s="114">
        <f>100*G27/F27</f>
        <v>77.95275590551182</v>
      </c>
      <c r="R27" s="114">
        <f>100*J27/I27</f>
        <v>90.96774193548387</v>
      </c>
      <c r="S27" s="113" t="b">
        <f>R27&gt;Q27</f>
        <v>1</v>
      </c>
      <c r="T27" s="113">
        <f>L27-N27</f>
        <v>3.850177671897322</v>
      </c>
    </row>
    <row r="28" spans="1:20" s="113" customFormat="1" ht="12.75">
      <c r="A28" s="115" t="s">
        <v>85</v>
      </c>
      <c r="B28" s="116">
        <v>2963.5</v>
      </c>
      <c r="C28" s="116">
        <v>294.2</v>
      </c>
      <c r="D28" s="116">
        <v>189.5</v>
      </c>
      <c r="E28" s="116">
        <v>1583.6</v>
      </c>
      <c r="F28" s="116">
        <v>200.9</v>
      </c>
      <c r="G28" s="116">
        <v>126.1</v>
      </c>
      <c r="H28" s="116">
        <v>1379.9</v>
      </c>
      <c r="I28" s="116">
        <v>93.4</v>
      </c>
      <c r="J28" s="116">
        <v>63.4</v>
      </c>
      <c r="K28" s="116" t="s">
        <v>47</v>
      </c>
      <c r="L28" s="113">
        <f>100*F28/E28</f>
        <v>12.68628441525638</v>
      </c>
      <c r="M28" s="113">
        <f>100*D28/B28</f>
        <v>6.39446600303695</v>
      </c>
      <c r="N28" s="113">
        <f>100*I28/H28</f>
        <v>6.768606420755127</v>
      </c>
      <c r="O28" s="113">
        <f>100*J28/H28</f>
        <v>4.59453583593014</v>
      </c>
      <c r="P28" s="113">
        <f>100*C28/B28</f>
        <v>9.927450649569765</v>
      </c>
      <c r="Q28" s="114">
        <f>100*G28/F28</f>
        <v>62.76754604280737</v>
      </c>
      <c r="R28" s="114">
        <f>100*J28/I28</f>
        <v>67.88008565310493</v>
      </c>
      <c r="S28" s="113" t="b">
        <f>R28&gt;Q28</f>
        <v>1</v>
      </c>
      <c r="T28" s="113">
        <f>L28-N28</f>
        <v>5.917677994501252</v>
      </c>
    </row>
    <row r="29" spans="1:20" s="113" customFormat="1" ht="12.75">
      <c r="A29" s="115" t="s">
        <v>81</v>
      </c>
      <c r="B29" s="116">
        <v>4745.1</v>
      </c>
      <c r="C29" s="116">
        <v>402</v>
      </c>
      <c r="D29" s="116">
        <v>247.6</v>
      </c>
      <c r="E29" s="116">
        <v>2496.9</v>
      </c>
      <c r="F29" s="116">
        <v>296.3</v>
      </c>
      <c r="G29" s="116">
        <v>173.6</v>
      </c>
      <c r="H29" s="116">
        <v>2248.2</v>
      </c>
      <c r="I29" s="116">
        <v>105.7</v>
      </c>
      <c r="J29" s="116">
        <v>74</v>
      </c>
      <c r="K29" s="116" t="s">
        <v>47</v>
      </c>
      <c r="L29" s="113">
        <f>100*F29/E29</f>
        <v>11.866714726260563</v>
      </c>
      <c r="M29" s="113">
        <f>100*D29/B29</f>
        <v>5.218014372721333</v>
      </c>
      <c r="N29" s="113">
        <f>100*I29/H29</f>
        <v>4.701539008984966</v>
      </c>
      <c r="O29" s="113">
        <f>100*J29/H29</f>
        <v>3.2915221065741487</v>
      </c>
      <c r="P29" s="113">
        <f>100*C29/B29</f>
        <v>8.471897325662262</v>
      </c>
      <c r="Q29" s="114">
        <f>100*G29/F29</f>
        <v>58.589267634154574</v>
      </c>
      <c r="R29" s="114">
        <f>100*J29/I29</f>
        <v>70.00946073793756</v>
      </c>
      <c r="S29" s="113" t="b">
        <f>R29&gt;Q29</f>
        <v>1</v>
      </c>
      <c r="T29" s="113">
        <f>L29-N29</f>
        <v>7.165175717275597</v>
      </c>
    </row>
    <row r="30" spans="1:20" s="113" customFormat="1" ht="12.75">
      <c r="A30" s="115" t="s">
        <v>51</v>
      </c>
      <c r="B30" s="116">
        <v>2657.2</v>
      </c>
      <c r="C30" s="116">
        <v>213.6</v>
      </c>
      <c r="D30" s="116">
        <v>121.8</v>
      </c>
      <c r="E30" s="116">
        <v>1388.9</v>
      </c>
      <c r="F30" s="116">
        <v>146.2</v>
      </c>
      <c r="G30" s="116">
        <v>79.1</v>
      </c>
      <c r="H30" s="116">
        <v>1268.3</v>
      </c>
      <c r="I30" s="116">
        <v>67.4</v>
      </c>
      <c r="J30" s="116">
        <v>42.7</v>
      </c>
      <c r="K30" s="116" t="s">
        <v>47</v>
      </c>
      <c r="L30" s="113">
        <f>100*F30/E30</f>
        <v>10.526315789473681</v>
      </c>
      <c r="M30" s="113">
        <f>100*D30/B30</f>
        <v>4.5837723919915705</v>
      </c>
      <c r="N30" s="113">
        <f>100*I30/H30</f>
        <v>5.31420011038398</v>
      </c>
      <c r="O30" s="113">
        <f>100*J30/H30</f>
        <v>3.3667113458960816</v>
      </c>
      <c r="P30" s="113">
        <f>100*C30/B30</f>
        <v>8.038536805660094</v>
      </c>
      <c r="Q30" s="114">
        <f>100*G30/F30</f>
        <v>54.10396716826265</v>
      </c>
      <c r="R30" s="114">
        <f>100*J30/I30</f>
        <v>63.353115727002965</v>
      </c>
      <c r="S30" s="113" t="b">
        <f>R30&gt;Q30</f>
        <v>1</v>
      </c>
      <c r="T30" s="113">
        <f>L30-N30</f>
        <v>5.212115679089702</v>
      </c>
    </row>
    <row r="31" spans="1:20" s="113" customFormat="1" ht="12.75">
      <c r="A31" s="115" t="s">
        <v>59</v>
      </c>
      <c r="B31" s="116">
        <v>301</v>
      </c>
      <c r="C31" s="116">
        <v>22.8</v>
      </c>
      <c r="D31" s="116">
        <v>12.6</v>
      </c>
      <c r="E31" s="116">
        <v>159.8</v>
      </c>
      <c r="F31" s="116">
        <v>13.6</v>
      </c>
      <c r="G31" s="116">
        <v>6.6</v>
      </c>
      <c r="H31" s="116">
        <v>141.2</v>
      </c>
      <c r="I31" s="116">
        <v>9.2</v>
      </c>
      <c r="J31" s="116">
        <v>6</v>
      </c>
      <c r="K31" s="116" t="s">
        <v>47</v>
      </c>
      <c r="L31" s="113">
        <f>100*F31/E31</f>
        <v>8.51063829787234</v>
      </c>
      <c r="M31" s="113">
        <f>100*D31/B31</f>
        <v>4.186046511627907</v>
      </c>
      <c r="N31" s="113">
        <f>100*I31/H31</f>
        <v>6.515580736543909</v>
      </c>
      <c r="O31" s="113">
        <f>100*J31/H31</f>
        <v>4.2492917847025495</v>
      </c>
      <c r="P31" s="113">
        <f>100*C31/B31</f>
        <v>7.574750830564784</v>
      </c>
      <c r="Q31" s="114">
        <f>100*G31/F31</f>
        <v>48.529411764705884</v>
      </c>
      <c r="R31" s="114">
        <f>100*J31/I31</f>
        <v>65.21739130434783</v>
      </c>
      <c r="S31" s="113" t="b">
        <f>R31&gt;Q31</f>
        <v>1</v>
      </c>
      <c r="T31" s="113">
        <f>L31-N31</f>
        <v>1.995057561328431</v>
      </c>
    </row>
    <row r="32" spans="1:20" s="113" customFormat="1" ht="12.75">
      <c r="A32" s="115" t="s">
        <v>307</v>
      </c>
      <c r="B32" s="116">
        <v>39149.7</v>
      </c>
      <c r="C32" s="116">
        <v>2886.9</v>
      </c>
      <c r="D32" s="116">
        <v>1452.7</v>
      </c>
      <c r="E32" s="116">
        <v>20771.2</v>
      </c>
      <c r="F32" s="116">
        <v>1917.9</v>
      </c>
      <c r="G32" s="116">
        <v>844.9</v>
      </c>
      <c r="H32" s="116">
        <v>18378.5</v>
      </c>
      <c r="I32" s="116">
        <v>969.1</v>
      </c>
      <c r="J32" s="116">
        <v>607.8</v>
      </c>
      <c r="K32" s="116" t="s">
        <v>47</v>
      </c>
      <c r="L32" s="113">
        <f>100*F32/E32</f>
        <v>9.233457864735788</v>
      </c>
      <c r="M32" s="113">
        <f>100*D32/B32</f>
        <v>3.710628689364159</v>
      </c>
      <c r="N32" s="113">
        <f>100*I32/H32</f>
        <v>5.2730092227330845</v>
      </c>
      <c r="O32" s="113">
        <f>100*J32/H32</f>
        <v>3.307125173436352</v>
      </c>
      <c r="P32" s="113">
        <f>100*C32/B32</f>
        <v>7.374002865922344</v>
      </c>
      <c r="Q32" s="114">
        <f>100*G32/F32</f>
        <v>44.05339173053861</v>
      </c>
      <c r="R32" s="114">
        <f>100*J32/I32</f>
        <v>62.71798575998348</v>
      </c>
      <c r="S32" s="113" t="b">
        <f>R32&gt;Q32</f>
        <v>1</v>
      </c>
      <c r="T32" s="113">
        <f>L32-N32</f>
        <v>3.960448642002704</v>
      </c>
    </row>
    <row r="33" spans="1:18" s="113" customFormat="1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Q33" s="114"/>
      <c r="R33" s="114"/>
    </row>
    <row r="34" spans="1:18" s="113" customFormat="1" ht="12.75">
      <c r="A34" s="116" t="s">
        <v>87</v>
      </c>
      <c r="B34" s="116">
        <v>4276</v>
      </c>
      <c r="C34" s="116">
        <v>545.2</v>
      </c>
      <c r="D34" s="116">
        <v>327.7</v>
      </c>
      <c r="E34" s="116">
        <v>2267.9</v>
      </c>
      <c r="F34" s="116">
        <v>333.9</v>
      </c>
      <c r="G34" s="116">
        <v>174.5</v>
      </c>
      <c r="H34" s="116">
        <v>2008.1</v>
      </c>
      <c r="I34" s="116">
        <v>211.3</v>
      </c>
      <c r="J34" s="116">
        <v>153.1</v>
      </c>
      <c r="K34" s="116" t="s">
        <v>47</v>
      </c>
      <c r="L34" s="113">
        <f>100*F34/E34</f>
        <v>14.72287137880859</v>
      </c>
      <c r="M34" s="113">
        <f>100*D34/B34</f>
        <v>7.663704396632367</v>
      </c>
      <c r="N34" s="113">
        <f>100*I34/H34</f>
        <v>10.522384343409193</v>
      </c>
      <c r="O34" s="113">
        <f>100*J34/H34</f>
        <v>7.624122304666103</v>
      </c>
      <c r="P34" s="113">
        <f>100*C34/B34</f>
        <v>12.750233863423762</v>
      </c>
      <c r="Q34" s="114">
        <f>100*G34/F34</f>
        <v>52.26115603474094</v>
      </c>
      <c r="R34" s="114">
        <f>100*J34/I34</f>
        <v>72.45622337908188</v>
      </c>
    </row>
    <row r="35" spans="1:18" s="113" customFormat="1" ht="15">
      <c r="A35" s="116" t="s">
        <v>86</v>
      </c>
      <c r="B35" s="116">
        <v>173.1</v>
      </c>
      <c r="C35" s="116">
        <v>21</v>
      </c>
      <c r="D35" s="116">
        <v>14.5</v>
      </c>
      <c r="E35" s="116">
        <v>93.9</v>
      </c>
      <c r="F35" s="116">
        <v>14.5</v>
      </c>
      <c r="G35" s="116">
        <v>9</v>
      </c>
      <c r="H35" s="116">
        <v>79.2</v>
      </c>
      <c r="I35" s="116">
        <v>6.5</v>
      </c>
      <c r="J35" s="116">
        <v>5.5</v>
      </c>
      <c r="K35" s="116" t="s">
        <v>47</v>
      </c>
      <c r="L35" s="113">
        <f>100*F35/E35</f>
        <v>15.4419595314164</v>
      </c>
      <c r="M35" s="113">
        <f>100*D35/B35</f>
        <v>8.376660889659156</v>
      </c>
      <c r="N35" s="113">
        <f>100*I35/H35</f>
        <v>8.207070707070708</v>
      </c>
      <c r="O35" s="113">
        <f>100*J35/H35</f>
        <v>6.944444444444444</v>
      </c>
      <c r="P35" s="113">
        <f>100*C35/B35</f>
        <v>12.131715771230503</v>
      </c>
      <c r="Q35" s="114">
        <f>100*G35/F35</f>
        <v>62.06896551724138</v>
      </c>
      <c r="R35" s="114">
        <f>100*J35/I35</f>
        <v>84.61538461538461</v>
      </c>
    </row>
    <row r="36" spans="1:18" s="113" customFormat="1" ht="15">
      <c r="A36" s="116" t="s">
        <v>88</v>
      </c>
      <c r="B36" s="116">
        <v>2531</v>
      </c>
      <c r="C36" s="116">
        <v>92.2</v>
      </c>
      <c r="D36" s="116">
        <v>76.4</v>
      </c>
      <c r="E36" s="116">
        <v>1330</v>
      </c>
      <c r="F36" s="116">
        <v>62.6</v>
      </c>
      <c r="G36" s="116">
        <v>49.9</v>
      </c>
      <c r="H36" s="116">
        <v>1201.1</v>
      </c>
      <c r="I36" s="116">
        <v>29.7</v>
      </c>
      <c r="J36" s="116">
        <v>26.4</v>
      </c>
      <c r="K36" s="116" t="s">
        <v>47</v>
      </c>
      <c r="L36" s="113">
        <f>100*F36/E36</f>
        <v>4.706766917293233</v>
      </c>
      <c r="M36" s="113">
        <f>100*D36/B36</f>
        <v>3.0185697352824974</v>
      </c>
      <c r="N36" s="113">
        <f>100*I36/H36</f>
        <v>2.472733327782866</v>
      </c>
      <c r="O36" s="113">
        <f>100*J36/H36</f>
        <v>2.1979851802514365</v>
      </c>
      <c r="P36" s="113">
        <f>100*C36/B36</f>
        <v>3.6428289213749507</v>
      </c>
      <c r="Q36" s="114">
        <f>100*G36/F36</f>
        <v>79.71246006389777</v>
      </c>
      <c r="R36" s="114">
        <f>100*J36/I36</f>
        <v>88.88888888888889</v>
      </c>
    </row>
    <row r="37" spans="1:18" s="113" customFormat="1" ht="1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Q37" s="114"/>
      <c r="R37" s="114"/>
    </row>
    <row r="38" spans="1:18" s="113" customFormat="1" ht="15">
      <c r="A38" s="118" t="s">
        <v>89</v>
      </c>
      <c r="B38" s="118">
        <v>2672</v>
      </c>
      <c r="C38" s="118">
        <v>425</v>
      </c>
      <c r="D38" s="118">
        <v>331.8</v>
      </c>
      <c r="E38" s="118">
        <v>1476.7</v>
      </c>
      <c r="F38" s="118">
        <v>324.3</v>
      </c>
      <c r="G38" s="118">
        <v>258.1</v>
      </c>
      <c r="H38" s="118">
        <v>1195.3</v>
      </c>
      <c r="I38" s="118">
        <v>100.7</v>
      </c>
      <c r="J38" s="118">
        <v>73.8</v>
      </c>
      <c r="K38" s="118" t="s">
        <v>47</v>
      </c>
      <c r="L38" s="113">
        <f>100*F38/E38</f>
        <v>21.96112954560845</v>
      </c>
      <c r="M38" s="113">
        <f>100*D38/B38</f>
        <v>12.417664670658683</v>
      </c>
      <c r="N38" s="113">
        <f>100*I38/H38</f>
        <v>8.42466326445244</v>
      </c>
      <c r="O38" s="113">
        <f>100*J38/H38</f>
        <v>6.174182213670209</v>
      </c>
      <c r="P38" s="113">
        <f>100*C38/B38</f>
        <v>15.905688622754491</v>
      </c>
      <c r="Q38" s="114">
        <f>100*G38/F38</f>
        <v>79.5868023435091</v>
      </c>
      <c r="R38" s="114">
        <f>100*J38/I38</f>
        <v>73.28699106256207</v>
      </c>
    </row>
    <row r="39" s="113" customFormat="1" ht="15">
      <c r="A39" s="119" t="s">
        <v>305</v>
      </c>
    </row>
    <row r="40" s="113" customFormat="1" ht="15">
      <c r="A40" s="120" t="s">
        <v>324</v>
      </c>
    </row>
    <row r="41" s="113" customFormat="1" ht="15">
      <c r="A41" s="121"/>
    </row>
    <row r="42" s="113" customFormat="1" ht="15">
      <c r="A42" s="121"/>
    </row>
    <row r="43" s="113" customFormat="1" ht="15">
      <c r="A43" s="121"/>
    </row>
    <row r="44" s="113" customFormat="1" ht="15">
      <c r="A44" s="121"/>
    </row>
    <row r="45" spans="1:13" s="113" customFormat="1" ht="15">
      <c r="A45" s="10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="113" customFormat="1" ht="15">
      <c r="A46" s="121"/>
    </row>
    <row r="47" s="113" customFormat="1" ht="15">
      <c r="A47" s="121"/>
    </row>
    <row r="48" s="113" customFormat="1" ht="15">
      <c r="A48" s="121"/>
    </row>
    <row r="49" s="113" customFormat="1" ht="15">
      <c r="A49" s="121"/>
    </row>
    <row r="50" s="113" customFormat="1" ht="15">
      <c r="A50" s="121"/>
    </row>
    <row r="51" s="113" customFormat="1" ht="15">
      <c r="A51" s="121"/>
    </row>
    <row r="52" s="113" customFormat="1" ht="15">
      <c r="A52" s="121"/>
    </row>
    <row r="53" s="113" customFormat="1" ht="15">
      <c r="A53" s="121"/>
    </row>
    <row r="54" spans="1:13" s="113" customFormat="1" ht="15">
      <c r="A54" s="10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="113" customFormat="1" ht="15">
      <c r="A55" s="121"/>
    </row>
    <row r="56" s="113" customFormat="1" ht="15">
      <c r="A56" s="121"/>
    </row>
    <row r="57" spans="1:13" ht="15">
      <c r="A57" s="121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8" spans="1:13" ht="15">
      <c r="A58" s="121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</row>
    <row r="59" ht="15">
      <c r="A59" s="107"/>
    </row>
    <row r="60" ht="15">
      <c r="A60" s="107"/>
    </row>
    <row r="61" ht="15">
      <c r="A61" s="107"/>
    </row>
    <row r="62" ht="15">
      <c r="A62" s="107"/>
    </row>
    <row r="63" ht="15">
      <c r="A63" s="107"/>
    </row>
    <row r="64" ht="15">
      <c r="A64" s="107"/>
    </row>
  </sheetData>
  <autoFilter ref="A5:T5">
    <sortState ref="A6:T64">
      <sortCondition descending="1" sortBy="value" ref="P6:P64"/>
    </sortState>
  </autoFilter>
  <mergeCells count="5">
    <mergeCell ref="L2:M2"/>
    <mergeCell ref="N2:O2"/>
    <mergeCell ref="B2:D2"/>
    <mergeCell ref="E2:G2"/>
    <mergeCell ref="H2:J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workbookViewId="0" topLeftCell="K46">
      <selection activeCell="N72" sqref="N72"/>
    </sheetView>
  </sheetViews>
  <sheetFormatPr defaultColWidth="8.8515625" defaultRowHeight="15"/>
  <cols>
    <col min="1" max="3" width="8.8515625" style="48" customWidth="1"/>
    <col min="4" max="4" width="9.28125" style="2" bestFit="1" customWidth="1"/>
    <col min="5" max="8" width="8.8515625" style="48" bestFit="1" customWidth="1"/>
    <col min="9" max="25" width="8.8515625" style="48" customWidth="1"/>
    <col min="26" max="26" width="9.28125" style="48" bestFit="1" customWidth="1"/>
    <col min="27" max="16384" width="8.8515625" style="48" customWidth="1"/>
  </cols>
  <sheetData>
    <row r="1" spans="1:25" s="79" customFormat="1" ht="72">
      <c r="A1" s="1" t="s">
        <v>4</v>
      </c>
      <c r="B1" s="1" t="s">
        <v>29</v>
      </c>
      <c r="C1" s="1" t="s">
        <v>3</v>
      </c>
      <c r="D1" s="1" t="s">
        <v>5</v>
      </c>
      <c r="E1" s="1" t="s">
        <v>8</v>
      </c>
      <c r="F1" s="1" t="s">
        <v>9</v>
      </c>
      <c r="G1" s="1" t="s">
        <v>310</v>
      </c>
      <c r="H1" s="1" t="s">
        <v>311</v>
      </c>
      <c r="I1" s="2" t="s">
        <v>287</v>
      </c>
      <c r="J1" s="63"/>
      <c r="K1" s="1" t="s">
        <v>4</v>
      </c>
      <c r="L1" s="1" t="s">
        <v>29</v>
      </c>
      <c r="M1" s="1" t="s">
        <v>3</v>
      </c>
      <c r="N1" s="1" t="s">
        <v>5</v>
      </c>
      <c r="O1" s="1" t="s">
        <v>8</v>
      </c>
      <c r="P1" s="1" t="s">
        <v>9</v>
      </c>
      <c r="Q1" s="1" t="s">
        <v>310</v>
      </c>
      <c r="R1" s="1" t="s">
        <v>311</v>
      </c>
      <c r="S1" s="1" t="s">
        <v>314</v>
      </c>
      <c r="T1" s="1"/>
      <c r="U1" s="1" t="s">
        <v>41</v>
      </c>
      <c r="V1" s="1" t="s">
        <v>43</v>
      </c>
      <c r="W1" s="1" t="s">
        <v>310</v>
      </c>
      <c r="X1" s="1" t="s">
        <v>311</v>
      </c>
      <c r="Y1" s="1" t="s">
        <v>313</v>
      </c>
    </row>
    <row r="2" spans="1:25" ht="14.25">
      <c r="A2" s="49" t="s">
        <v>215</v>
      </c>
      <c r="B2" s="49" t="s">
        <v>19</v>
      </c>
      <c r="C2" s="49" t="s">
        <v>281</v>
      </c>
      <c r="D2" s="52">
        <v>6432.845</v>
      </c>
      <c r="E2" s="52">
        <v>70.54</v>
      </c>
      <c r="F2" s="52"/>
      <c r="G2" s="52"/>
      <c r="H2" s="52">
        <v>166.028</v>
      </c>
      <c r="I2" s="2" t="s">
        <v>288</v>
      </c>
      <c r="K2" s="55" t="s">
        <v>33</v>
      </c>
      <c r="L2" s="55" t="s">
        <v>19</v>
      </c>
      <c r="M2" s="49" t="s">
        <v>13</v>
      </c>
      <c r="N2" s="57">
        <v>6432.845</v>
      </c>
      <c r="O2" s="57">
        <v>70.54</v>
      </c>
      <c r="P2" s="57"/>
      <c r="Q2" s="57"/>
      <c r="R2" s="57"/>
      <c r="S2" s="57">
        <v>191.043</v>
      </c>
      <c r="T2" s="57"/>
      <c r="U2" s="57">
        <v>96.09252650114392</v>
      </c>
      <c r="V2" s="57">
        <v>1.0537121319401748</v>
      </c>
      <c r="W2" s="57"/>
      <c r="X2" s="57"/>
      <c r="Y2" s="57">
        <v>2.8537613669158883</v>
      </c>
    </row>
    <row r="3" spans="1:25" ht="14.25">
      <c r="A3" s="50"/>
      <c r="B3" s="50"/>
      <c r="C3" s="50" t="s">
        <v>282</v>
      </c>
      <c r="D3" s="53">
        <v>7621.971</v>
      </c>
      <c r="E3" s="53">
        <v>153.201</v>
      </c>
      <c r="F3" s="53"/>
      <c r="G3" s="53">
        <v>64.29</v>
      </c>
      <c r="H3" s="53">
        <v>341.979</v>
      </c>
      <c r="I3" s="2" t="s">
        <v>214</v>
      </c>
      <c r="K3" s="56"/>
      <c r="L3" s="56"/>
      <c r="M3" s="50" t="s">
        <v>12</v>
      </c>
      <c r="N3" s="58">
        <v>7621.971</v>
      </c>
      <c r="O3" s="58">
        <v>153.201</v>
      </c>
      <c r="P3" s="58"/>
      <c r="Q3" s="58">
        <v>64.29</v>
      </c>
      <c r="R3" s="58">
        <v>341.979</v>
      </c>
      <c r="S3" s="58"/>
      <c r="T3" s="58"/>
      <c r="U3" s="58">
        <v>93.16171808853721</v>
      </c>
      <c r="V3" s="58">
        <v>1.872542990898547</v>
      </c>
      <c r="W3" s="58">
        <v>0.7858028921799963</v>
      </c>
      <c r="X3" s="58">
        <v>4.179936028384242</v>
      </c>
      <c r="Y3" s="58">
        <v>0</v>
      </c>
    </row>
    <row r="4" spans="1:25" ht="14.25">
      <c r="A4" s="50"/>
      <c r="B4" s="50" t="s">
        <v>283</v>
      </c>
      <c r="C4" s="50" t="s">
        <v>281</v>
      </c>
      <c r="D4" s="53">
        <v>78949.693</v>
      </c>
      <c r="E4" s="53">
        <v>757.136</v>
      </c>
      <c r="F4" s="53"/>
      <c r="G4" s="53">
        <v>2103.374</v>
      </c>
      <c r="H4" s="53">
        <v>6101.589</v>
      </c>
      <c r="K4" s="56"/>
      <c r="L4" s="56" t="s">
        <v>283</v>
      </c>
      <c r="M4" s="50" t="s">
        <v>13</v>
      </c>
      <c r="N4" s="58">
        <v>78949.693</v>
      </c>
      <c r="O4" s="58">
        <v>757.136</v>
      </c>
      <c r="P4" s="58"/>
      <c r="Q4" s="58">
        <v>2103.374</v>
      </c>
      <c r="R4" s="58">
        <v>6101.589</v>
      </c>
      <c r="S4" s="58"/>
      <c r="T4" s="58"/>
      <c r="U4" s="58">
        <v>89.80557807307581</v>
      </c>
      <c r="V4" s="58">
        <v>0.8612450989510031</v>
      </c>
      <c r="W4" s="58">
        <v>2.3925959784780635</v>
      </c>
      <c r="X4" s="58">
        <v>6.940580849495141</v>
      </c>
      <c r="Y4" s="58">
        <v>0</v>
      </c>
    </row>
    <row r="5" spans="1:25" ht="14.25">
      <c r="A5" s="50"/>
      <c r="B5" s="50"/>
      <c r="C5" s="50" t="s">
        <v>282</v>
      </c>
      <c r="D5" s="53">
        <v>84683.146</v>
      </c>
      <c r="E5" s="53">
        <v>417.46</v>
      </c>
      <c r="F5" s="53"/>
      <c r="G5" s="53">
        <v>5673.887</v>
      </c>
      <c r="H5" s="53">
        <v>11148.219</v>
      </c>
      <c r="K5" s="56"/>
      <c r="L5" s="56"/>
      <c r="M5" s="50" t="s">
        <v>12</v>
      </c>
      <c r="N5" s="58">
        <v>84683.146</v>
      </c>
      <c r="O5" s="58">
        <v>417.46</v>
      </c>
      <c r="P5" s="58"/>
      <c r="Q5" s="58">
        <v>5673.887</v>
      </c>
      <c r="R5" s="58">
        <v>11148.219</v>
      </c>
      <c r="S5" s="58"/>
      <c r="T5" s="58"/>
      <c r="U5" s="58">
        <v>83.08564827042672</v>
      </c>
      <c r="V5" s="58">
        <v>0.4095848626947839</v>
      </c>
      <c r="W5" s="58">
        <v>5.566852459734391</v>
      </c>
      <c r="X5" s="58">
        <v>10.93791440714411</v>
      </c>
      <c r="Y5" s="58">
        <v>0</v>
      </c>
    </row>
    <row r="6" spans="1:25" ht="14.25">
      <c r="A6" s="50"/>
      <c r="B6" s="50" t="s">
        <v>20</v>
      </c>
      <c r="C6" s="50" t="s">
        <v>281</v>
      </c>
      <c r="D6" s="53">
        <v>59094.539</v>
      </c>
      <c r="E6" s="53">
        <v>511.65</v>
      </c>
      <c r="F6" s="53"/>
      <c r="G6" s="53">
        <v>1551.287</v>
      </c>
      <c r="H6" s="53">
        <v>4627.727</v>
      </c>
      <c r="K6" s="56"/>
      <c r="L6" s="56" t="s">
        <v>20</v>
      </c>
      <c r="M6" s="50" t="s">
        <v>13</v>
      </c>
      <c r="N6" s="58">
        <v>59094.539</v>
      </c>
      <c r="O6" s="58">
        <v>511.65</v>
      </c>
      <c r="P6" s="58"/>
      <c r="Q6" s="58">
        <v>1551.287</v>
      </c>
      <c r="R6" s="58">
        <v>4627.727</v>
      </c>
      <c r="S6" s="58"/>
      <c r="T6" s="58"/>
      <c r="U6" s="58">
        <v>89.82953051007534</v>
      </c>
      <c r="V6" s="58">
        <v>0.7777584877255757</v>
      </c>
      <c r="W6" s="58">
        <v>2.358109315251334</v>
      </c>
      <c r="X6" s="58">
        <v>7.034601686947748</v>
      </c>
      <c r="Y6" s="58">
        <v>0</v>
      </c>
    </row>
    <row r="7" spans="1:25" ht="14.25">
      <c r="A7" s="50"/>
      <c r="B7" s="50"/>
      <c r="C7" s="50" t="s">
        <v>282</v>
      </c>
      <c r="D7" s="53">
        <v>63462.884</v>
      </c>
      <c r="E7" s="53">
        <v>246.768</v>
      </c>
      <c r="F7" s="53"/>
      <c r="G7" s="53">
        <v>3984.506</v>
      </c>
      <c r="H7" s="53">
        <v>8040.356</v>
      </c>
      <c r="K7" s="56"/>
      <c r="L7" s="56"/>
      <c r="M7" s="50" t="s">
        <v>12</v>
      </c>
      <c r="N7" s="58">
        <v>63462.884</v>
      </c>
      <c r="O7" s="58">
        <v>246.768</v>
      </c>
      <c r="P7" s="58"/>
      <c r="Q7" s="58">
        <v>3984.506</v>
      </c>
      <c r="R7" s="58">
        <v>8040.356</v>
      </c>
      <c r="S7" s="58"/>
      <c r="T7" s="58"/>
      <c r="U7" s="58">
        <v>83.79651581312055</v>
      </c>
      <c r="V7" s="58">
        <v>0.3258329485021849</v>
      </c>
      <c r="W7" s="58">
        <v>5.261149493875408</v>
      </c>
      <c r="X7" s="58">
        <v>10.616501744501853</v>
      </c>
      <c r="Y7" s="58">
        <v>0</v>
      </c>
    </row>
    <row r="8" spans="1:25" ht="14.25">
      <c r="A8" s="50"/>
      <c r="B8" s="50" t="s">
        <v>21</v>
      </c>
      <c r="C8" s="50" t="s">
        <v>281</v>
      </c>
      <c r="D8" s="53">
        <v>14745.619</v>
      </c>
      <c r="E8" s="53">
        <v>202.145</v>
      </c>
      <c r="F8" s="53"/>
      <c r="G8" s="53">
        <v>530.444</v>
      </c>
      <c r="H8" s="53">
        <v>1325.052</v>
      </c>
      <c r="K8" s="56"/>
      <c r="L8" s="56" t="s">
        <v>21</v>
      </c>
      <c r="M8" s="50" t="s">
        <v>13</v>
      </c>
      <c r="N8" s="58">
        <v>14745.619</v>
      </c>
      <c r="O8" s="58">
        <v>202.145</v>
      </c>
      <c r="P8" s="58"/>
      <c r="Q8" s="58">
        <v>530.444</v>
      </c>
      <c r="R8" s="58">
        <v>1325.052</v>
      </c>
      <c r="S8" s="58"/>
      <c r="T8" s="58"/>
      <c r="U8" s="58">
        <v>87.75451311233654</v>
      </c>
      <c r="V8" s="58">
        <v>1.2030106062752108</v>
      </c>
      <c r="W8" s="58">
        <v>3.1567921938957078</v>
      </c>
      <c r="X8" s="58">
        <v>7.885684087492544</v>
      </c>
      <c r="Y8" s="58">
        <v>0</v>
      </c>
    </row>
    <row r="9" spans="1:27" ht="14.25">
      <c r="A9" s="50"/>
      <c r="B9" s="50"/>
      <c r="C9" s="50" t="s">
        <v>282</v>
      </c>
      <c r="D9" s="53">
        <v>15189.7</v>
      </c>
      <c r="E9" s="53">
        <v>74.551</v>
      </c>
      <c r="F9" s="53"/>
      <c r="G9" s="53">
        <v>1628.402</v>
      </c>
      <c r="H9" s="53">
        <v>2800.816</v>
      </c>
      <c r="K9" s="50"/>
      <c r="L9" s="50"/>
      <c r="M9" s="50" t="s">
        <v>12</v>
      </c>
      <c r="N9" s="53">
        <v>15189.7</v>
      </c>
      <c r="O9" s="53">
        <v>74.551</v>
      </c>
      <c r="P9" s="53"/>
      <c r="Q9" s="53">
        <v>1628.402</v>
      </c>
      <c r="R9" s="53">
        <v>2800.816</v>
      </c>
      <c r="S9" s="53"/>
      <c r="T9" s="53"/>
      <c r="U9" s="53">
        <v>77.13064671338505</v>
      </c>
      <c r="V9" s="53">
        <v>0.37855697236479774</v>
      </c>
      <c r="W9" s="53">
        <v>8.268741276613076</v>
      </c>
      <c r="X9" s="53">
        <v>14.222055037637098</v>
      </c>
      <c r="Y9" s="53">
        <v>0</v>
      </c>
      <c r="Z9" s="59"/>
      <c r="AA9" s="59"/>
    </row>
    <row r="10" spans="1:27" ht="14.25">
      <c r="A10" s="50" t="s">
        <v>284</v>
      </c>
      <c r="B10" s="50" t="s">
        <v>19</v>
      </c>
      <c r="C10" s="50" t="s">
        <v>281</v>
      </c>
      <c r="D10" s="53">
        <v>1368.728</v>
      </c>
      <c r="E10" s="53"/>
      <c r="F10" s="53"/>
      <c r="G10" s="53"/>
      <c r="H10" s="53">
        <v>54.571</v>
      </c>
      <c r="K10" s="50"/>
      <c r="L10" s="50"/>
      <c r="M10" s="50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9"/>
      <c r="AA10" s="59"/>
    </row>
    <row r="11" spans="1:28" ht="14.25">
      <c r="A11" s="50"/>
      <c r="B11" s="50"/>
      <c r="C11" s="50" t="s">
        <v>282</v>
      </c>
      <c r="D11" s="53">
        <v>1005.251</v>
      </c>
      <c r="E11" s="53"/>
      <c r="F11" s="53"/>
      <c r="G11" s="53"/>
      <c r="H11" s="53"/>
      <c r="K11" s="50" t="s">
        <v>15</v>
      </c>
      <c r="L11" s="50" t="s">
        <v>19</v>
      </c>
      <c r="M11" s="50" t="s">
        <v>13</v>
      </c>
      <c r="N11" s="53">
        <v>1310.213</v>
      </c>
      <c r="O11" s="53"/>
      <c r="P11" s="53"/>
      <c r="Q11" s="53"/>
      <c r="R11" s="53"/>
      <c r="S11" s="53">
        <v>26.048</v>
      </c>
      <c r="T11" s="53"/>
      <c r="U11" s="53">
        <v>95.92052629112932</v>
      </c>
      <c r="V11" s="53">
        <v>2.1725029576788373</v>
      </c>
      <c r="W11" s="53"/>
      <c r="X11" s="53"/>
      <c r="Y11" s="53">
        <v>1.9069707511918566</v>
      </c>
      <c r="Z11" s="82"/>
      <c r="AA11" s="83"/>
      <c r="AB11" s="83"/>
    </row>
    <row r="12" spans="1:28" ht="14.25">
      <c r="A12" s="50"/>
      <c r="B12" s="50" t="s">
        <v>283</v>
      </c>
      <c r="C12" s="50" t="s">
        <v>281</v>
      </c>
      <c r="D12" s="53">
        <v>33405.565</v>
      </c>
      <c r="E12" s="53">
        <v>88.905</v>
      </c>
      <c r="F12" s="53"/>
      <c r="G12" s="53">
        <v>972.164</v>
      </c>
      <c r="H12" s="53">
        <v>2837.732</v>
      </c>
      <c r="K12" s="50"/>
      <c r="L12" s="50"/>
      <c r="M12" s="50" t="s">
        <v>12</v>
      </c>
      <c r="N12" s="53">
        <v>2086.038</v>
      </c>
      <c r="O12" s="53">
        <v>60.638</v>
      </c>
      <c r="P12" s="53"/>
      <c r="Q12" s="53"/>
      <c r="R12" s="53"/>
      <c r="S12" s="53">
        <v>81.554</v>
      </c>
      <c r="T12" s="53"/>
      <c r="U12" s="53">
        <v>93.61861208223567</v>
      </c>
      <c r="V12" s="53">
        <v>2.7213528226439823</v>
      </c>
      <c r="W12" s="53"/>
      <c r="X12" s="53"/>
      <c r="Y12" s="53">
        <v>3.6600350951203424</v>
      </c>
      <c r="Z12" s="82"/>
      <c r="AA12" s="83"/>
      <c r="AB12" s="83"/>
    </row>
    <row r="13" spans="1:28" ht="14.25">
      <c r="A13" s="50"/>
      <c r="B13" s="50"/>
      <c r="C13" s="50" t="s">
        <v>282</v>
      </c>
      <c r="D13" s="53">
        <v>27973.024</v>
      </c>
      <c r="E13" s="53">
        <v>61.159</v>
      </c>
      <c r="F13" s="53"/>
      <c r="G13" s="53">
        <v>2089.947</v>
      </c>
      <c r="H13" s="53">
        <v>3396.226</v>
      </c>
      <c r="K13" s="50"/>
      <c r="L13" s="50" t="s">
        <v>283</v>
      </c>
      <c r="M13" s="50" t="s">
        <v>13</v>
      </c>
      <c r="N13" s="53">
        <v>9519.137</v>
      </c>
      <c r="O13" s="53">
        <v>249.871</v>
      </c>
      <c r="P13" s="53"/>
      <c r="Q13" s="53">
        <v>284.838</v>
      </c>
      <c r="R13" s="53">
        <v>810.227</v>
      </c>
      <c r="S13" s="53"/>
      <c r="T13" s="53"/>
      <c r="U13" s="53">
        <v>87.6203335526188</v>
      </c>
      <c r="V13" s="53">
        <v>2.2999753407400707</v>
      </c>
      <c r="W13" s="53">
        <v>2.6218343709582954</v>
      </c>
      <c r="X13" s="53">
        <v>7.4578567356828325</v>
      </c>
      <c r="Y13" s="53">
        <v>0</v>
      </c>
      <c r="Z13" s="82">
        <v>26.01105870427783</v>
      </c>
      <c r="AA13" s="83"/>
      <c r="AB13" s="83"/>
    </row>
    <row r="14" spans="1:28" ht="14.25">
      <c r="A14" s="50"/>
      <c r="B14" s="50" t="s">
        <v>20</v>
      </c>
      <c r="C14" s="50" t="s">
        <v>281</v>
      </c>
      <c r="D14" s="53">
        <v>27481.903</v>
      </c>
      <c r="E14" s="53">
        <v>64.813</v>
      </c>
      <c r="F14" s="53"/>
      <c r="G14" s="53">
        <v>752.369</v>
      </c>
      <c r="H14" s="53">
        <v>2307.887</v>
      </c>
      <c r="K14" s="50"/>
      <c r="L14" s="50"/>
      <c r="M14" s="50" t="s">
        <v>12</v>
      </c>
      <c r="N14" s="53">
        <v>14135.575</v>
      </c>
      <c r="O14" s="53">
        <v>120.468</v>
      </c>
      <c r="P14" s="53"/>
      <c r="Q14" s="53">
        <v>995.467</v>
      </c>
      <c r="R14" s="53">
        <v>2424.784</v>
      </c>
      <c r="S14" s="53"/>
      <c r="T14" s="53"/>
      <c r="U14" s="53">
        <v>79.96911004082642</v>
      </c>
      <c r="V14" s="53">
        <v>0.6815229481926471</v>
      </c>
      <c r="W14" s="53">
        <v>5.631649937481238</v>
      </c>
      <c r="X14" s="53">
        <v>13.717717073499683</v>
      </c>
      <c r="Y14" s="53">
        <v>0</v>
      </c>
      <c r="Z14" s="82">
        <v>29.10508614718627</v>
      </c>
      <c r="AA14" s="83"/>
      <c r="AB14" s="83"/>
    </row>
    <row r="15" spans="1:28" ht="14.25">
      <c r="A15" s="50"/>
      <c r="B15" s="50"/>
      <c r="C15" s="50" t="s">
        <v>282</v>
      </c>
      <c r="D15" s="53">
        <v>22662.429</v>
      </c>
      <c r="E15" s="53"/>
      <c r="F15" s="53"/>
      <c r="G15" s="53">
        <v>1478.923</v>
      </c>
      <c r="H15" s="53">
        <v>2555.692</v>
      </c>
      <c r="K15" s="50"/>
      <c r="L15" s="50" t="s">
        <v>20</v>
      </c>
      <c r="M15" s="50" t="s">
        <v>13</v>
      </c>
      <c r="N15" s="53">
        <v>6284.598</v>
      </c>
      <c r="O15" s="53">
        <v>168.003</v>
      </c>
      <c r="P15" s="53"/>
      <c r="Q15" s="53">
        <v>182.928</v>
      </c>
      <c r="R15" s="53">
        <v>511.475</v>
      </c>
      <c r="S15" s="53"/>
      <c r="T15" s="53"/>
      <c r="U15" s="53">
        <v>87.93332143091008</v>
      </c>
      <c r="V15" s="53">
        <v>2.3506772907920577</v>
      </c>
      <c r="W15" s="53">
        <v>2.559506053165774</v>
      </c>
      <c r="X15" s="53">
        <v>7.1564952251320975</v>
      </c>
      <c r="Y15" s="53">
        <v>0</v>
      </c>
      <c r="Z15" s="84">
        <v>26.34320416242441</v>
      </c>
      <c r="AA15" s="83"/>
      <c r="AB15" s="83"/>
    </row>
    <row r="16" spans="1:28" ht="14.25">
      <c r="A16" s="50"/>
      <c r="B16" s="50" t="s">
        <v>21</v>
      </c>
      <c r="C16" s="50" t="s">
        <v>281</v>
      </c>
      <c r="D16" s="53">
        <v>4562.11</v>
      </c>
      <c r="E16" s="53"/>
      <c r="F16" s="53"/>
      <c r="G16" s="53">
        <v>215.29</v>
      </c>
      <c r="H16" s="53">
        <v>475.273</v>
      </c>
      <c r="K16" s="50"/>
      <c r="L16" s="50"/>
      <c r="M16" s="50" t="s">
        <v>12</v>
      </c>
      <c r="N16" s="53">
        <v>10038.398</v>
      </c>
      <c r="O16" s="53">
        <v>74.281</v>
      </c>
      <c r="P16" s="53"/>
      <c r="Q16" s="53">
        <v>661.642</v>
      </c>
      <c r="R16" s="53">
        <v>1618.486</v>
      </c>
      <c r="S16" s="53"/>
      <c r="T16" s="53"/>
      <c r="U16" s="53">
        <v>81.0018101629437</v>
      </c>
      <c r="V16" s="53">
        <v>0.5993880159676496</v>
      </c>
      <c r="W16" s="53">
        <v>5.338919584562239</v>
      </c>
      <c r="X16" s="53">
        <v>13.059882236526398</v>
      </c>
      <c r="Y16" s="53">
        <v>0</v>
      </c>
      <c r="Z16" s="82">
        <v>29.01775689785837</v>
      </c>
      <c r="AA16" s="83"/>
      <c r="AB16" s="83"/>
    </row>
    <row r="17" spans="1:28" ht="14.25">
      <c r="A17" s="50"/>
      <c r="B17" s="50"/>
      <c r="C17" s="50" t="s">
        <v>282</v>
      </c>
      <c r="D17" s="53">
        <v>4315.162</v>
      </c>
      <c r="E17" s="53"/>
      <c r="F17" s="53"/>
      <c r="G17" s="53">
        <v>601.102</v>
      </c>
      <c r="H17" s="53">
        <v>791.441</v>
      </c>
      <c r="K17" s="50"/>
      <c r="L17" s="50" t="s">
        <v>21</v>
      </c>
      <c r="M17" s="50" t="s">
        <v>13</v>
      </c>
      <c r="N17" s="53">
        <v>2714.806</v>
      </c>
      <c r="O17" s="53">
        <v>69.582</v>
      </c>
      <c r="P17" s="53"/>
      <c r="Q17" s="53">
        <v>97.723</v>
      </c>
      <c r="R17" s="53">
        <v>287.209</v>
      </c>
      <c r="S17" s="53"/>
      <c r="T17" s="53"/>
      <c r="U17" s="53">
        <v>85.65894261229538</v>
      </c>
      <c r="V17" s="53">
        <v>2.1954867290144255</v>
      </c>
      <c r="W17" s="53">
        <v>3.0834059041056125</v>
      </c>
      <c r="X17" s="53">
        <v>9.06216475458458</v>
      </c>
      <c r="Y17" s="53">
        <v>0</v>
      </c>
      <c r="Z17" s="82">
        <v>25.387081354628865</v>
      </c>
      <c r="AA17" s="83"/>
      <c r="AB17" s="83"/>
    </row>
    <row r="18" spans="1:28" ht="14.25">
      <c r="A18" s="50" t="s">
        <v>285</v>
      </c>
      <c r="B18" s="50" t="s">
        <v>19</v>
      </c>
      <c r="C18" s="50" t="s">
        <v>281</v>
      </c>
      <c r="D18" s="53">
        <v>1310.213</v>
      </c>
      <c r="E18" s="53"/>
      <c r="F18" s="53"/>
      <c r="G18" s="53"/>
      <c r="H18" s="53"/>
      <c r="K18" s="50"/>
      <c r="L18" s="50"/>
      <c r="M18" s="50" t="s">
        <v>12</v>
      </c>
      <c r="N18" s="53">
        <v>3072.472</v>
      </c>
      <c r="O18" s="53"/>
      <c r="P18" s="53"/>
      <c r="Q18" s="53">
        <v>325.973</v>
      </c>
      <c r="R18" s="53">
        <v>753.822</v>
      </c>
      <c r="S18" s="53"/>
      <c r="T18" s="53"/>
      <c r="U18" s="53">
        <v>73.60164581726838</v>
      </c>
      <c r="V18" s="53">
        <v>0.531661452819897</v>
      </c>
      <c r="W18" s="53">
        <v>7.808744649908096</v>
      </c>
      <c r="X18" s="53">
        <v>18.05794808000362</v>
      </c>
      <c r="Y18" s="53">
        <v>0</v>
      </c>
      <c r="Z18" s="82">
        <v>30.188415393662687</v>
      </c>
      <c r="AA18" s="83"/>
      <c r="AB18" s="83"/>
    </row>
    <row r="19" spans="1:28" ht="14.25">
      <c r="A19" s="50"/>
      <c r="B19" s="50"/>
      <c r="C19" s="50" t="s">
        <v>282</v>
      </c>
      <c r="D19" s="53">
        <v>2086.038</v>
      </c>
      <c r="E19" s="53">
        <v>60.638</v>
      </c>
      <c r="F19" s="53"/>
      <c r="G19" s="53"/>
      <c r="H19" s="53">
        <v>70.739</v>
      </c>
      <c r="K19" s="50" t="s">
        <v>16</v>
      </c>
      <c r="L19" s="50" t="s">
        <v>19</v>
      </c>
      <c r="M19" s="50" t="s">
        <v>13</v>
      </c>
      <c r="N19" s="53">
        <v>3742.678</v>
      </c>
      <c r="O19" s="53"/>
      <c r="P19" s="53"/>
      <c r="Q19" s="53"/>
      <c r="R19" s="53"/>
      <c r="S19" s="53">
        <v>103.679</v>
      </c>
      <c r="T19" s="53"/>
      <c r="U19" s="53">
        <v>96.40479381431349</v>
      </c>
      <c r="V19" s="53">
        <v>0.9246177412960979</v>
      </c>
      <c r="W19" s="53"/>
      <c r="X19" s="53"/>
      <c r="Y19" s="53">
        <v>2.6705884443904093</v>
      </c>
      <c r="Z19" s="82"/>
      <c r="AA19" s="83"/>
      <c r="AB19" s="83"/>
    </row>
    <row r="20" spans="1:28" ht="14.25">
      <c r="A20" s="50"/>
      <c r="B20" s="50" t="s">
        <v>283</v>
      </c>
      <c r="C20" s="50" t="s">
        <v>281</v>
      </c>
      <c r="D20" s="53">
        <v>9519.137</v>
      </c>
      <c r="E20" s="53">
        <v>249.871</v>
      </c>
      <c r="F20" s="53"/>
      <c r="G20" s="53">
        <v>284.838</v>
      </c>
      <c r="H20" s="53">
        <v>810.227</v>
      </c>
      <c r="K20" s="50"/>
      <c r="L20" s="50"/>
      <c r="M20" s="50" t="s">
        <v>12</v>
      </c>
      <c r="N20" s="53">
        <v>4516.716</v>
      </c>
      <c r="O20" s="53">
        <v>81.213</v>
      </c>
      <c r="P20" s="53"/>
      <c r="Q20" s="53"/>
      <c r="R20" s="53"/>
      <c r="S20" s="53">
        <v>265.161</v>
      </c>
      <c r="T20" s="53"/>
      <c r="U20" s="53">
        <v>92.87749147147184</v>
      </c>
      <c r="V20" s="53">
        <v>1.6699876004762402</v>
      </c>
      <c r="W20" s="53"/>
      <c r="X20" s="53"/>
      <c r="Y20" s="53">
        <v>5.452520928051917</v>
      </c>
      <c r="Z20" s="82"/>
      <c r="AA20" s="83"/>
      <c r="AB20" s="83"/>
    </row>
    <row r="21" spans="1:28" ht="14.25">
      <c r="A21" s="50"/>
      <c r="B21" s="50"/>
      <c r="C21" s="50" t="s">
        <v>282</v>
      </c>
      <c r="D21" s="53">
        <v>14135.575</v>
      </c>
      <c r="E21" s="53">
        <v>120.468</v>
      </c>
      <c r="F21" s="53"/>
      <c r="G21" s="53">
        <v>995.467</v>
      </c>
      <c r="H21" s="53">
        <v>2424.784</v>
      </c>
      <c r="K21" s="50"/>
      <c r="L21" s="50" t="s">
        <v>283</v>
      </c>
      <c r="M21" s="50" t="s">
        <v>13</v>
      </c>
      <c r="N21" s="53">
        <v>35918.88</v>
      </c>
      <c r="O21" s="53">
        <v>418.359</v>
      </c>
      <c r="P21" s="53"/>
      <c r="Q21" s="53">
        <v>842.933</v>
      </c>
      <c r="R21" s="53">
        <v>2447.12</v>
      </c>
      <c r="S21" s="53"/>
      <c r="T21" s="53"/>
      <c r="U21" s="53">
        <v>90.64177284685515</v>
      </c>
      <c r="V21" s="53">
        <v>1.0557345175138388</v>
      </c>
      <c r="W21" s="53">
        <v>2.1271526704373342</v>
      </c>
      <c r="X21" s="53">
        <v>6.175339965193686</v>
      </c>
      <c r="Y21" s="53">
        <v>0</v>
      </c>
      <c r="Z21" s="82">
        <v>25.620651095894203</v>
      </c>
      <c r="AA21" s="83"/>
      <c r="AB21" s="83"/>
    </row>
    <row r="22" spans="1:28" ht="14.25">
      <c r="A22" s="50"/>
      <c r="B22" s="50" t="s">
        <v>20</v>
      </c>
      <c r="C22" s="50" t="s">
        <v>281</v>
      </c>
      <c r="D22" s="53">
        <v>6284.598</v>
      </c>
      <c r="E22" s="53">
        <v>168.003</v>
      </c>
      <c r="F22" s="53"/>
      <c r="G22" s="53">
        <v>182.928</v>
      </c>
      <c r="H22" s="53">
        <v>511.475</v>
      </c>
      <c r="K22" s="50"/>
      <c r="L22" s="50"/>
      <c r="M22" s="50" t="s">
        <v>12</v>
      </c>
      <c r="N22" s="53">
        <v>42440.506</v>
      </c>
      <c r="O22" s="53">
        <v>234.377</v>
      </c>
      <c r="P22" s="53"/>
      <c r="Q22" s="53">
        <v>2582.359</v>
      </c>
      <c r="R22" s="53">
        <v>5311.15</v>
      </c>
      <c r="S22" s="53"/>
      <c r="T22" s="53"/>
      <c r="U22" s="53">
        <v>83.926943929718</v>
      </c>
      <c r="V22" s="53">
        <v>0.46348517469173234</v>
      </c>
      <c r="W22" s="53">
        <v>5.106666235303665</v>
      </c>
      <c r="X22" s="53">
        <v>10.502904660286607</v>
      </c>
      <c r="Y22" s="53">
        <v>0</v>
      </c>
      <c r="Z22" s="82">
        <v>32.71496871670128</v>
      </c>
      <c r="AA22" s="83"/>
      <c r="AB22" s="83"/>
    </row>
    <row r="23" spans="1:28" ht="14.25">
      <c r="A23" s="50"/>
      <c r="B23" s="50"/>
      <c r="C23" s="50" t="s">
        <v>282</v>
      </c>
      <c r="D23" s="53">
        <v>10038.398</v>
      </c>
      <c r="E23" s="53">
        <v>74.281</v>
      </c>
      <c r="F23" s="53"/>
      <c r="G23" s="53">
        <v>661.642</v>
      </c>
      <c r="H23" s="53">
        <v>1618.486</v>
      </c>
      <c r="K23" s="50"/>
      <c r="L23" s="50" t="s">
        <v>20</v>
      </c>
      <c r="M23" s="50" t="s">
        <v>13</v>
      </c>
      <c r="N23" s="53">
        <v>25234.056</v>
      </c>
      <c r="O23" s="53">
        <v>278.834</v>
      </c>
      <c r="P23" s="53"/>
      <c r="Q23" s="53">
        <v>614.174</v>
      </c>
      <c r="R23" s="53">
        <v>1803.489</v>
      </c>
      <c r="S23" s="53"/>
      <c r="T23" s="53"/>
      <c r="U23" s="53">
        <v>90.34570851497284</v>
      </c>
      <c r="V23" s="53">
        <v>0.9983117770707942</v>
      </c>
      <c r="W23" s="53">
        <v>2.198932473696457</v>
      </c>
      <c r="X23" s="53">
        <v>6.457047234259916</v>
      </c>
      <c r="Y23" s="53">
        <v>0</v>
      </c>
      <c r="Z23" s="84">
        <v>25.403623251048636</v>
      </c>
      <c r="AA23" s="83"/>
      <c r="AB23" s="83"/>
    </row>
    <row r="24" spans="1:28" ht="14.25">
      <c r="A24" s="50"/>
      <c r="B24" s="50" t="s">
        <v>21</v>
      </c>
      <c r="C24" s="50" t="s">
        <v>281</v>
      </c>
      <c r="D24" s="53">
        <v>2714.806</v>
      </c>
      <c r="E24" s="53">
        <v>69.582</v>
      </c>
      <c r="F24" s="53"/>
      <c r="G24" s="53">
        <v>97.723</v>
      </c>
      <c r="H24" s="53">
        <v>287.209</v>
      </c>
      <c r="K24" s="50"/>
      <c r="L24" s="50"/>
      <c r="M24" s="50" t="s">
        <v>12</v>
      </c>
      <c r="N24" s="53">
        <v>30647.17</v>
      </c>
      <c r="O24" s="53">
        <v>130.717</v>
      </c>
      <c r="P24" s="53"/>
      <c r="Q24" s="53">
        <v>1840.212</v>
      </c>
      <c r="R24" s="53">
        <v>3855.222</v>
      </c>
      <c r="S24" s="53"/>
      <c r="T24" s="53"/>
      <c r="U24" s="53">
        <v>84.02626676084694</v>
      </c>
      <c r="V24" s="53">
        <v>0.3583907261968276</v>
      </c>
      <c r="W24" s="53">
        <v>5.0453645282259885</v>
      </c>
      <c r="X24" s="53">
        <v>10.569977984730265</v>
      </c>
      <c r="Y24" s="53">
        <v>0</v>
      </c>
      <c r="Z24" s="82">
        <v>32.310303306122066</v>
      </c>
      <c r="AA24" s="83"/>
      <c r="AB24" s="83"/>
    </row>
    <row r="25" spans="1:28" ht="14.25">
      <c r="A25" s="50"/>
      <c r="B25" s="50"/>
      <c r="C25" s="50" t="s">
        <v>282</v>
      </c>
      <c r="D25" s="53">
        <v>3072.472</v>
      </c>
      <c r="E25" s="53"/>
      <c r="F25" s="53"/>
      <c r="G25" s="53">
        <v>325.973</v>
      </c>
      <c r="H25" s="53">
        <v>753.822</v>
      </c>
      <c r="K25" s="50"/>
      <c r="L25" s="50" t="s">
        <v>21</v>
      </c>
      <c r="M25" s="50" t="s">
        <v>13</v>
      </c>
      <c r="N25" s="53">
        <v>7463.132</v>
      </c>
      <c r="O25" s="53">
        <v>113.214</v>
      </c>
      <c r="P25" s="53"/>
      <c r="Q25" s="53">
        <v>216.362</v>
      </c>
      <c r="R25" s="53">
        <v>561.549</v>
      </c>
      <c r="S25" s="53"/>
      <c r="T25" s="53"/>
      <c r="U25" s="53">
        <v>89.33328242116563</v>
      </c>
      <c r="V25" s="53">
        <v>1.3551653965158124</v>
      </c>
      <c r="W25" s="53">
        <v>2.589841322813028</v>
      </c>
      <c r="X25" s="53">
        <v>6.721710859505519</v>
      </c>
      <c r="Y25" s="53">
        <v>0</v>
      </c>
      <c r="Z25" s="82">
        <v>27.813207423471326</v>
      </c>
      <c r="AA25" s="83"/>
      <c r="AB25" s="83"/>
    </row>
    <row r="26" spans="1:28" ht="14.25">
      <c r="A26" s="50" t="s">
        <v>286</v>
      </c>
      <c r="B26" s="50" t="s">
        <v>19</v>
      </c>
      <c r="C26" s="50" t="s">
        <v>281</v>
      </c>
      <c r="D26" s="53">
        <v>3742.678</v>
      </c>
      <c r="E26" s="53"/>
      <c r="F26" s="53"/>
      <c r="G26" s="53"/>
      <c r="H26" s="53">
        <v>90.763</v>
      </c>
      <c r="K26" s="50"/>
      <c r="L26" s="50"/>
      <c r="M26" s="50" t="s">
        <v>12</v>
      </c>
      <c r="N26" s="53">
        <v>7791.032</v>
      </c>
      <c r="O26" s="53"/>
      <c r="P26" s="53"/>
      <c r="Q26" s="53">
        <v>699.482</v>
      </c>
      <c r="R26" s="53">
        <v>1250.451</v>
      </c>
      <c r="S26" s="53"/>
      <c r="T26" s="53"/>
      <c r="U26" s="53">
        <v>79.63570723290819</v>
      </c>
      <c r="V26" s="53">
        <v>0.4331342874723765</v>
      </c>
      <c r="W26" s="53">
        <v>7.149725962708032</v>
      </c>
      <c r="X26" s="53">
        <v>12.781432516911403</v>
      </c>
      <c r="Y26" s="53">
        <v>0</v>
      </c>
      <c r="Z26" s="82">
        <v>35.87210432358445</v>
      </c>
      <c r="AA26" s="83"/>
      <c r="AB26" s="82"/>
    </row>
    <row r="27" spans="1:28" ht="14.25">
      <c r="A27" s="50"/>
      <c r="B27" s="50"/>
      <c r="C27" s="50" t="s">
        <v>282</v>
      </c>
      <c r="D27" s="53">
        <v>4516.716</v>
      </c>
      <c r="E27" s="53">
        <v>81.213</v>
      </c>
      <c r="F27" s="53"/>
      <c r="G27" s="53"/>
      <c r="H27" s="53">
        <v>222.147</v>
      </c>
      <c r="K27" s="50" t="s">
        <v>17</v>
      </c>
      <c r="L27" s="50" t="s">
        <v>19</v>
      </c>
      <c r="M27" s="50" t="s">
        <v>13</v>
      </c>
      <c r="N27" s="53">
        <v>1368.728</v>
      </c>
      <c r="O27" s="53"/>
      <c r="P27" s="53"/>
      <c r="Q27" s="53"/>
      <c r="R27" s="53"/>
      <c r="S27" s="53">
        <v>59.076</v>
      </c>
      <c r="T27" s="53"/>
      <c r="U27" s="53">
        <v>95.52999672662732</v>
      </c>
      <c r="V27" s="53">
        <v>0.3468099971174778</v>
      </c>
      <c r="W27" s="53"/>
      <c r="X27" s="53"/>
      <c r="Y27" s="53">
        <v>4.123193276255206</v>
      </c>
      <c r="Z27" s="82">
        <v>7.625770194325953</v>
      </c>
      <c r="AA27" s="83"/>
      <c r="AB27" s="82"/>
    </row>
    <row r="28" spans="1:28" ht="14.25">
      <c r="A28" s="50"/>
      <c r="B28" s="50" t="s">
        <v>283</v>
      </c>
      <c r="C28" s="50" t="s">
        <v>281</v>
      </c>
      <c r="D28" s="53">
        <v>35918.88</v>
      </c>
      <c r="E28" s="53">
        <v>418.359</v>
      </c>
      <c r="F28" s="53"/>
      <c r="G28" s="53">
        <v>842.933</v>
      </c>
      <c r="H28" s="53">
        <v>2447.12</v>
      </c>
      <c r="K28" s="50"/>
      <c r="L28" s="50"/>
      <c r="M28" s="50" t="s">
        <v>12</v>
      </c>
      <c r="N28" s="53">
        <v>1005.251</v>
      </c>
      <c r="O28" s="53"/>
      <c r="P28" s="53"/>
      <c r="Q28" s="53"/>
      <c r="R28" s="53"/>
      <c r="S28" s="53">
        <v>59.013999999999996</v>
      </c>
      <c r="T28" s="53"/>
      <c r="U28" s="53">
        <v>93.49728321022056</v>
      </c>
      <c r="V28" s="53">
        <v>1.0138899481568426</v>
      </c>
      <c r="W28" s="53"/>
      <c r="X28" s="53"/>
      <c r="Y28" s="53">
        <v>5.488826841622596</v>
      </c>
      <c r="Z28" s="82">
        <v>16.81295963669638</v>
      </c>
      <c r="AA28" s="83"/>
      <c r="AB28" s="83"/>
    </row>
    <row r="29" spans="1:28" ht="14.25">
      <c r="A29" s="50"/>
      <c r="B29" s="50"/>
      <c r="C29" s="50" t="s">
        <v>282</v>
      </c>
      <c r="D29" s="53">
        <v>42440.506</v>
      </c>
      <c r="E29" s="53">
        <v>234.377</v>
      </c>
      <c r="F29" s="53"/>
      <c r="G29" s="53">
        <v>2582.359</v>
      </c>
      <c r="H29" s="53">
        <v>5311.15</v>
      </c>
      <c r="K29" s="50"/>
      <c r="L29" s="50" t="s">
        <v>283</v>
      </c>
      <c r="M29" s="50" t="s">
        <v>13</v>
      </c>
      <c r="N29" s="53">
        <v>33405.565</v>
      </c>
      <c r="O29" s="53">
        <v>88.905</v>
      </c>
      <c r="P29" s="53"/>
      <c r="Q29" s="53">
        <v>972.164</v>
      </c>
      <c r="R29" s="53">
        <v>2837.732</v>
      </c>
      <c r="S29" s="53"/>
      <c r="T29" s="53"/>
      <c r="U29" s="53">
        <v>89.54867373969043</v>
      </c>
      <c r="V29" s="53">
        <v>0.23832331046719843</v>
      </c>
      <c r="W29" s="53">
        <v>2.606032763028328</v>
      </c>
      <c r="X29" s="53">
        <v>7.60697018681406</v>
      </c>
      <c r="Y29" s="53">
        <v>0</v>
      </c>
      <c r="Z29" s="82">
        <v>25.51681200746687</v>
      </c>
      <c r="AA29" s="83"/>
      <c r="AB29" s="83"/>
    </row>
    <row r="30" spans="1:28" ht="14.25">
      <c r="A30" s="50"/>
      <c r="B30" s="50" t="s">
        <v>20</v>
      </c>
      <c r="C30" s="50" t="s">
        <v>281</v>
      </c>
      <c r="D30" s="53">
        <v>25234.056</v>
      </c>
      <c r="E30" s="53">
        <v>278.834</v>
      </c>
      <c r="F30" s="53"/>
      <c r="G30" s="53">
        <v>614.174</v>
      </c>
      <c r="H30" s="53">
        <v>1803.489</v>
      </c>
      <c r="K30" s="50"/>
      <c r="L30" s="50"/>
      <c r="M30" s="50" t="s">
        <v>12</v>
      </c>
      <c r="N30" s="53">
        <v>27973.024</v>
      </c>
      <c r="O30" s="53">
        <v>61.159</v>
      </c>
      <c r="P30" s="53"/>
      <c r="Q30" s="53">
        <v>2089.947</v>
      </c>
      <c r="R30" s="53">
        <v>3396.226</v>
      </c>
      <c r="S30" s="53"/>
      <c r="T30" s="53"/>
      <c r="U30" s="53">
        <v>83.45085595152987</v>
      </c>
      <c r="V30" s="53">
        <v>0.1824533128466774</v>
      </c>
      <c r="W30" s="53">
        <v>6.234859200182719</v>
      </c>
      <c r="X30" s="53">
        <v>10.131831535440735</v>
      </c>
      <c r="Y30" s="53">
        <v>0</v>
      </c>
      <c r="Z30" s="82">
        <v>38.09480670769952</v>
      </c>
      <c r="AA30" s="83" t="s">
        <v>328</v>
      </c>
      <c r="AB30" s="83" t="s">
        <v>329</v>
      </c>
    </row>
    <row r="31" spans="1:28" ht="14.25">
      <c r="A31" s="50"/>
      <c r="B31" s="50"/>
      <c r="C31" s="50" t="s">
        <v>282</v>
      </c>
      <c r="D31" s="53">
        <v>30647.17</v>
      </c>
      <c r="E31" s="53">
        <v>130.717</v>
      </c>
      <c r="F31" s="53"/>
      <c r="G31" s="53">
        <v>1840.212</v>
      </c>
      <c r="H31" s="53">
        <v>3855.222</v>
      </c>
      <c r="K31" s="50"/>
      <c r="L31" s="50" t="s">
        <v>20</v>
      </c>
      <c r="M31" s="50" t="s">
        <v>13</v>
      </c>
      <c r="N31" s="53">
        <v>27481.903</v>
      </c>
      <c r="O31" s="53">
        <v>64.813</v>
      </c>
      <c r="P31" s="53"/>
      <c r="Q31" s="53">
        <v>752.369</v>
      </c>
      <c r="R31" s="53">
        <v>2307.887</v>
      </c>
      <c r="S31" s="53"/>
      <c r="T31" s="53"/>
      <c r="U31" s="53">
        <v>89.78968255990826</v>
      </c>
      <c r="V31" s="53">
        <v>0.21175894172086024</v>
      </c>
      <c r="W31" s="53">
        <v>2.4581621468468042</v>
      </c>
      <c r="X31" s="53">
        <v>7.540396351524093</v>
      </c>
      <c r="Y31" s="53">
        <v>0</v>
      </c>
      <c r="Z31" s="84">
        <v>24.585165424069096</v>
      </c>
      <c r="AA31" s="83">
        <f aca="true" t="shared" si="0" ref="AA31:AA33">Z31-Z23</f>
        <v>-0.8184578269795395</v>
      </c>
      <c r="AB31" s="83">
        <f aca="true" t="shared" si="1" ref="AB31:AB33">Z31-Z15</f>
        <v>-1.7580387383553138</v>
      </c>
    </row>
    <row r="32" spans="1:28" ht="14.25">
      <c r="A32" s="50"/>
      <c r="B32" s="50" t="s">
        <v>21</v>
      </c>
      <c r="C32" s="50" t="s">
        <v>281</v>
      </c>
      <c r="D32" s="53">
        <v>7463.132</v>
      </c>
      <c r="E32" s="53">
        <v>113.214</v>
      </c>
      <c r="F32" s="53"/>
      <c r="G32" s="53">
        <v>216.362</v>
      </c>
      <c r="H32" s="53">
        <v>561.549</v>
      </c>
      <c r="K32" s="50"/>
      <c r="L32" s="50"/>
      <c r="M32" s="50" t="s">
        <v>12</v>
      </c>
      <c r="N32" s="53">
        <v>22662.429</v>
      </c>
      <c r="O32" s="53">
        <v>40.641</v>
      </c>
      <c r="P32" s="53"/>
      <c r="Q32" s="53">
        <v>1478.923</v>
      </c>
      <c r="R32" s="53">
        <v>2555.692</v>
      </c>
      <c r="S32" s="53"/>
      <c r="T32" s="53"/>
      <c r="U32" s="53">
        <v>84.75838128843242</v>
      </c>
      <c r="V32" s="53">
        <v>0.151998948300872</v>
      </c>
      <c r="W32" s="53">
        <v>5.5312305459504065</v>
      </c>
      <c r="X32" s="53">
        <v>9.558389217316309</v>
      </c>
      <c r="Y32" s="53">
        <v>0</v>
      </c>
      <c r="Z32" s="82">
        <v>36.65586431419107</v>
      </c>
      <c r="AA32" s="83">
        <f t="shared" si="0"/>
        <v>4.345561008069005</v>
      </c>
      <c r="AB32" s="83">
        <f t="shared" si="1"/>
        <v>7.638107416332701</v>
      </c>
    </row>
    <row r="33" spans="1:28" ht="14.25">
      <c r="A33" s="50"/>
      <c r="B33" s="50"/>
      <c r="C33" s="50" t="s">
        <v>282</v>
      </c>
      <c r="D33" s="53">
        <v>7791.032</v>
      </c>
      <c r="E33" s="53"/>
      <c r="F33" s="53"/>
      <c r="G33" s="53">
        <v>699.482</v>
      </c>
      <c r="H33" s="53">
        <v>1250.451</v>
      </c>
      <c r="K33" s="50"/>
      <c r="L33" s="50" t="s">
        <v>21</v>
      </c>
      <c r="M33" s="50" t="s">
        <v>13</v>
      </c>
      <c r="N33" s="53">
        <v>4562.11</v>
      </c>
      <c r="O33" s="53">
        <v>19.349</v>
      </c>
      <c r="P33" s="53"/>
      <c r="Q33" s="53">
        <v>215.29</v>
      </c>
      <c r="R33" s="53">
        <v>475.273</v>
      </c>
      <c r="S33" s="53"/>
      <c r="T33" s="53"/>
      <c r="U33" s="53">
        <v>86.53435057744447</v>
      </c>
      <c r="V33" s="53">
        <v>0.3670128842406197</v>
      </c>
      <c r="W33" s="53">
        <v>4.083632427937516</v>
      </c>
      <c r="X33" s="53">
        <v>9.015004110377385</v>
      </c>
      <c r="Y33" s="53">
        <v>0</v>
      </c>
      <c r="Z33" s="82">
        <v>31.17601145731816</v>
      </c>
      <c r="AA33" s="83">
        <f t="shared" si="0"/>
        <v>3.3628040338468352</v>
      </c>
      <c r="AB33" s="83">
        <f t="shared" si="1"/>
        <v>5.788930102689296</v>
      </c>
    </row>
    <row r="34" spans="1:28" ht="14.25">
      <c r="A34" s="51"/>
      <c r="B34" s="51"/>
      <c r="C34" s="51"/>
      <c r="D34" s="54"/>
      <c r="E34" s="54"/>
      <c r="F34" s="54"/>
      <c r="G34" s="54"/>
      <c r="H34" s="54"/>
      <c r="K34" s="51"/>
      <c r="L34" s="51"/>
      <c r="M34" s="51" t="s">
        <v>12</v>
      </c>
      <c r="N34" s="54">
        <v>4315.162</v>
      </c>
      <c r="O34" s="54"/>
      <c r="P34" s="54"/>
      <c r="Q34" s="54">
        <v>601.102</v>
      </c>
      <c r="R34" s="54">
        <v>791.441</v>
      </c>
      <c r="S34" s="54"/>
      <c r="T34" s="54"/>
      <c r="U34" s="54">
        <v>75.47318511294405</v>
      </c>
      <c r="V34" s="54">
        <v>0.17091454849752785</v>
      </c>
      <c r="W34" s="54">
        <v>10.513413521383645</v>
      </c>
      <c r="X34" s="54">
        <v>13.84248681717478</v>
      </c>
      <c r="Y34" s="54">
        <v>0</v>
      </c>
      <c r="Z34" s="82">
        <v>43.16577656847939</v>
      </c>
      <c r="AA34" s="83">
        <f>Z34-Z26</f>
        <v>7.293672244894935</v>
      </c>
      <c r="AB34" s="83">
        <f>Z34-Z18</f>
        <v>12.9773611748167</v>
      </c>
    </row>
    <row r="35" spans="1:8" s="132" customFormat="1" ht="14.25">
      <c r="A35" s="130"/>
      <c r="B35" s="130"/>
      <c r="C35" s="130"/>
      <c r="D35" s="131"/>
      <c r="E35" s="131"/>
      <c r="F35" s="131"/>
      <c r="G35" s="131"/>
      <c r="H35" s="131"/>
    </row>
    <row r="36" spans="1:8" s="132" customFormat="1" ht="14.25">
      <c r="A36" s="130"/>
      <c r="B36" s="130"/>
      <c r="C36" s="130"/>
      <c r="D36" s="131"/>
      <c r="E36" s="131"/>
      <c r="F36" s="131"/>
      <c r="G36" s="131"/>
      <c r="H36" s="131"/>
    </row>
    <row r="37" spans="1:8" s="132" customFormat="1" ht="14.25">
      <c r="A37" s="130"/>
      <c r="B37" s="130"/>
      <c r="C37" s="130"/>
      <c r="D37" s="131"/>
      <c r="E37" s="131"/>
      <c r="F37" s="131"/>
      <c r="G37" s="131"/>
      <c r="H37" s="131"/>
    </row>
    <row r="38" spans="1:8" s="132" customFormat="1" ht="14.25">
      <c r="A38" s="130"/>
      <c r="B38" s="130"/>
      <c r="C38" s="130"/>
      <c r="D38" s="131"/>
      <c r="E38" s="131"/>
      <c r="F38" s="131"/>
      <c r="G38" s="131"/>
      <c r="H38" s="131"/>
    </row>
    <row r="39" spans="1:8" s="132" customFormat="1" ht="14.25">
      <c r="A39" s="130"/>
      <c r="B39" s="130"/>
      <c r="C39" s="130"/>
      <c r="D39" s="131"/>
      <c r="E39" s="131"/>
      <c r="F39" s="131"/>
      <c r="G39" s="131"/>
      <c r="H39" s="131"/>
    </row>
    <row r="40" spans="1:8" s="132" customFormat="1" ht="14.25">
      <c r="A40" s="130"/>
      <c r="B40" s="130"/>
      <c r="C40" s="130"/>
      <c r="D40" s="131"/>
      <c r="E40" s="131"/>
      <c r="F40" s="131"/>
      <c r="G40" s="131"/>
      <c r="H40" s="131"/>
    </row>
    <row r="41" spans="1:8" s="132" customFormat="1" ht="14.25">
      <c r="A41" s="130"/>
      <c r="B41" s="130"/>
      <c r="C41" s="130"/>
      <c r="D41" s="131"/>
      <c r="E41" s="131"/>
      <c r="F41" s="131"/>
      <c r="G41" s="131"/>
      <c r="H41" s="131"/>
    </row>
    <row r="42" spans="1:8" s="132" customFormat="1" ht="14.25">
      <c r="A42" s="130"/>
      <c r="B42" s="130"/>
      <c r="C42" s="130"/>
      <c r="D42" s="131"/>
      <c r="E42" s="131"/>
      <c r="F42" s="131"/>
      <c r="G42" s="131"/>
      <c r="H42" s="131"/>
    </row>
    <row r="43" spans="1:8" s="132" customFormat="1" ht="14.25">
      <c r="A43" s="130"/>
      <c r="B43" s="130"/>
      <c r="C43" s="130"/>
      <c r="D43" s="131"/>
      <c r="E43" s="131"/>
      <c r="F43" s="131"/>
      <c r="G43" s="131"/>
      <c r="H43" s="131"/>
    </row>
    <row r="44" spans="1:8" s="132" customFormat="1" ht="14.25">
      <c r="A44" s="130"/>
      <c r="B44" s="130"/>
      <c r="C44" s="130"/>
      <c r="D44" s="131"/>
      <c r="E44" s="131"/>
      <c r="F44" s="131"/>
      <c r="G44" s="131"/>
      <c r="H44" s="131"/>
    </row>
    <row r="45" spans="1:8" s="132" customFormat="1" ht="14.25">
      <c r="A45" s="130"/>
      <c r="B45" s="130"/>
      <c r="C45" s="130"/>
      <c r="D45" s="131"/>
      <c r="E45" s="131"/>
      <c r="F45" s="131"/>
      <c r="G45" s="131"/>
      <c r="H45" s="131"/>
    </row>
    <row r="46" spans="1:8" s="132" customFormat="1" ht="14.25">
      <c r="A46" s="130"/>
      <c r="B46" s="130"/>
      <c r="C46" s="130"/>
      <c r="D46" s="131"/>
      <c r="E46" s="131"/>
      <c r="F46" s="131"/>
      <c r="G46" s="131"/>
      <c r="H46" s="131"/>
    </row>
    <row r="47" spans="1:8" s="132" customFormat="1" ht="14.25">
      <c r="A47" s="130"/>
      <c r="B47" s="130"/>
      <c r="C47" s="130"/>
      <c r="D47" s="131"/>
      <c r="E47" s="131"/>
      <c r="F47" s="131"/>
      <c r="G47" s="131"/>
      <c r="H47" s="131"/>
    </row>
    <row r="48" spans="1:8" s="132" customFormat="1" ht="14.25">
      <c r="A48" s="130"/>
      <c r="B48" s="130"/>
      <c r="C48" s="130"/>
      <c r="D48" s="131"/>
      <c r="E48" s="131"/>
      <c r="F48" s="131"/>
      <c r="G48" s="131"/>
      <c r="H48" s="131"/>
    </row>
    <row r="49" spans="1:8" s="132" customFormat="1" ht="14.25">
      <c r="A49" s="130"/>
      <c r="B49" s="130"/>
      <c r="C49" s="130"/>
      <c r="D49" s="131"/>
      <c r="E49" s="131"/>
      <c r="F49" s="131"/>
      <c r="G49" s="131"/>
      <c r="H49" s="131"/>
    </row>
    <row r="50" s="132" customFormat="1" ht="14.25">
      <c r="D50" s="133"/>
    </row>
    <row r="51" s="132" customFormat="1" ht="14.25">
      <c r="D51" s="133"/>
    </row>
    <row r="52" s="132" customFormat="1" ht="14.25">
      <c r="D52" s="133"/>
    </row>
    <row r="53" s="132" customFormat="1" ht="14.25">
      <c r="D53" s="133"/>
    </row>
    <row r="54" s="132" customFormat="1" ht="14.25">
      <c r="D54" s="133"/>
    </row>
    <row r="55" s="132" customFormat="1" ht="14.25">
      <c r="D55" s="133"/>
    </row>
    <row r="56" s="132" customFormat="1" ht="14.25">
      <c r="D56" s="133"/>
    </row>
    <row r="57" s="132" customFormat="1" ht="14.25">
      <c r="D57" s="133"/>
    </row>
    <row r="58" s="132" customFormat="1" ht="14.25">
      <c r="D58" s="133"/>
    </row>
    <row r="59" s="132" customFormat="1" ht="14.25">
      <c r="D59" s="133"/>
    </row>
    <row r="60" s="132" customFormat="1" ht="14.25">
      <c r="D60" s="133"/>
    </row>
    <row r="61" s="132" customFormat="1" ht="14.25">
      <c r="D61" s="133"/>
    </row>
    <row r="62" s="132" customFormat="1" ht="14.25">
      <c r="D62" s="133"/>
    </row>
    <row r="63" s="132" customFormat="1" ht="14.25">
      <c r="D63" s="133"/>
    </row>
    <row r="64" s="132" customFormat="1" ht="14.25">
      <c r="D64" s="133"/>
    </row>
    <row r="65" s="132" customFormat="1" ht="14.25">
      <c r="D65" s="133"/>
    </row>
    <row r="66" s="132" customFormat="1" ht="14.25">
      <c r="D66" s="133"/>
    </row>
    <row r="67" s="132" customFormat="1" ht="14.25">
      <c r="D67" s="133"/>
    </row>
    <row r="68" s="132" customFormat="1" ht="14.25">
      <c r="D68" s="133"/>
    </row>
    <row r="69" s="132" customFormat="1" ht="14.25">
      <c r="D69" s="133"/>
    </row>
    <row r="70" s="132" customFormat="1" ht="15">
      <c r="D70" s="133"/>
    </row>
    <row r="71" s="132" customFormat="1" ht="15">
      <c r="D71" s="133"/>
    </row>
    <row r="72" s="132" customFormat="1" ht="15">
      <c r="D72" s="133"/>
    </row>
    <row r="73" s="132" customFormat="1" ht="15">
      <c r="D73" s="133"/>
    </row>
    <row r="74" s="132" customFormat="1" ht="15">
      <c r="D74" s="133"/>
    </row>
    <row r="75" s="132" customFormat="1" ht="15">
      <c r="D75" s="133"/>
    </row>
    <row r="76" s="132" customFormat="1" ht="15">
      <c r="D76" s="133"/>
    </row>
    <row r="77" s="132" customFormat="1" ht="15">
      <c r="D77" s="133"/>
    </row>
    <row r="78" s="132" customFormat="1" ht="15">
      <c r="D78" s="133"/>
    </row>
    <row r="79" s="132" customFormat="1" ht="15">
      <c r="D79" s="133"/>
    </row>
    <row r="80" s="132" customFormat="1" ht="15">
      <c r="D80" s="133"/>
    </row>
    <row r="81" s="132" customFormat="1" ht="15">
      <c r="D81" s="133"/>
    </row>
    <row r="82" s="132" customFormat="1" ht="15">
      <c r="D82" s="133"/>
    </row>
    <row r="83" s="132" customFormat="1" ht="15">
      <c r="D83" s="133"/>
    </row>
    <row r="84" s="132" customFormat="1" ht="15">
      <c r="D84" s="133"/>
    </row>
    <row r="85" s="132" customFormat="1" ht="15">
      <c r="D85" s="133"/>
    </row>
    <row r="86" s="132" customFormat="1" ht="15">
      <c r="D86" s="133"/>
    </row>
    <row r="87" s="132" customFormat="1" ht="15">
      <c r="D87" s="133"/>
    </row>
    <row r="88" s="132" customFormat="1" ht="15">
      <c r="D88" s="133"/>
    </row>
    <row r="89" s="132" customFormat="1" ht="15">
      <c r="D89" s="133"/>
    </row>
    <row r="90" s="132" customFormat="1" ht="15">
      <c r="D90" s="13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1"/>
  <sheetViews>
    <sheetView workbookViewId="0" topLeftCell="M25">
      <selection activeCell="W45" sqref="W45"/>
    </sheetView>
  </sheetViews>
  <sheetFormatPr defaultColWidth="8.8515625" defaultRowHeight="15"/>
  <cols>
    <col min="1" max="2" width="8.8515625" style="2" customWidth="1"/>
    <col min="3" max="3" width="10.28125" style="2" customWidth="1"/>
    <col min="4" max="4" width="9.8515625" style="2" bestFit="1" customWidth="1"/>
    <col min="5" max="5" width="9.8515625" style="2" customWidth="1"/>
    <col min="6" max="6" width="9.00390625" style="2" bestFit="1" customWidth="1"/>
    <col min="7" max="7" width="9.00390625" style="2" customWidth="1"/>
    <col min="8" max="8" width="9.00390625" style="2" bestFit="1" customWidth="1"/>
    <col min="9" max="10" width="9.00390625" style="2" customWidth="1"/>
    <col min="11" max="12" width="9.00390625" style="2" bestFit="1" customWidth="1"/>
    <col min="13" max="16384" width="8.8515625" style="2" customWidth="1"/>
  </cols>
  <sheetData>
    <row r="1" ht="12"/>
    <row r="2" ht="12"/>
    <row r="3" ht="12">
      <c r="N3" s="2" t="s">
        <v>213</v>
      </c>
    </row>
    <row r="4" ht="12">
      <c r="N4" s="2" t="s">
        <v>212</v>
      </c>
    </row>
    <row r="5" ht="12"/>
    <row r="6" spans="1:14" ht="12">
      <c r="A6" s="2" t="s">
        <v>176</v>
      </c>
      <c r="D6" s="2" t="s">
        <v>177</v>
      </c>
      <c r="N6" s="2" t="s">
        <v>214</v>
      </c>
    </row>
    <row r="7" spans="1:12" ht="72">
      <c r="A7" s="1" t="s">
        <v>178</v>
      </c>
      <c r="B7" s="1" t="s">
        <v>179</v>
      </c>
      <c r="C7" s="1" t="s">
        <v>309</v>
      </c>
      <c r="D7" s="1" t="s">
        <v>91</v>
      </c>
      <c r="E7" s="1" t="s">
        <v>312</v>
      </c>
      <c r="F7" s="1" t="s">
        <v>310</v>
      </c>
      <c r="G7" s="1" t="s">
        <v>311</v>
      </c>
      <c r="H7" s="1" t="s">
        <v>310</v>
      </c>
      <c r="I7" s="1" t="s">
        <v>311</v>
      </c>
      <c r="J7" s="1" t="s">
        <v>313</v>
      </c>
      <c r="K7" s="1" t="s">
        <v>41</v>
      </c>
      <c r="L7" s="1" t="s">
        <v>43</v>
      </c>
    </row>
    <row r="8" spans="1:12" ht="12">
      <c r="A8" s="17" t="s">
        <v>198</v>
      </c>
      <c r="B8" s="17" t="s">
        <v>199</v>
      </c>
      <c r="C8" s="78">
        <v>74</v>
      </c>
      <c r="D8" s="80" t="s">
        <v>146</v>
      </c>
      <c r="E8" s="77">
        <v>57.135915691711446</v>
      </c>
      <c r="F8" s="17">
        <v>5.912481463485127</v>
      </c>
      <c r="G8" s="17">
        <v>51.22343422822632</v>
      </c>
      <c r="H8" s="17">
        <v>5.912481463485127</v>
      </c>
      <c r="I8" s="17">
        <v>51.22343422822632</v>
      </c>
      <c r="J8" s="17">
        <v>0</v>
      </c>
      <c r="K8" s="17">
        <v>42.6405307868599</v>
      </c>
      <c r="L8" s="17">
        <v>0.22355352142864765</v>
      </c>
    </row>
    <row r="9" spans="1:12" ht="12">
      <c r="A9" s="17" t="s">
        <v>180</v>
      </c>
      <c r="B9" s="17" t="s">
        <v>181</v>
      </c>
      <c r="C9" s="78">
        <v>1</v>
      </c>
      <c r="D9" s="80" t="s">
        <v>105</v>
      </c>
      <c r="E9" s="77">
        <v>54.27349150755394</v>
      </c>
      <c r="F9" s="17">
        <v>9.549718649036137</v>
      </c>
      <c r="G9" s="17">
        <v>44.723772858517805</v>
      </c>
      <c r="H9" s="17">
        <v>9.549718649036137</v>
      </c>
      <c r="I9" s="17">
        <v>44.723772858517805</v>
      </c>
      <c r="J9" s="17">
        <v>0</v>
      </c>
      <c r="K9" s="17">
        <v>36.17289206426543</v>
      </c>
      <c r="L9" s="17">
        <v>9.553616428180622</v>
      </c>
    </row>
    <row r="10" spans="1:12" ht="12">
      <c r="A10" s="17" t="s">
        <v>206</v>
      </c>
      <c r="B10" s="17" t="s">
        <v>207</v>
      </c>
      <c r="C10" s="78">
        <v>90</v>
      </c>
      <c r="D10" s="80" t="s">
        <v>317</v>
      </c>
      <c r="E10" s="77">
        <v>49.30791453696942</v>
      </c>
      <c r="F10" s="17">
        <v>3.30169211721007</v>
      </c>
      <c r="G10" s="17">
        <v>46.006222419759354</v>
      </c>
      <c r="H10" s="17">
        <v>0</v>
      </c>
      <c r="I10" s="17">
        <v>0</v>
      </c>
      <c r="J10" s="17">
        <v>49.30791453696942</v>
      </c>
      <c r="K10" s="17">
        <v>50.32620083177244</v>
      </c>
      <c r="L10" s="17">
        <v>0.3658846312581352</v>
      </c>
    </row>
    <row r="11" spans="1:12" ht="12">
      <c r="A11" s="17" t="s">
        <v>208</v>
      </c>
      <c r="B11" s="17" t="s">
        <v>209</v>
      </c>
      <c r="C11" s="78">
        <v>96</v>
      </c>
      <c r="D11" s="80" t="s">
        <v>145</v>
      </c>
      <c r="E11" s="77">
        <v>41.44338302806239</v>
      </c>
      <c r="F11" s="17">
        <v>10.423697364500994</v>
      </c>
      <c r="G11" s="17">
        <v>31.0196856635614</v>
      </c>
      <c r="H11" s="17">
        <v>10.423697364500994</v>
      </c>
      <c r="I11" s="17">
        <v>31.0196856635614</v>
      </c>
      <c r="J11" s="17">
        <v>0</v>
      </c>
      <c r="K11" s="17">
        <v>58.11255272478923</v>
      </c>
      <c r="L11" s="17">
        <v>0.4440642471483751</v>
      </c>
    </row>
    <row r="12" spans="1:12" ht="12">
      <c r="A12" s="17" t="s">
        <v>208</v>
      </c>
      <c r="B12" s="17" t="s">
        <v>209</v>
      </c>
      <c r="C12" s="78">
        <v>95</v>
      </c>
      <c r="D12" s="80" t="s">
        <v>318</v>
      </c>
      <c r="E12" s="77">
        <v>40.71201188189239</v>
      </c>
      <c r="F12" s="17">
        <v>7.84270017507257</v>
      </c>
      <c r="G12" s="17">
        <v>32.869311706819815</v>
      </c>
      <c r="H12" s="17">
        <v>0</v>
      </c>
      <c r="I12" s="17">
        <v>0</v>
      </c>
      <c r="J12" s="17">
        <v>40.71201188189239</v>
      </c>
      <c r="K12" s="17">
        <v>58.43541725629473</v>
      </c>
      <c r="L12" s="17">
        <v>0.8525708618128901</v>
      </c>
    </row>
    <row r="13" spans="1:12" ht="12">
      <c r="A13" s="17" t="s">
        <v>192</v>
      </c>
      <c r="B13" s="17" t="s">
        <v>193</v>
      </c>
      <c r="C13" s="78">
        <v>59</v>
      </c>
      <c r="D13" s="80" t="s">
        <v>319</v>
      </c>
      <c r="E13" s="77">
        <v>36.78391688790506</v>
      </c>
      <c r="F13" s="17">
        <v>5.840938786216297</v>
      </c>
      <c r="G13" s="17">
        <v>30.942978101688762</v>
      </c>
      <c r="H13" s="17">
        <v>0</v>
      </c>
      <c r="I13" s="17">
        <v>0</v>
      </c>
      <c r="J13" s="17">
        <v>36.78391688790506</v>
      </c>
      <c r="K13" s="17">
        <v>63.107241175590964</v>
      </c>
      <c r="L13" s="17">
        <v>0.10884193650396756</v>
      </c>
    </row>
    <row r="14" spans="1:12" ht="12">
      <c r="A14" s="17" t="s">
        <v>180</v>
      </c>
      <c r="B14" s="17" t="s">
        <v>181</v>
      </c>
      <c r="C14" s="78">
        <v>3</v>
      </c>
      <c r="D14" s="80" t="s">
        <v>320</v>
      </c>
      <c r="E14" s="77">
        <v>34.53139278610976</v>
      </c>
      <c r="F14" s="17">
        <v>10.026608611514272</v>
      </c>
      <c r="G14" s="17">
        <v>24.504784174595493</v>
      </c>
      <c r="H14" s="17">
        <v>0</v>
      </c>
      <c r="I14" s="17">
        <v>0</v>
      </c>
      <c r="J14" s="17">
        <v>34.53139278610976</v>
      </c>
      <c r="K14" s="17">
        <v>62.063242487770786</v>
      </c>
      <c r="L14" s="17">
        <v>3.4053647261194424</v>
      </c>
    </row>
    <row r="15" spans="1:12" ht="12">
      <c r="A15" s="17" t="s">
        <v>198</v>
      </c>
      <c r="B15" s="17" t="s">
        <v>199</v>
      </c>
      <c r="C15" s="78">
        <v>75</v>
      </c>
      <c r="D15" s="80" t="s">
        <v>321</v>
      </c>
      <c r="E15" s="77">
        <v>32.60271501375547</v>
      </c>
      <c r="F15" s="17">
        <v>13.746448383168717</v>
      </c>
      <c r="G15" s="17">
        <v>18.856266630586752</v>
      </c>
      <c r="H15" s="17">
        <v>0</v>
      </c>
      <c r="I15" s="17">
        <v>0</v>
      </c>
      <c r="J15" s="17">
        <v>32.60271501375547</v>
      </c>
      <c r="K15" s="17">
        <v>67.05657576987574</v>
      </c>
      <c r="L15" s="17">
        <v>0.34070921636880236</v>
      </c>
    </row>
    <row r="16" spans="1:12" ht="12">
      <c r="A16" s="17" t="s">
        <v>198</v>
      </c>
      <c r="B16" s="17" t="s">
        <v>199</v>
      </c>
      <c r="C16" s="78">
        <v>69</v>
      </c>
      <c r="D16" s="80" t="s">
        <v>118</v>
      </c>
      <c r="E16" s="77">
        <v>32.45984751662603</v>
      </c>
      <c r="F16" s="17">
        <v>9.989194420478452</v>
      </c>
      <c r="G16" s="17">
        <v>22.47065309614758</v>
      </c>
      <c r="H16" s="17">
        <v>9.989194420478452</v>
      </c>
      <c r="I16" s="17">
        <v>22.47065309614758</v>
      </c>
      <c r="J16" s="17">
        <v>0</v>
      </c>
      <c r="K16" s="17">
        <v>67.2954010355695</v>
      </c>
      <c r="L16" s="17">
        <v>0.24475144780445662</v>
      </c>
    </row>
    <row r="17" spans="1:12" ht="12">
      <c r="A17" s="17" t="s">
        <v>184</v>
      </c>
      <c r="B17" s="17" t="s">
        <v>185</v>
      </c>
      <c r="C17" s="78">
        <v>43</v>
      </c>
      <c r="D17" s="80" t="s">
        <v>164</v>
      </c>
      <c r="E17" s="77">
        <v>29.202539221511373</v>
      </c>
      <c r="F17" s="17">
        <v>9.440626160838612</v>
      </c>
      <c r="G17" s="17">
        <v>19.76191306067276</v>
      </c>
      <c r="H17" s="17">
        <v>9.440626160838612</v>
      </c>
      <c r="I17" s="17">
        <v>19.76191306067276</v>
      </c>
      <c r="J17" s="17">
        <v>0</v>
      </c>
      <c r="K17" s="17">
        <v>70.32732749878923</v>
      </c>
      <c r="L17" s="17">
        <v>0.47013327969939683</v>
      </c>
    </row>
    <row r="18" spans="1:12" ht="12">
      <c r="A18" s="17" t="s">
        <v>198</v>
      </c>
      <c r="B18" s="17" t="s">
        <v>199</v>
      </c>
      <c r="C18" s="78">
        <v>70</v>
      </c>
      <c r="D18" s="80" t="s">
        <v>95</v>
      </c>
      <c r="E18" s="77">
        <v>28.48379728621524</v>
      </c>
      <c r="F18" s="17">
        <v>6.025517827764724</v>
      </c>
      <c r="G18" s="17">
        <v>22.458279458450516</v>
      </c>
      <c r="H18" s="17">
        <v>6.025517827764724</v>
      </c>
      <c r="I18" s="17">
        <v>22.458279458450516</v>
      </c>
      <c r="J18" s="17">
        <v>0</v>
      </c>
      <c r="K18" s="17">
        <v>71.36092985112923</v>
      </c>
      <c r="L18" s="17">
        <v>0.1552728626555244</v>
      </c>
    </row>
    <row r="19" spans="1:12" ht="12">
      <c r="A19" s="17" t="s">
        <v>198</v>
      </c>
      <c r="B19" s="17" t="s">
        <v>199</v>
      </c>
      <c r="C19" s="78">
        <v>73</v>
      </c>
      <c r="D19" s="80" t="s">
        <v>98</v>
      </c>
      <c r="E19" s="77">
        <v>26.23923572651873</v>
      </c>
      <c r="F19" s="17">
        <v>6.280918351972045</v>
      </c>
      <c r="G19" s="17">
        <v>19.958317374546684</v>
      </c>
      <c r="H19" s="17">
        <v>6.280918351972045</v>
      </c>
      <c r="I19" s="17">
        <v>19.958317374546684</v>
      </c>
      <c r="J19" s="17">
        <v>0</v>
      </c>
      <c r="K19" s="17">
        <v>73.44572919865612</v>
      </c>
      <c r="L19" s="17">
        <v>0.3150350748251434</v>
      </c>
    </row>
    <row r="20" spans="1:12" ht="12">
      <c r="A20" s="17" t="s">
        <v>198</v>
      </c>
      <c r="B20" s="17" t="s">
        <v>199</v>
      </c>
      <c r="C20" s="78">
        <v>71</v>
      </c>
      <c r="D20" s="80" t="s">
        <v>100</v>
      </c>
      <c r="E20" s="77">
        <v>26.235234465842865</v>
      </c>
      <c r="F20" s="17">
        <v>5.996083426947671</v>
      </c>
      <c r="G20" s="17">
        <v>20.239151038895194</v>
      </c>
      <c r="H20" s="17">
        <v>5.996083426947671</v>
      </c>
      <c r="I20" s="17">
        <v>20.239151038895194</v>
      </c>
      <c r="J20" s="17">
        <v>0</v>
      </c>
      <c r="K20" s="17">
        <v>73.66088497351028</v>
      </c>
      <c r="L20" s="17">
        <v>0.10388056064686163</v>
      </c>
    </row>
    <row r="21" spans="1:12" ht="12">
      <c r="A21" s="17" t="s">
        <v>194</v>
      </c>
      <c r="B21" s="17" t="s">
        <v>195</v>
      </c>
      <c r="C21" s="78">
        <v>66</v>
      </c>
      <c r="D21" s="80" t="s">
        <v>93</v>
      </c>
      <c r="E21" s="77">
        <v>25.63450089806281</v>
      </c>
      <c r="F21" s="17">
        <v>9.620321308762469</v>
      </c>
      <c r="G21" s="17">
        <v>16.01417958930034</v>
      </c>
      <c r="H21" s="17">
        <v>9.620321308762469</v>
      </c>
      <c r="I21" s="17">
        <v>16.01417958930034</v>
      </c>
      <c r="J21" s="17">
        <v>0</v>
      </c>
      <c r="K21" s="17">
        <v>74.26397895824714</v>
      </c>
      <c r="L21" s="17">
        <v>0.10152014369004954</v>
      </c>
    </row>
    <row r="22" spans="1:12" ht="12">
      <c r="A22" s="17" t="s">
        <v>196</v>
      </c>
      <c r="B22" s="17" t="s">
        <v>197</v>
      </c>
      <c r="C22" s="78">
        <v>68</v>
      </c>
      <c r="D22" s="80" t="s">
        <v>152</v>
      </c>
      <c r="E22" s="77">
        <v>25.345829125327974</v>
      </c>
      <c r="F22" s="17">
        <v>7.120195669116708</v>
      </c>
      <c r="G22" s="17">
        <v>18.225633456211266</v>
      </c>
      <c r="H22" s="17">
        <v>7.120195669116708</v>
      </c>
      <c r="I22" s="17">
        <v>18.225633456211266</v>
      </c>
      <c r="J22" s="17">
        <v>0</v>
      </c>
      <c r="K22" s="17">
        <v>73.83207489957172</v>
      </c>
      <c r="L22" s="17">
        <v>0.822095975100303</v>
      </c>
    </row>
    <row r="23" spans="1:12" ht="12">
      <c r="A23" s="17" t="s">
        <v>180</v>
      </c>
      <c r="B23" s="17" t="s">
        <v>181</v>
      </c>
      <c r="C23" s="78">
        <v>2</v>
      </c>
      <c r="D23" s="17" t="s">
        <v>112</v>
      </c>
      <c r="E23" s="77">
        <v>21.21957732944702</v>
      </c>
      <c r="F23" s="17">
        <v>4.866714294518156</v>
      </c>
      <c r="G23" s="17">
        <v>16.352863034928866</v>
      </c>
      <c r="H23" s="17"/>
      <c r="I23" s="17"/>
      <c r="J23" s="17">
        <v>21.21957732944702</v>
      </c>
      <c r="K23" s="17">
        <v>77.84026714203219</v>
      </c>
      <c r="L23" s="17">
        <v>0.9401555285207899</v>
      </c>
    </row>
    <row r="24" spans="1:12" ht="12">
      <c r="A24" s="17" t="s">
        <v>190</v>
      </c>
      <c r="B24" s="17" t="s">
        <v>191</v>
      </c>
      <c r="C24" s="78">
        <v>56</v>
      </c>
      <c r="D24" s="17" t="s">
        <v>111</v>
      </c>
      <c r="E24" s="77">
        <v>21.023202783240684</v>
      </c>
      <c r="F24" s="17">
        <v>12.63785536809682</v>
      </c>
      <c r="G24" s="17">
        <v>8.385347415143865</v>
      </c>
      <c r="H24" s="17">
        <v>12.63785536809682</v>
      </c>
      <c r="I24" s="17">
        <v>8.385347415143865</v>
      </c>
      <c r="J24" s="17">
        <v>0</v>
      </c>
      <c r="K24" s="17">
        <v>77.63402229485713</v>
      </c>
      <c r="L24" s="17">
        <v>1.3427749219021787</v>
      </c>
    </row>
    <row r="25" spans="1:12" ht="12">
      <c r="A25" s="17" t="s">
        <v>186</v>
      </c>
      <c r="B25" s="17" t="s">
        <v>187</v>
      </c>
      <c r="C25" s="78">
        <v>45</v>
      </c>
      <c r="D25" s="17" t="s">
        <v>174</v>
      </c>
      <c r="E25" s="77">
        <v>20.779299751535724</v>
      </c>
      <c r="F25" s="17">
        <v>9.29740432057851</v>
      </c>
      <c r="G25" s="17">
        <v>11.481895430957215</v>
      </c>
      <c r="H25" s="17">
        <v>9.29740432057851</v>
      </c>
      <c r="I25" s="17">
        <v>11.481895430957215</v>
      </c>
      <c r="J25" s="17">
        <v>0</v>
      </c>
      <c r="K25" s="17">
        <v>78.71696112257693</v>
      </c>
      <c r="L25" s="17">
        <v>0.5037391258873508</v>
      </c>
    </row>
    <row r="26" spans="1:12" ht="12">
      <c r="A26" s="17" t="s">
        <v>184</v>
      </c>
      <c r="B26" s="17" t="s">
        <v>185</v>
      </c>
      <c r="C26" s="78">
        <v>41</v>
      </c>
      <c r="D26" s="17" t="s">
        <v>103</v>
      </c>
      <c r="E26" s="77">
        <v>20.40399371052279</v>
      </c>
      <c r="F26" s="17">
        <v>6.997465728722654</v>
      </c>
      <c r="G26" s="17">
        <v>13.406527981800139</v>
      </c>
      <c r="H26" s="17">
        <v>6.997465728722654</v>
      </c>
      <c r="I26" s="17">
        <v>13.406527981800139</v>
      </c>
      <c r="J26" s="17">
        <v>0</v>
      </c>
      <c r="K26" s="17">
        <v>79.19496637054522</v>
      </c>
      <c r="L26" s="17">
        <v>0.4010399189319867</v>
      </c>
    </row>
    <row r="27" spans="1:12" ht="12">
      <c r="A27" s="17" t="s">
        <v>200</v>
      </c>
      <c r="B27" s="17" t="s">
        <v>201</v>
      </c>
      <c r="C27" s="78">
        <v>79</v>
      </c>
      <c r="D27" s="17" t="s">
        <v>168</v>
      </c>
      <c r="E27" s="77">
        <v>19.249383348185496</v>
      </c>
      <c r="F27" s="17">
        <v>7.398098595363173</v>
      </c>
      <c r="G27" s="17">
        <v>11.851284752822322</v>
      </c>
      <c r="H27" s="17"/>
      <c r="I27" s="17"/>
      <c r="J27" s="17">
        <v>19.249383348185496</v>
      </c>
      <c r="K27" s="17">
        <v>80.29126643789417</v>
      </c>
      <c r="L27" s="17">
        <v>0.4593502139203301</v>
      </c>
    </row>
    <row r="28" spans="1:12" ht="12">
      <c r="A28" s="17" t="s">
        <v>206</v>
      </c>
      <c r="B28" s="17" t="s">
        <v>207</v>
      </c>
      <c r="C28" s="78">
        <v>93</v>
      </c>
      <c r="D28" s="17" t="s">
        <v>165</v>
      </c>
      <c r="E28" s="77">
        <v>16.282359960319003</v>
      </c>
      <c r="F28" s="17">
        <v>3.3124278487179577</v>
      </c>
      <c r="G28" s="17">
        <v>12.969932111601045</v>
      </c>
      <c r="H28" s="17"/>
      <c r="I28" s="17"/>
      <c r="J28" s="17">
        <v>16.282359960319003</v>
      </c>
      <c r="K28" s="17">
        <v>83.37563854987837</v>
      </c>
      <c r="L28" s="17">
        <v>0.3420014898026188</v>
      </c>
    </row>
    <row r="29" spans="1:12" ht="12">
      <c r="A29" s="17" t="s">
        <v>186</v>
      </c>
      <c r="B29" s="17" t="s">
        <v>187</v>
      </c>
      <c r="C29" s="78">
        <v>47</v>
      </c>
      <c r="D29" s="17" t="s">
        <v>158</v>
      </c>
      <c r="E29" s="77">
        <v>15.431951419756546</v>
      </c>
      <c r="F29" s="17">
        <v>6.383104287956758</v>
      </c>
      <c r="G29" s="17">
        <v>9.048847131799787</v>
      </c>
      <c r="H29" s="17">
        <v>6.383104287956758</v>
      </c>
      <c r="I29" s="17">
        <v>9.048847131799787</v>
      </c>
      <c r="J29" s="17">
        <v>0</v>
      </c>
      <c r="K29" s="17">
        <v>83.73685903114574</v>
      </c>
      <c r="L29" s="17">
        <v>0.8311895490977056</v>
      </c>
    </row>
    <row r="30" spans="1:12" ht="12">
      <c r="A30" s="17" t="s">
        <v>182</v>
      </c>
      <c r="B30" s="17" t="s">
        <v>183</v>
      </c>
      <c r="C30" s="78">
        <v>16</v>
      </c>
      <c r="D30" s="17" t="s">
        <v>139</v>
      </c>
      <c r="E30" s="77">
        <v>15.41899319684796</v>
      </c>
      <c r="F30" s="17">
        <v>6.253198411904971</v>
      </c>
      <c r="G30" s="17">
        <v>9.165794784942989</v>
      </c>
      <c r="H30" s="17">
        <v>6.253198411904971</v>
      </c>
      <c r="I30" s="17">
        <v>9.165794784942989</v>
      </c>
      <c r="J30" s="17">
        <v>0</v>
      </c>
      <c r="K30" s="17">
        <v>84.3579964504433</v>
      </c>
      <c r="L30" s="17">
        <v>0.22301035270873937</v>
      </c>
    </row>
    <row r="31" spans="1:12" ht="12">
      <c r="A31" s="17" t="s">
        <v>182</v>
      </c>
      <c r="B31" s="17" t="s">
        <v>183</v>
      </c>
      <c r="C31" s="78">
        <v>31</v>
      </c>
      <c r="D31" s="17" t="s">
        <v>129</v>
      </c>
      <c r="E31" s="77">
        <v>14.84800718207821</v>
      </c>
      <c r="F31" s="17">
        <v>5.253721527444307</v>
      </c>
      <c r="G31" s="17">
        <v>9.594285654633902</v>
      </c>
      <c r="H31" s="17">
        <v>5.253721527444307</v>
      </c>
      <c r="I31" s="17">
        <v>9.594285654633902</v>
      </c>
      <c r="J31" s="17">
        <v>0</v>
      </c>
      <c r="K31" s="17">
        <v>84.65674607317091</v>
      </c>
      <c r="L31" s="17">
        <v>0.49524674475088903</v>
      </c>
    </row>
    <row r="32" spans="1:12" ht="12">
      <c r="A32" s="17" t="s">
        <v>192</v>
      </c>
      <c r="B32" s="17" t="s">
        <v>193</v>
      </c>
      <c r="C32" s="78">
        <v>62</v>
      </c>
      <c r="D32" s="17" t="s">
        <v>102</v>
      </c>
      <c r="E32" s="77">
        <v>14.59561761907012</v>
      </c>
      <c r="F32" s="17">
        <v>3.308269411964636</v>
      </c>
      <c r="G32" s="17">
        <v>11.287348207105484</v>
      </c>
      <c r="H32" s="17">
        <v>3.308269411964636</v>
      </c>
      <c r="I32" s="17">
        <v>11.287348207105484</v>
      </c>
      <c r="J32" s="17">
        <v>0</v>
      </c>
      <c r="K32" s="17">
        <v>85.34939297684139</v>
      </c>
      <c r="L32" s="17">
        <v>0.05498940408851043</v>
      </c>
    </row>
    <row r="33" spans="1:12" ht="12">
      <c r="A33" s="17" t="s">
        <v>182</v>
      </c>
      <c r="B33" s="17" t="s">
        <v>183</v>
      </c>
      <c r="C33" s="78">
        <v>33</v>
      </c>
      <c r="D33" s="17" t="s">
        <v>155</v>
      </c>
      <c r="E33" s="77">
        <v>14.24175808727527</v>
      </c>
      <c r="F33" s="17">
        <v>4.915801663406979</v>
      </c>
      <c r="G33" s="17">
        <v>9.325956423868291</v>
      </c>
      <c r="H33" s="17">
        <v>4.915801663406979</v>
      </c>
      <c r="I33" s="17">
        <v>9.325956423868291</v>
      </c>
      <c r="J33" s="17">
        <v>0</v>
      </c>
      <c r="K33" s="17">
        <v>85.40073066197131</v>
      </c>
      <c r="L33" s="17">
        <v>0.3575112507534183</v>
      </c>
    </row>
    <row r="34" spans="1:12" ht="12">
      <c r="A34" s="17" t="s">
        <v>192</v>
      </c>
      <c r="B34" s="17" t="s">
        <v>193</v>
      </c>
      <c r="C34" s="78">
        <v>63</v>
      </c>
      <c r="D34" s="17" t="s">
        <v>115</v>
      </c>
      <c r="E34" s="77">
        <v>14.22835430183116</v>
      </c>
      <c r="F34" s="17">
        <v>1.9881848186226716</v>
      </c>
      <c r="G34" s="17">
        <v>12.240169483208488</v>
      </c>
      <c r="H34" s="17"/>
      <c r="I34" s="17"/>
      <c r="J34" s="17">
        <v>14.22835430183116</v>
      </c>
      <c r="K34" s="17">
        <v>85.52757622370758</v>
      </c>
      <c r="L34" s="17">
        <v>0.24406947446124433</v>
      </c>
    </row>
    <row r="35" spans="1:12" ht="12">
      <c r="A35" s="17" t="s">
        <v>200</v>
      </c>
      <c r="B35" s="17" t="s">
        <v>201</v>
      </c>
      <c r="C35" s="78">
        <v>82</v>
      </c>
      <c r="D35" s="17" t="s">
        <v>142</v>
      </c>
      <c r="E35" s="77">
        <v>13.79931566701076</v>
      </c>
      <c r="F35" s="17">
        <v>3.0196054508968495</v>
      </c>
      <c r="G35" s="17">
        <v>10.77971021611391</v>
      </c>
      <c r="H35" s="17"/>
      <c r="I35" s="17"/>
      <c r="J35" s="17">
        <v>13.79931566701076</v>
      </c>
      <c r="K35" s="17">
        <v>86.05245707866342</v>
      </c>
      <c r="L35" s="17">
        <v>0.14822725432580364</v>
      </c>
    </row>
    <row r="36" spans="1:12" ht="12">
      <c r="A36" s="17" t="s">
        <v>200</v>
      </c>
      <c r="B36" s="17" t="s">
        <v>201</v>
      </c>
      <c r="C36" s="78">
        <v>77</v>
      </c>
      <c r="D36" s="17" t="s">
        <v>154</v>
      </c>
      <c r="E36" s="77">
        <v>13.612305617358558</v>
      </c>
      <c r="F36" s="17">
        <v>5.711626272436072</v>
      </c>
      <c r="G36" s="17">
        <v>7.9006793449224855</v>
      </c>
      <c r="H36" s="17"/>
      <c r="I36" s="17"/>
      <c r="J36" s="17">
        <v>13.612305617358558</v>
      </c>
      <c r="K36" s="17">
        <v>86.02914463327009</v>
      </c>
      <c r="L36" s="17">
        <v>0.3585497493713507</v>
      </c>
    </row>
    <row r="37" spans="1:12" ht="12">
      <c r="A37" s="17" t="s">
        <v>188</v>
      </c>
      <c r="B37" s="17" t="s">
        <v>189</v>
      </c>
      <c r="C37" s="78">
        <v>49</v>
      </c>
      <c r="D37" s="17" t="s">
        <v>117</v>
      </c>
      <c r="E37" s="77">
        <v>13.465690858162596</v>
      </c>
      <c r="F37" s="17">
        <v>3.805871366558902</v>
      </c>
      <c r="G37" s="17">
        <v>9.659819491603693</v>
      </c>
      <c r="H37" s="17">
        <v>3.805871366558902</v>
      </c>
      <c r="I37" s="17">
        <v>9.659819491603693</v>
      </c>
      <c r="J37" s="17">
        <v>0</v>
      </c>
      <c r="K37" s="17">
        <v>86.31725589315843</v>
      </c>
      <c r="L37" s="17">
        <v>0.21705324867899237</v>
      </c>
    </row>
    <row r="38" spans="1:12" ht="12">
      <c r="A38" s="17" t="s">
        <v>167</v>
      </c>
      <c r="B38" s="17" t="s">
        <v>167</v>
      </c>
      <c r="C38" s="78" t="s">
        <v>215</v>
      </c>
      <c r="D38" s="17" t="s">
        <v>167</v>
      </c>
      <c r="E38" s="77">
        <v>13.183624405814026</v>
      </c>
      <c r="F38" s="17">
        <v>4.096863760868257</v>
      </c>
      <c r="G38" s="17">
        <v>9.08676064494577</v>
      </c>
      <c r="H38" s="17">
        <v>4.096863760868257</v>
      </c>
      <c r="I38" s="17">
        <v>9.08676064494577</v>
      </c>
      <c r="J38" s="17">
        <v>0</v>
      </c>
      <c r="K38" s="17">
        <v>86.19762822463508</v>
      </c>
      <c r="L38" s="17">
        <v>0.6187473695509011</v>
      </c>
    </row>
    <row r="39" spans="1:12" ht="12">
      <c r="A39" s="17" t="s">
        <v>182</v>
      </c>
      <c r="B39" s="17" t="s">
        <v>183</v>
      </c>
      <c r="C39" s="78">
        <v>18</v>
      </c>
      <c r="D39" s="17" t="s">
        <v>148</v>
      </c>
      <c r="E39" s="77">
        <v>12.921699392067067</v>
      </c>
      <c r="F39" s="17">
        <v>4.3797129223403335</v>
      </c>
      <c r="G39" s="17">
        <v>8.541986469726734</v>
      </c>
      <c r="H39" s="17"/>
      <c r="I39" s="17"/>
      <c r="J39" s="17">
        <v>12.921699392067067</v>
      </c>
      <c r="K39" s="17">
        <v>86.82913463294888</v>
      </c>
      <c r="L39" s="17">
        <v>0.2491659749840566</v>
      </c>
    </row>
    <row r="40" spans="1:12" ht="12">
      <c r="A40" s="17" t="s">
        <v>182</v>
      </c>
      <c r="B40" s="17" t="s">
        <v>183</v>
      </c>
      <c r="C40" s="78">
        <v>14</v>
      </c>
      <c r="D40" s="17" t="s">
        <v>138</v>
      </c>
      <c r="E40" s="77">
        <v>12.663786157935498</v>
      </c>
      <c r="F40" s="17">
        <v>4.244323976887488</v>
      </c>
      <c r="G40" s="17">
        <v>8.41946218104801</v>
      </c>
      <c r="H40" s="17"/>
      <c r="I40" s="17"/>
      <c r="J40" s="17">
        <v>12.663786157935498</v>
      </c>
      <c r="K40" s="17">
        <v>87.0006628443387</v>
      </c>
      <c r="L40" s="17">
        <v>0.3355509977257967</v>
      </c>
    </row>
    <row r="41" spans="1:12" ht="12">
      <c r="A41" s="17" t="s">
        <v>204</v>
      </c>
      <c r="B41" s="17" t="s">
        <v>205</v>
      </c>
      <c r="C41" s="78">
        <v>86</v>
      </c>
      <c r="D41" s="17" t="s">
        <v>114</v>
      </c>
      <c r="E41" s="77">
        <v>12.383324716985861</v>
      </c>
      <c r="F41" s="17">
        <v>3.937151140273172</v>
      </c>
      <c r="G41" s="17">
        <v>8.446173576712688</v>
      </c>
      <c r="H41" s="17">
        <v>3.937151140273172</v>
      </c>
      <c r="I41" s="17">
        <v>8.446173576712688</v>
      </c>
      <c r="J41" s="17">
        <v>0</v>
      </c>
      <c r="K41" s="17">
        <v>87.54334190943167</v>
      </c>
      <c r="L41" s="17">
        <v>0.07333337358246887</v>
      </c>
    </row>
    <row r="42" spans="1:12" ht="12">
      <c r="A42" s="17" t="s">
        <v>200</v>
      </c>
      <c r="B42" s="17" t="s">
        <v>201</v>
      </c>
      <c r="C42" s="78">
        <v>81</v>
      </c>
      <c r="D42" s="17" t="s">
        <v>161</v>
      </c>
      <c r="E42" s="77">
        <v>12.359836002369466</v>
      </c>
      <c r="F42" s="17">
        <v>4.766039172695435</v>
      </c>
      <c r="G42" s="17">
        <v>7.59379682967403</v>
      </c>
      <c r="H42" s="17">
        <v>4.766039172695435</v>
      </c>
      <c r="I42" s="17">
        <v>7.59379682967403</v>
      </c>
      <c r="J42" s="17">
        <v>0</v>
      </c>
      <c r="K42" s="17">
        <v>87.50447562421134</v>
      </c>
      <c r="L42" s="17">
        <v>0.1356883734191856</v>
      </c>
    </row>
    <row r="43" spans="1:12" ht="15">
      <c r="A43" s="17" t="s">
        <v>186</v>
      </c>
      <c r="B43" s="17" t="s">
        <v>187</v>
      </c>
      <c r="C43" s="78">
        <v>46</v>
      </c>
      <c r="D43" s="17" t="s">
        <v>175</v>
      </c>
      <c r="E43" s="77">
        <v>11.592540699581495</v>
      </c>
      <c r="F43" s="17">
        <v>4.644063694626232</v>
      </c>
      <c r="G43" s="17">
        <v>6.9484770049552615</v>
      </c>
      <c r="H43" s="17">
        <v>4.644063694626232</v>
      </c>
      <c r="I43" s="17">
        <v>6.9484770049552615</v>
      </c>
      <c r="J43" s="17">
        <v>0</v>
      </c>
      <c r="K43" s="17">
        <v>88.09327854716707</v>
      </c>
      <c r="L43" s="17">
        <v>0.3141807532514382</v>
      </c>
    </row>
    <row r="44" spans="1:14" ht="12.75">
      <c r="A44" s="17" t="s">
        <v>192</v>
      </c>
      <c r="B44" s="17" t="s">
        <v>193</v>
      </c>
      <c r="C44" s="78">
        <v>58</v>
      </c>
      <c r="D44" s="17" t="s">
        <v>151</v>
      </c>
      <c r="E44" s="77">
        <v>11.533624048344498</v>
      </c>
      <c r="F44" s="17">
        <v>3.259995887619866</v>
      </c>
      <c r="G44" s="17">
        <v>8.273628160724632</v>
      </c>
      <c r="H44" s="17"/>
      <c r="I44" s="17"/>
      <c r="J44" s="17">
        <v>11.533624048344498</v>
      </c>
      <c r="K44" s="17">
        <v>88.39948301506892</v>
      </c>
      <c r="L44" s="17">
        <v>0.06689293658656426</v>
      </c>
      <c r="N44" s="75" t="s">
        <v>316</v>
      </c>
    </row>
    <row r="45" spans="1:14" ht="15">
      <c r="A45" s="17" t="s">
        <v>190</v>
      </c>
      <c r="B45" s="17" t="s">
        <v>191</v>
      </c>
      <c r="C45" s="78">
        <v>55</v>
      </c>
      <c r="D45" s="17" t="s">
        <v>92</v>
      </c>
      <c r="E45" s="77">
        <v>11.400633755955498</v>
      </c>
      <c r="F45" s="17">
        <v>5.452345972600279</v>
      </c>
      <c r="G45" s="17">
        <v>5.9482877833552195</v>
      </c>
      <c r="H45" s="17">
        <v>5.452345972600279</v>
      </c>
      <c r="I45" s="17">
        <v>5.9482877833552195</v>
      </c>
      <c r="J45" s="17">
        <v>0</v>
      </c>
      <c r="K45" s="17">
        <v>87.5474400963517</v>
      </c>
      <c r="L45" s="17">
        <v>1.051926147692795</v>
      </c>
      <c r="N45" s="76" t="s">
        <v>315</v>
      </c>
    </row>
    <row r="46" spans="1:12" ht="15">
      <c r="A46" s="17" t="s">
        <v>182</v>
      </c>
      <c r="B46" s="17" t="s">
        <v>183</v>
      </c>
      <c r="C46" s="78">
        <v>32</v>
      </c>
      <c r="D46" s="17" t="s">
        <v>143</v>
      </c>
      <c r="E46" s="77">
        <v>9.376871874195619</v>
      </c>
      <c r="F46" s="17">
        <v>3.8216504327312055</v>
      </c>
      <c r="G46" s="17">
        <v>5.555221441464413</v>
      </c>
      <c r="H46" s="17"/>
      <c r="I46" s="17"/>
      <c r="J46" s="17">
        <v>9.376871874195619</v>
      </c>
      <c r="K46" s="17">
        <v>90.0372791138332</v>
      </c>
      <c r="L46" s="17">
        <v>0.5858490119711742</v>
      </c>
    </row>
    <row r="47" spans="1:12" ht="15">
      <c r="A47" s="17" t="s">
        <v>194</v>
      </c>
      <c r="B47" s="17" t="s">
        <v>195</v>
      </c>
      <c r="C47" s="78">
        <v>65</v>
      </c>
      <c r="D47" s="17" t="s">
        <v>116</v>
      </c>
      <c r="E47" s="77">
        <v>8.834526776406902</v>
      </c>
      <c r="F47" s="17">
        <v>2.5201959829155034</v>
      </c>
      <c r="G47" s="17">
        <v>6.314330793491399</v>
      </c>
      <c r="H47" s="17"/>
      <c r="I47" s="17"/>
      <c r="J47" s="17">
        <v>8.834526776406902</v>
      </c>
      <c r="K47" s="17">
        <v>91.15092579815489</v>
      </c>
      <c r="L47" s="17">
        <v>0.014547425438210018</v>
      </c>
    </row>
    <row r="48" spans="1:12" ht="15">
      <c r="A48" s="17" t="s">
        <v>9</v>
      </c>
      <c r="B48" s="17" t="s">
        <v>9</v>
      </c>
      <c r="C48" s="78" t="s">
        <v>9</v>
      </c>
      <c r="D48" s="17" t="s">
        <v>9</v>
      </c>
      <c r="E48" s="77">
        <v>8.779453255859867</v>
      </c>
      <c r="F48" s="17">
        <v>2.8836716251665626</v>
      </c>
      <c r="G48" s="17">
        <v>5.895781630693305</v>
      </c>
      <c r="H48" s="17"/>
      <c r="I48" s="17"/>
      <c r="J48" s="17">
        <v>8.779453255859867</v>
      </c>
      <c r="K48" s="17">
        <v>86.50116160661906</v>
      </c>
      <c r="L48" s="17">
        <v>4.719385137521061</v>
      </c>
    </row>
    <row r="49" spans="1:12" ht="15">
      <c r="A49" s="17" t="s">
        <v>182</v>
      </c>
      <c r="B49" s="17" t="s">
        <v>183</v>
      </c>
      <c r="C49" s="78">
        <v>25</v>
      </c>
      <c r="D49" s="17" t="s">
        <v>127</v>
      </c>
      <c r="E49" s="77">
        <v>8.11905619601804</v>
      </c>
      <c r="F49" s="17">
        <v>3.9768469378900875</v>
      </c>
      <c r="G49" s="17">
        <v>4.142209258127952</v>
      </c>
      <c r="H49" s="17">
        <v>3.9768469378900875</v>
      </c>
      <c r="I49" s="17">
        <v>4.142209258127952</v>
      </c>
      <c r="J49" s="17">
        <v>0</v>
      </c>
      <c r="K49" s="17">
        <v>91.73314027428525</v>
      </c>
      <c r="L49" s="17">
        <v>0.1478035296967062</v>
      </c>
    </row>
    <row r="50" spans="1:12" ht="15">
      <c r="A50" s="17" t="s">
        <v>182</v>
      </c>
      <c r="B50" s="17" t="s">
        <v>183</v>
      </c>
      <c r="C50" s="78">
        <v>23</v>
      </c>
      <c r="D50" s="17" t="s">
        <v>133</v>
      </c>
      <c r="E50" s="17">
        <v>6.346842183238669</v>
      </c>
      <c r="F50" s="17">
        <v>2.4915206244537385</v>
      </c>
      <c r="G50" s="17">
        <v>3.855321558784931</v>
      </c>
      <c r="H50" s="17"/>
      <c r="I50" s="17"/>
      <c r="J50" s="17">
        <v>6.346842183238669</v>
      </c>
      <c r="K50" s="17">
        <v>93.46967543869647</v>
      </c>
      <c r="L50" s="17">
        <v>0.1834823780648702</v>
      </c>
    </row>
    <row r="51" spans="1:12" ht="15">
      <c r="A51" s="17" t="s">
        <v>182</v>
      </c>
      <c r="B51" s="17" t="s">
        <v>183</v>
      </c>
      <c r="C51" s="78">
        <v>10</v>
      </c>
      <c r="D51" s="17" t="s">
        <v>128</v>
      </c>
      <c r="E51" s="17">
        <v>5.154815923923604</v>
      </c>
      <c r="F51" s="17">
        <v>3.1927699576372017</v>
      </c>
      <c r="G51" s="17">
        <v>1.9620459662864027</v>
      </c>
      <c r="H51" s="17">
        <v>3.1927699576372017</v>
      </c>
      <c r="I51" s="17">
        <v>1.9620459662864027</v>
      </c>
      <c r="J51" s="17">
        <v>0</v>
      </c>
      <c r="K51" s="17">
        <v>94.34393771411294</v>
      </c>
      <c r="L51" s="17">
        <v>0.5012463619634643</v>
      </c>
    </row>
    <row r="52" spans="1:12" ht="15">
      <c r="A52" s="17" t="s">
        <v>188</v>
      </c>
      <c r="B52" s="17" t="s">
        <v>189</v>
      </c>
      <c r="C52" s="78">
        <v>53</v>
      </c>
      <c r="D52" s="17" t="s">
        <v>147</v>
      </c>
      <c r="E52" s="17">
        <v>4.772533399606392</v>
      </c>
      <c r="F52" s="17">
        <v>1.2002364336138744</v>
      </c>
      <c r="G52" s="17">
        <v>3.5722969659925172</v>
      </c>
      <c r="H52" s="17"/>
      <c r="I52" s="17"/>
      <c r="J52" s="17">
        <v>4.772533399606392</v>
      </c>
      <c r="K52" s="17">
        <v>95.1127425627523</v>
      </c>
      <c r="L52" s="17">
        <v>0.11472403764130602</v>
      </c>
    </row>
    <row r="53" spans="1:12" ht="15">
      <c r="A53" s="17" t="s">
        <v>202</v>
      </c>
      <c r="B53" s="17" t="s">
        <v>203</v>
      </c>
      <c r="C53" s="78">
        <v>85</v>
      </c>
      <c r="D53" s="17" t="s">
        <v>14</v>
      </c>
      <c r="E53" s="17">
        <v>4.721915943190604</v>
      </c>
      <c r="F53" s="17">
        <v>0.8183775724843071</v>
      </c>
      <c r="G53" s="17">
        <v>3.9035383707062965</v>
      </c>
      <c r="H53" s="17">
        <v>0.8183775724843071</v>
      </c>
      <c r="I53" s="17">
        <v>3.9035383707062965</v>
      </c>
      <c r="J53" s="17">
        <v>0</v>
      </c>
      <c r="K53" s="17">
        <v>95.21059192489277</v>
      </c>
      <c r="L53" s="17">
        <v>0.06749213191662842</v>
      </c>
    </row>
    <row r="54" spans="1:12" ht="15">
      <c r="A54" s="17" t="s">
        <v>184</v>
      </c>
      <c r="B54" s="17" t="s">
        <v>185</v>
      </c>
      <c r="C54" s="78">
        <v>42</v>
      </c>
      <c r="D54" s="17" t="s">
        <v>101</v>
      </c>
      <c r="E54" s="17">
        <v>4.482600116509959</v>
      </c>
      <c r="F54" s="17">
        <v>2.692562262439849</v>
      </c>
      <c r="G54" s="17">
        <v>1.7900378540701096</v>
      </c>
      <c r="H54" s="17"/>
      <c r="I54" s="17"/>
      <c r="J54" s="17">
        <v>4.482600116509959</v>
      </c>
      <c r="K54" s="17">
        <v>95.51739988349004</v>
      </c>
      <c r="L54" s="17">
        <v>0</v>
      </c>
    </row>
    <row r="55" spans="1:12" ht="15">
      <c r="A55" s="17" t="s">
        <v>204</v>
      </c>
      <c r="B55" s="17" t="s">
        <v>205</v>
      </c>
      <c r="C55" s="78">
        <v>88</v>
      </c>
      <c r="D55" s="17" t="s">
        <v>163</v>
      </c>
      <c r="E55" s="17">
        <v>4.04517003177362</v>
      </c>
      <c r="F55" s="17">
        <v>0.8013321594518367</v>
      </c>
      <c r="G55" s="17">
        <v>3.243837872321783</v>
      </c>
      <c r="H55" s="17"/>
      <c r="I55" s="17"/>
      <c r="J55" s="17">
        <v>4.04517003177362</v>
      </c>
      <c r="K55" s="17">
        <v>95.86288792052335</v>
      </c>
      <c r="L55" s="17">
        <v>0.09194204770303921</v>
      </c>
    </row>
    <row r="56" spans="1:12" ht="15">
      <c r="A56" s="17" t="s">
        <v>194</v>
      </c>
      <c r="B56" s="17" t="s">
        <v>195</v>
      </c>
      <c r="C56" s="78">
        <v>64</v>
      </c>
      <c r="D56" s="17" t="s">
        <v>109</v>
      </c>
      <c r="E56" s="17">
        <v>3.7297359019950083</v>
      </c>
      <c r="F56" s="17">
        <v>1.5286364451984404</v>
      </c>
      <c r="G56" s="17">
        <v>2.201099456796568</v>
      </c>
      <c r="H56" s="17"/>
      <c r="I56" s="17"/>
      <c r="J56" s="17">
        <v>3.7297359019950083</v>
      </c>
      <c r="K56" s="17">
        <v>96.25140694582646</v>
      </c>
      <c r="L56" s="17">
        <v>0.018857152178523073</v>
      </c>
    </row>
    <row r="57" spans="1:12" ht="15">
      <c r="A57" s="17" t="s">
        <v>188</v>
      </c>
      <c r="B57" s="17" t="s">
        <v>189</v>
      </c>
      <c r="C57" s="78">
        <v>52</v>
      </c>
      <c r="D57" s="17" t="s">
        <v>170</v>
      </c>
      <c r="E57" s="17">
        <v>3.503257290302657</v>
      </c>
      <c r="F57" s="17">
        <v>2.1480448835006514</v>
      </c>
      <c r="G57" s="17">
        <v>1.3552124068020057</v>
      </c>
      <c r="H57" s="17"/>
      <c r="I57" s="17"/>
      <c r="J57" s="17">
        <v>3.503257290302657</v>
      </c>
      <c r="K57" s="17">
        <v>96.46348687433748</v>
      </c>
      <c r="L57" s="17">
        <v>0.0332558353598608</v>
      </c>
    </row>
    <row r="58" spans="1:12" ht="15">
      <c r="A58" s="17" t="s">
        <v>208</v>
      </c>
      <c r="B58" s="17" t="s">
        <v>209</v>
      </c>
      <c r="C58" s="78">
        <v>94</v>
      </c>
      <c r="D58" s="17" t="s">
        <v>97</v>
      </c>
      <c r="E58" s="17">
        <v>3.3270717311735494</v>
      </c>
      <c r="F58" s="17">
        <v>0.8284898771390368</v>
      </c>
      <c r="G58" s="17">
        <v>2.4985818540345126</v>
      </c>
      <c r="H58" s="17"/>
      <c r="I58" s="17"/>
      <c r="J58" s="17">
        <v>3.3270717311735494</v>
      </c>
      <c r="K58" s="17">
        <v>96.6364053826518</v>
      </c>
      <c r="L58" s="17">
        <v>0.036522886174652554</v>
      </c>
    </row>
    <row r="59" spans="1:12" ht="15">
      <c r="A59" s="17" t="s">
        <v>210</v>
      </c>
      <c r="B59" s="17" t="s">
        <v>211</v>
      </c>
      <c r="C59" s="78">
        <v>97</v>
      </c>
      <c r="D59" s="17" t="s">
        <v>96</v>
      </c>
      <c r="E59" s="17">
        <v>2.9813108089218137</v>
      </c>
      <c r="F59" s="17">
        <v>0.12934395555597972</v>
      </c>
      <c r="G59" s="17">
        <v>2.851966853365834</v>
      </c>
      <c r="H59" s="17"/>
      <c r="I59" s="17"/>
      <c r="J59" s="17">
        <v>2.9813108089218137</v>
      </c>
      <c r="K59" s="17">
        <v>96.74422625760893</v>
      </c>
      <c r="L59" s="17">
        <v>0.2744629334692643</v>
      </c>
    </row>
    <row r="60" spans="1:12" ht="15">
      <c r="A60" s="17" t="s">
        <v>182</v>
      </c>
      <c r="B60" s="17" t="s">
        <v>183</v>
      </c>
      <c r="C60" s="78">
        <v>28</v>
      </c>
      <c r="D60" s="17" t="s">
        <v>131</v>
      </c>
      <c r="E60" s="17">
        <v>2.8715250545413835</v>
      </c>
      <c r="F60" s="17">
        <v>1.6626302227471046</v>
      </c>
      <c r="G60" s="17">
        <v>1.208894831794279</v>
      </c>
      <c r="H60" s="17"/>
      <c r="I60" s="17"/>
      <c r="J60" s="17">
        <v>2.8715250545413835</v>
      </c>
      <c r="K60" s="17">
        <v>97.04295857175427</v>
      </c>
      <c r="L60" s="17">
        <v>0.08551637370435795</v>
      </c>
    </row>
    <row r="61" spans="1:12" ht="15">
      <c r="A61" s="17"/>
      <c r="B61" s="17"/>
      <c r="C61" s="78"/>
      <c r="D61" s="17"/>
      <c r="E61" s="17"/>
      <c r="F61" s="17"/>
      <c r="G61" s="17"/>
      <c r="H61" s="17"/>
      <c r="I61" s="17"/>
      <c r="J61" s="17"/>
      <c r="K61" s="17"/>
      <c r="L61" s="17"/>
    </row>
  </sheetData>
  <autoFilter ref="A7:L7">
    <sortState ref="A8:L61">
      <sortCondition descending="1" sortBy="value" ref="E8:E61"/>
    </sortState>
  </autoFilter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5"/>
  <sheetViews>
    <sheetView workbookViewId="0" topLeftCell="B4">
      <selection activeCell="F265" sqref="F265"/>
    </sheetView>
  </sheetViews>
  <sheetFormatPr defaultColWidth="8.8515625" defaultRowHeight="15"/>
  <cols>
    <col min="1" max="1" width="47.140625" style="2" customWidth="1"/>
    <col min="2" max="4" width="12.7109375" style="2" customWidth="1"/>
    <col min="5" max="7" width="8.8515625" style="10" customWidth="1"/>
    <col min="8" max="9" width="9.00390625" style="2" bestFit="1" customWidth="1"/>
    <col min="10" max="10" width="9.8515625" style="2" bestFit="1" customWidth="1"/>
    <col min="11" max="13" width="9.00390625" style="2" bestFit="1" customWidth="1"/>
    <col min="14" max="16384" width="8.8515625" style="2" customWidth="1"/>
  </cols>
  <sheetData>
    <row r="1" ht="15"/>
    <row r="2" ht="15">
      <c r="A2" s="29" t="s">
        <v>300</v>
      </c>
    </row>
    <row r="3" ht="15">
      <c r="A3" s="30" t="s">
        <v>301</v>
      </c>
    </row>
    <row r="4" ht="15">
      <c r="A4" s="2" t="s">
        <v>302</v>
      </c>
    </row>
    <row r="5" ht="15">
      <c r="A5" s="2" t="s">
        <v>214</v>
      </c>
    </row>
    <row r="6" spans="1:4" ht="14.45" customHeight="1">
      <c r="A6" s="12"/>
      <c r="B6" s="136" t="s">
        <v>6</v>
      </c>
      <c r="C6" s="136"/>
      <c r="D6" s="136"/>
    </row>
    <row r="7" spans="1:4" ht="15">
      <c r="A7" s="60" t="s">
        <v>91</v>
      </c>
      <c r="B7" s="61" t="s">
        <v>294</v>
      </c>
      <c r="C7" s="61" t="s">
        <v>295</v>
      </c>
      <c r="D7" s="61" t="s">
        <v>299</v>
      </c>
    </row>
    <row r="8" spans="1:4" ht="15">
      <c r="A8" s="2" t="s">
        <v>167</v>
      </c>
      <c r="B8" s="2">
        <v>24444.669</v>
      </c>
      <c r="C8" s="2">
        <v>25027.068</v>
      </c>
      <c r="D8" s="2">
        <v>2.3825194769460767</v>
      </c>
    </row>
    <row r="9" ht="15"/>
    <row r="10" spans="1:4" ht="15">
      <c r="A10" s="2" t="s">
        <v>168</v>
      </c>
      <c r="B10" s="2">
        <v>61.019000000000005</v>
      </c>
      <c r="C10" s="2">
        <v>78.196</v>
      </c>
      <c r="D10" s="2">
        <v>28.150248283321577</v>
      </c>
    </row>
    <row r="11" spans="1:4" ht="15">
      <c r="A11" s="2" t="s">
        <v>92</v>
      </c>
      <c r="B11" s="2">
        <v>151.003</v>
      </c>
      <c r="C11" s="2">
        <v>192.914</v>
      </c>
      <c r="D11" s="2">
        <v>27.755077713687815</v>
      </c>
    </row>
    <row r="12" spans="1:4" ht="15">
      <c r="A12" s="2" t="s">
        <v>131</v>
      </c>
      <c r="B12" s="2">
        <v>72.289</v>
      </c>
      <c r="C12" s="2">
        <v>91.56899999999999</v>
      </c>
      <c r="D12" s="2">
        <v>26.670724453236303</v>
      </c>
    </row>
    <row r="13" spans="1:4" ht="15">
      <c r="A13" s="2" t="s">
        <v>154</v>
      </c>
      <c r="B13" s="2">
        <v>47.702</v>
      </c>
      <c r="C13" s="2">
        <v>57.327</v>
      </c>
      <c r="D13" s="2">
        <v>20.177351054463124</v>
      </c>
    </row>
    <row r="14" spans="1:4" ht="15">
      <c r="A14" s="2" t="s">
        <v>165</v>
      </c>
      <c r="B14" s="2">
        <v>154.485</v>
      </c>
      <c r="C14" s="2">
        <v>184.485</v>
      </c>
      <c r="D14" s="2">
        <v>19.419361103019718</v>
      </c>
    </row>
    <row r="15" spans="1:4" ht="15">
      <c r="A15" s="2" t="s">
        <v>104</v>
      </c>
      <c r="B15" s="2">
        <v>365.31600000000003</v>
      </c>
      <c r="C15" s="2">
        <v>434.882</v>
      </c>
      <c r="D15" s="2">
        <v>19.042691806545562</v>
      </c>
    </row>
    <row r="16" spans="1:4" ht="15">
      <c r="A16" s="2" t="s">
        <v>151</v>
      </c>
      <c r="B16" s="2">
        <v>72.741</v>
      </c>
      <c r="C16" s="2">
        <v>86.382</v>
      </c>
      <c r="D16" s="2">
        <v>18.752835402317825</v>
      </c>
    </row>
    <row r="17" spans="1:4" ht="15">
      <c r="A17" s="2" t="s">
        <v>111</v>
      </c>
      <c r="B17" s="2">
        <v>975.555</v>
      </c>
      <c r="C17" s="2">
        <v>1130.6680000000001</v>
      </c>
      <c r="D17" s="2">
        <v>15.899974886090495</v>
      </c>
    </row>
    <row r="18" spans="1:4" ht="15">
      <c r="A18" s="2" t="s">
        <v>110</v>
      </c>
      <c r="B18" s="2">
        <v>45.756</v>
      </c>
      <c r="C18" s="2">
        <v>51.391000000000005</v>
      </c>
      <c r="D18" s="2">
        <v>12.315324766150892</v>
      </c>
    </row>
    <row r="19" spans="1:4" ht="15">
      <c r="A19" s="2" t="s">
        <v>127</v>
      </c>
      <c r="B19" s="2">
        <v>248.726</v>
      </c>
      <c r="C19" s="2">
        <v>277.898</v>
      </c>
      <c r="D19" s="2">
        <v>11.728568786536208</v>
      </c>
    </row>
    <row r="20" spans="1:4" ht="15">
      <c r="A20" s="2" t="s">
        <v>147</v>
      </c>
      <c r="B20" s="2">
        <v>64.993</v>
      </c>
      <c r="C20" s="2">
        <v>71.053</v>
      </c>
      <c r="D20" s="2">
        <v>9.324081054882827</v>
      </c>
    </row>
    <row r="21" spans="1:4" ht="15">
      <c r="A21" s="2" t="s">
        <v>139</v>
      </c>
      <c r="B21" s="2">
        <v>143.83</v>
      </c>
      <c r="C21" s="2">
        <v>155.773</v>
      </c>
      <c r="D21" s="2">
        <v>8.303552805395253</v>
      </c>
    </row>
    <row r="22" spans="1:4" ht="15">
      <c r="A22" s="2" t="s">
        <v>102</v>
      </c>
      <c r="B22" s="2">
        <v>548.816</v>
      </c>
      <c r="C22" s="2">
        <v>590.042</v>
      </c>
      <c r="D22" s="2">
        <v>7.5118072359406485</v>
      </c>
    </row>
    <row r="23" spans="1:4" ht="15">
      <c r="A23" s="2" t="s">
        <v>103</v>
      </c>
      <c r="B23" s="2">
        <v>747.755</v>
      </c>
      <c r="C23" s="2">
        <v>797.152</v>
      </c>
      <c r="D23" s="2">
        <v>6.606040748640929</v>
      </c>
    </row>
    <row r="24" spans="1:4" ht="15">
      <c r="A24" s="2" t="s">
        <v>109</v>
      </c>
      <c r="B24" s="2">
        <v>107.247</v>
      </c>
      <c r="C24" s="2">
        <v>114.322</v>
      </c>
      <c r="D24" s="2">
        <v>6.596921125998856</v>
      </c>
    </row>
    <row r="25" spans="1:4" ht="15">
      <c r="A25" s="2" t="s">
        <v>14</v>
      </c>
      <c r="B25" s="2">
        <v>647.7529999999999</v>
      </c>
      <c r="C25" s="2">
        <v>682.204</v>
      </c>
      <c r="D25" s="2">
        <v>5.31853962853126</v>
      </c>
    </row>
    <row r="26" spans="1:4" ht="15">
      <c r="A26" s="2" t="s">
        <v>133</v>
      </c>
      <c r="B26" s="2">
        <v>68.971</v>
      </c>
      <c r="C26" s="2">
        <v>72.399</v>
      </c>
      <c r="D26" s="2">
        <v>4.970204868712935</v>
      </c>
    </row>
    <row r="27" spans="1:4" ht="15">
      <c r="A27" s="2" t="s">
        <v>141</v>
      </c>
      <c r="B27" s="2">
        <v>143.172</v>
      </c>
      <c r="C27" s="2">
        <v>150.053</v>
      </c>
      <c r="D27" s="2">
        <v>4.806107339423904</v>
      </c>
    </row>
    <row r="28" spans="1:4" ht="15">
      <c r="A28" s="2" t="s">
        <v>145</v>
      </c>
      <c r="B28" s="2">
        <v>1140.428</v>
      </c>
      <c r="C28" s="2">
        <v>1189.365</v>
      </c>
      <c r="D28" s="2">
        <v>4.291108250586606</v>
      </c>
    </row>
    <row r="29" spans="1:4" ht="15">
      <c r="A29" s="2" t="s">
        <v>143</v>
      </c>
      <c r="B29" s="2">
        <v>112.21100000000001</v>
      </c>
      <c r="C29" s="2">
        <v>116.93700000000001</v>
      </c>
      <c r="D29" s="2">
        <v>4.211708299542827</v>
      </c>
    </row>
    <row r="30" spans="1:4" ht="15">
      <c r="A30" s="2" t="s">
        <v>170</v>
      </c>
      <c r="B30" s="2">
        <v>90.90700000000001</v>
      </c>
      <c r="C30" s="2">
        <v>94.387</v>
      </c>
      <c r="D30" s="2">
        <v>3.8280880460250577</v>
      </c>
    </row>
    <row r="31" spans="1:4" ht="15">
      <c r="A31" s="2" t="s">
        <v>98</v>
      </c>
      <c r="B31" s="2">
        <v>221.578</v>
      </c>
      <c r="C31" s="2">
        <v>228.131</v>
      </c>
      <c r="D31" s="2">
        <v>2.9574235709321384</v>
      </c>
    </row>
    <row r="32" spans="1:4" ht="15">
      <c r="A32" s="2" t="s">
        <v>158</v>
      </c>
      <c r="B32" s="2">
        <v>2338.682</v>
      </c>
      <c r="C32" s="2">
        <v>2397.868</v>
      </c>
      <c r="D32" s="2">
        <v>2.5307416741566557</v>
      </c>
    </row>
    <row r="33" spans="1:4" ht="15">
      <c r="A33" s="2" t="s">
        <v>117</v>
      </c>
      <c r="B33" s="2">
        <v>699.4459999999999</v>
      </c>
      <c r="C33" s="2">
        <v>715.8639999999999</v>
      </c>
      <c r="D33" s="2">
        <v>2.347286280856564</v>
      </c>
    </row>
    <row r="34" spans="1:4" ht="15">
      <c r="A34" s="2" t="s">
        <v>105</v>
      </c>
      <c r="B34" s="2">
        <v>3332.8289999999997</v>
      </c>
      <c r="C34" s="2">
        <v>3397.507</v>
      </c>
      <c r="D34" s="2">
        <v>1.940633617866383</v>
      </c>
    </row>
    <row r="35" spans="1:4" ht="15">
      <c r="A35" s="2" t="s">
        <v>146</v>
      </c>
      <c r="B35" s="2">
        <v>579.604</v>
      </c>
      <c r="C35" s="2">
        <v>589.1129999999999</v>
      </c>
      <c r="D35" s="2">
        <v>1.640602894389942</v>
      </c>
    </row>
    <row r="36" spans="1:4" ht="15">
      <c r="A36" s="2" t="s">
        <v>112</v>
      </c>
      <c r="B36" s="2">
        <v>91.533</v>
      </c>
      <c r="C36" s="2">
        <v>92.967</v>
      </c>
      <c r="D36" s="2">
        <v>1.5666480941299854</v>
      </c>
    </row>
    <row r="37" spans="1:4" ht="15">
      <c r="A37" s="2" t="s">
        <v>129</v>
      </c>
      <c r="B37" s="2">
        <v>168.17700000000002</v>
      </c>
      <c r="C37" s="2">
        <v>170.68200000000002</v>
      </c>
      <c r="D37" s="2">
        <v>1.489502131682685</v>
      </c>
    </row>
    <row r="38" spans="1:4" ht="15">
      <c r="A38" s="2" t="s">
        <v>115</v>
      </c>
      <c r="B38" s="2">
        <v>65.75200000000001</v>
      </c>
      <c r="C38" s="2">
        <v>66.691</v>
      </c>
      <c r="D38" s="2">
        <v>1.4280934420245694</v>
      </c>
    </row>
    <row r="39" spans="1:4" ht="15">
      <c r="A39" s="2" t="s">
        <v>164</v>
      </c>
      <c r="B39" s="2">
        <v>2126.122</v>
      </c>
      <c r="C39" s="2">
        <v>2153.232</v>
      </c>
      <c r="D39" s="2">
        <v>1.2750914575927474</v>
      </c>
    </row>
    <row r="40" spans="1:4" ht="15">
      <c r="A40" s="2" t="s">
        <v>118</v>
      </c>
      <c r="B40" s="2">
        <v>1079.1190000000001</v>
      </c>
      <c r="C40" s="2">
        <v>1088.045</v>
      </c>
      <c r="D40" s="2">
        <v>0.8271562265143917</v>
      </c>
    </row>
    <row r="41" spans="1:4" ht="15">
      <c r="A41" s="2" t="s">
        <v>93</v>
      </c>
      <c r="B41" s="2">
        <v>306.44899999999996</v>
      </c>
      <c r="C41" s="2">
        <v>308.563</v>
      </c>
      <c r="D41" s="2">
        <v>0.6898374607194224</v>
      </c>
    </row>
    <row r="42" spans="1:4" ht="15">
      <c r="A42" s="2" t="s">
        <v>161</v>
      </c>
      <c r="B42" s="2">
        <v>411.025</v>
      </c>
      <c r="C42" s="2">
        <v>413.548</v>
      </c>
      <c r="D42" s="2">
        <v>0.6138312754698783</v>
      </c>
    </row>
    <row r="43" spans="1:4" ht="15">
      <c r="A43" s="2" t="s">
        <v>163</v>
      </c>
      <c r="B43" s="2">
        <v>201.59</v>
      </c>
      <c r="C43" s="2">
        <v>202.20999999999998</v>
      </c>
      <c r="D43" s="2">
        <v>0.3075549382409726</v>
      </c>
    </row>
    <row r="44" spans="1:4" ht="15">
      <c r="A44" s="2" t="s">
        <v>95</v>
      </c>
      <c r="B44" s="2">
        <v>452.02</v>
      </c>
      <c r="C44" s="2">
        <v>452.922</v>
      </c>
      <c r="D44" s="2">
        <v>0.1995486925357337</v>
      </c>
    </row>
    <row r="45" spans="1:4" ht="15">
      <c r="A45" s="2" t="s">
        <v>174</v>
      </c>
      <c r="B45" s="2">
        <v>682.432</v>
      </c>
      <c r="C45" s="2">
        <v>683.432</v>
      </c>
      <c r="D45" s="2">
        <v>0.14653474631904917</v>
      </c>
    </row>
    <row r="46" spans="1:8" ht="15">
      <c r="A46" s="2" t="s">
        <v>155</v>
      </c>
      <c r="B46" s="2">
        <v>162.458</v>
      </c>
      <c r="C46" s="2">
        <v>162.09199999999998</v>
      </c>
      <c r="D46" s="2">
        <v>-0.22528899777174427</v>
      </c>
      <c r="G46" s="2"/>
      <c r="H46" s="62"/>
    </row>
    <row r="47" spans="1:8" ht="15">
      <c r="A47" s="2" t="s">
        <v>138</v>
      </c>
      <c r="B47" s="2">
        <v>115.499</v>
      </c>
      <c r="C47" s="2">
        <v>113.485</v>
      </c>
      <c r="D47" s="2">
        <v>-1.7437380410219916</v>
      </c>
      <c r="G47" s="2"/>
      <c r="H47" s="62"/>
    </row>
    <row r="48" spans="1:8" ht="15">
      <c r="A48" s="2" t="s">
        <v>116</v>
      </c>
      <c r="B48" s="2">
        <v>108.58200000000001</v>
      </c>
      <c r="C48" s="2">
        <v>106.27600000000001</v>
      </c>
      <c r="D48" s="2">
        <v>-2.1237405831537437</v>
      </c>
      <c r="G48" s="2"/>
      <c r="H48" s="62"/>
    </row>
    <row r="49" spans="1:8" ht="15">
      <c r="A49" s="2" t="s">
        <v>100</v>
      </c>
      <c r="B49" s="2">
        <v>750.198</v>
      </c>
      <c r="C49" s="2">
        <v>732.148</v>
      </c>
      <c r="D49" s="2">
        <v>-2.4060314743574285</v>
      </c>
      <c r="G49" s="2"/>
      <c r="H49" s="62"/>
    </row>
    <row r="50" spans="1:8" ht="15">
      <c r="A50" s="2" t="s">
        <v>152</v>
      </c>
      <c r="B50" s="2">
        <v>414.811</v>
      </c>
      <c r="C50" s="2">
        <v>404.56100000000004</v>
      </c>
      <c r="D50" s="2">
        <v>-2.4710048672768936</v>
      </c>
      <c r="G50" s="2"/>
      <c r="H50" s="62"/>
    </row>
    <row r="51" spans="1:8" ht="15">
      <c r="A51" s="2" t="s">
        <v>114</v>
      </c>
      <c r="B51" s="2">
        <v>1539.3719999999998</v>
      </c>
      <c r="C51" s="2">
        <v>1497.312</v>
      </c>
      <c r="D51" s="2">
        <v>-2.7322830348999405</v>
      </c>
      <c r="G51" s="2"/>
      <c r="H51" s="62"/>
    </row>
    <row r="52" spans="1:8" ht="15">
      <c r="A52" s="2" t="s">
        <v>148</v>
      </c>
      <c r="B52" s="2">
        <v>83.069</v>
      </c>
      <c r="C52" s="2">
        <v>80.642</v>
      </c>
      <c r="D52" s="2">
        <v>-2.9216675294032712</v>
      </c>
      <c r="G52" s="2"/>
      <c r="H52" s="62"/>
    </row>
    <row r="53" spans="1:8" ht="15">
      <c r="A53" s="2" t="s">
        <v>142</v>
      </c>
      <c r="B53" s="2">
        <v>181.74800000000002</v>
      </c>
      <c r="C53" s="2">
        <v>174.18200000000002</v>
      </c>
      <c r="D53" s="2">
        <v>-4.162906882056472</v>
      </c>
      <c r="G53" s="2"/>
      <c r="H53" s="62"/>
    </row>
    <row r="54" spans="1:4" ht="15">
      <c r="A54" s="2" t="s">
        <v>96</v>
      </c>
      <c r="B54" s="2">
        <v>55.972</v>
      </c>
      <c r="C54" s="2">
        <v>53.106</v>
      </c>
      <c r="D54" s="2">
        <v>-5.120417351532913</v>
      </c>
    </row>
    <row r="55" spans="1:4" ht="15">
      <c r="A55" s="2" t="s">
        <v>169</v>
      </c>
      <c r="B55" s="2">
        <v>83.935</v>
      </c>
      <c r="C55" s="2">
        <v>79.519</v>
      </c>
      <c r="D55" s="2">
        <v>-5.261214034669681</v>
      </c>
    </row>
    <row r="56" spans="1:4" ht="15">
      <c r="A56" s="2" t="s">
        <v>175</v>
      </c>
      <c r="B56" s="2">
        <v>814.19</v>
      </c>
      <c r="C56" s="2">
        <v>761.605</v>
      </c>
      <c r="D56" s="2">
        <v>-6.45856618234073</v>
      </c>
    </row>
    <row r="57" spans="1:4" ht="15">
      <c r="A57" s="2" t="s">
        <v>101</v>
      </c>
      <c r="B57" s="2">
        <v>62.01</v>
      </c>
      <c r="C57" s="2">
        <v>57.634</v>
      </c>
      <c r="D57" s="2">
        <v>-7.056926302209321</v>
      </c>
    </row>
    <row r="58" spans="1:4" ht="15">
      <c r="A58" s="2" t="s">
        <v>156</v>
      </c>
      <c r="B58" s="2">
        <v>176.869</v>
      </c>
      <c r="C58" s="2">
        <v>162.548</v>
      </c>
      <c r="D58" s="2">
        <v>-8.096953112190375</v>
      </c>
    </row>
    <row r="59" spans="1:4" ht="15">
      <c r="A59" s="2" t="s">
        <v>97</v>
      </c>
      <c r="B59" s="2">
        <v>65.837</v>
      </c>
      <c r="C59" s="2">
        <v>59.121</v>
      </c>
      <c r="D59" s="2">
        <v>-10.20095083311816</v>
      </c>
    </row>
    <row r="60" spans="1:4" ht="15">
      <c r="A60" s="2" t="s">
        <v>128</v>
      </c>
      <c r="B60" s="2">
        <v>229.017</v>
      </c>
      <c r="C60" s="2">
        <v>198.44</v>
      </c>
      <c r="D60" s="2">
        <v>-13.351410593973368</v>
      </c>
    </row>
    <row r="61" spans="1:4" ht="15">
      <c r="A61" s="2" t="s">
        <v>9</v>
      </c>
      <c r="B61" s="2">
        <v>160.98399999999998</v>
      </c>
      <c r="C61" s="2">
        <v>124.065</v>
      </c>
      <c r="D61" s="2">
        <v>-22.93333498981265</v>
      </c>
    </row>
    <row r="62" ht="15"/>
    <row r="63" ht="15"/>
    <row r="64" ht="15"/>
    <row r="65" ht="15"/>
    <row r="66" ht="15"/>
    <row r="67" ht="15"/>
    <row r="68" spans="1:4" ht="15">
      <c r="A68" s="12"/>
      <c r="B68" s="16" t="s">
        <v>41</v>
      </c>
      <c r="C68" s="16"/>
      <c r="D68" s="16"/>
    </row>
    <row r="69" spans="1:4" ht="15">
      <c r="A69" s="60" t="s">
        <v>91</v>
      </c>
      <c r="B69" s="61" t="s">
        <v>294</v>
      </c>
      <c r="C69" s="61" t="s">
        <v>295</v>
      </c>
      <c r="D69" s="61" t="s">
        <v>299</v>
      </c>
    </row>
    <row r="70" spans="1:4" ht="15">
      <c r="A70" s="2" t="s">
        <v>92</v>
      </c>
      <c r="B70" s="2">
        <v>1239.07</v>
      </c>
      <c r="C70" s="2">
        <v>1481.42</v>
      </c>
      <c r="D70" s="62">
        <v>19.559024106789778</v>
      </c>
    </row>
    <row r="71" spans="1:4" ht="15">
      <c r="A71" s="2" t="s">
        <v>113</v>
      </c>
      <c r="B71" s="2">
        <v>206.249</v>
      </c>
      <c r="C71" s="2">
        <v>243.588</v>
      </c>
      <c r="D71" s="62">
        <v>18.103845351977466</v>
      </c>
    </row>
    <row r="72" spans="1:4" ht="15">
      <c r="A72" s="2" t="s">
        <v>168</v>
      </c>
      <c r="B72" s="2">
        <v>276.861</v>
      </c>
      <c r="C72" s="2">
        <v>326.164</v>
      </c>
      <c r="D72" s="62">
        <v>17.807853038167167</v>
      </c>
    </row>
    <row r="73" spans="1:4" ht="15">
      <c r="A73" s="2" t="s">
        <v>111</v>
      </c>
      <c r="B73" s="2">
        <v>3634.026</v>
      </c>
      <c r="C73" s="2">
        <v>4175.306</v>
      </c>
      <c r="D73" s="62">
        <v>14.894775106177004</v>
      </c>
    </row>
    <row r="74" spans="1:4" ht="15">
      <c r="A74" s="2" t="s">
        <v>141</v>
      </c>
      <c r="B74" s="2">
        <v>226.151</v>
      </c>
      <c r="C74" s="2">
        <v>257.434</v>
      </c>
      <c r="D74" s="62">
        <v>13.832793133791155</v>
      </c>
    </row>
    <row r="75" spans="1:4" ht="15">
      <c r="A75" s="2" t="s">
        <v>154</v>
      </c>
      <c r="B75" s="2">
        <v>323.612</v>
      </c>
      <c r="C75" s="2">
        <v>362.304</v>
      </c>
      <c r="D75" s="62">
        <v>11.95629333893673</v>
      </c>
    </row>
    <row r="76" spans="1:4" ht="15">
      <c r="A76" s="2" t="s">
        <v>165</v>
      </c>
      <c r="B76" s="2">
        <v>854.842</v>
      </c>
      <c r="C76" s="2">
        <v>944.676</v>
      </c>
      <c r="D76" s="62">
        <v>10.50884256973803</v>
      </c>
    </row>
    <row r="77" spans="1:4" ht="15">
      <c r="A77" s="2" t="s">
        <v>122</v>
      </c>
      <c r="B77" s="2">
        <v>349.604</v>
      </c>
      <c r="C77" s="2">
        <v>378.349</v>
      </c>
      <c r="D77" s="62">
        <v>8.222159929520267</v>
      </c>
    </row>
    <row r="78" spans="1:4" ht="15">
      <c r="A78" s="2" t="s">
        <v>110</v>
      </c>
      <c r="B78" s="2">
        <v>85.429</v>
      </c>
      <c r="C78" s="2">
        <v>92.365</v>
      </c>
      <c r="D78" s="62">
        <v>8.119022814266819</v>
      </c>
    </row>
    <row r="79" spans="1:4" ht="15">
      <c r="A79" s="2" t="s">
        <v>112</v>
      </c>
      <c r="B79" s="2">
        <v>316.793</v>
      </c>
      <c r="C79" s="2">
        <v>341.033</v>
      </c>
      <c r="D79" s="62">
        <v>7.651684222820587</v>
      </c>
    </row>
    <row r="80" spans="1:4" ht="15">
      <c r="A80" s="2" t="s">
        <v>145</v>
      </c>
      <c r="B80" s="2">
        <v>1557.405</v>
      </c>
      <c r="C80" s="2">
        <v>1667.746</v>
      </c>
      <c r="D80" s="62">
        <v>7.084926528423896</v>
      </c>
    </row>
    <row r="81" spans="1:4" ht="15">
      <c r="A81" s="2" t="s">
        <v>94</v>
      </c>
      <c r="B81" s="2">
        <v>138.454</v>
      </c>
      <c r="C81" s="2">
        <v>148.143</v>
      </c>
      <c r="D81" s="62">
        <v>6.997992112903928</v>
      </c>
    </row>
    <row r="82" spans="1:4" ht="15">
      <c r="A82" s="2" t="s">
        <v>151</v>
      </c>
      <c r="B82" s="2">
        <v>620.162</v>
      </c>
      <c r="C82" s="2">
        <v>662.075</v>
      </c>
      <c r="D82" s="62">
        <v>6.758395387011773</v>
      </c>
    </row>
    <row r="83" spans="1:4" ht="15">
      <c r="A83" s="2" t="s">
        <v>130</v>
      </c>
      <c r="B83" s="2">
        <v>359.527</v>
      </c>
      <c r="C83" s="2">
        <v>380.771</v>
      </c>
      <c r="D83" s="62">
        <v>5.908874715946233</v>
      </c>
    </row>
    <row r="84" spans="1:4" ht="15">
      <c r="A84" s="2" t="s">
        <v>148</v>
      </c>
      <c r="B84" s="2">
        <v>512.428</v>
      </c>
      <c r="C84" s="2">
        <v>541.885</v>
      </c>
      <c r="D84" s="62">
        <v>5.748514913314651</v>
      </c>
    </row>
    <row r="85" spans="1:4" ht="15">
      <c r="A85" s="2" t="s">
        <v>95</v>
      </c>
      <c r="B85" s="2">
        <v>1076.688</v>
      </c>
      <c r="C85" s="2">
        <v>1134.713</v>
      </c>
      <c r="D85" s="62">
        <v>5.389212102298879</v>
      </c>
    </row>
    <row r="86" spans="1:4" ht="15">
      <c r="A86" s="2" t="s">
        <v>172</v>
      </c>
      <c r="B86" s="2">
        <v>406.962</v>
      </c>
      <c r="C86" s="2">
        <v>427.765</v>
      </c>
      <c r="D86" s="62">
        <v>5.111779478182243</v>
      </c>
    </row>
    <row r="87" spans="1:4" ht="15">
      <c r="A87" s="2" t="s">
        <v>102</v>
      </c>
      <c r="B87" s="2">
        <v>3304.959</v>
      </c>
      <c r="C87" s="2">
        <v>3450.332</v>
      </c>
      <c r="D87" s="62">
        <v>4.3986324792531395</v>
      </c>
    </row>
    <row r="88" spans="1:4" ht="15">
      <c r="A88" s="2" t="s">
        <v>170</v>
      </c>
      <c r="B88" s="2">
        <v>2503.112</v>
      </c>
      <c r="C88" s="2">
        <v>2598.981</v>
      </c>
      <c r="D88" s="62">
        <v>3.82999242542883</v>
      </c>
    </row>
    <row r="89" spans="1:4" ht="15">
      <c r="A89" s="2" t="s">
        <v>123</v>
      </c>
      <c r="B89" s="2">
        <v>1165.115</v>
      </c>
      <c r="C89" s="2">
        <v>1208.362</v>
      </c>
      <c r="D89" s="62">
        <v>3.7118224381284204</v>
      </c>
    </row>
    <row r="90" spans="1:4" ht="15">
      <c r="A90" s="2" t="s">
        <v>126</v>
      </c>
      <c r="B90" s="2">
        <v>1379.797</v>
      </c>
      <c r="C90" s="2">
        <v>1429.361</v>
      </c>
      <c r="D90" s="62">
        <v>3.5921226093403646</v>
      </c>
    </row>
    <row r="91" spans="1:4" ht="15">
      <c r="A91" s="2" t="s">
        <v>101</v>
      </c>
      <c r="B91" s="2">
        <v>1187.211</v>
      </c>
      <c r="C91" s="2">
        <v>1228.093</v>
      </c>
      <c r="D91" s="62">
        <v>3.443532783978598</v>
      </c>
    </row>
    <row r="92" spans="1:4" ht="15">
      <c r="A92" s="2" t="s">
        <v>171</v>
      </c>
      <c r="B92" s="2">
        <v>933.347</v>
      </c>
      <c r="C92" s="2">
        <v>963.009</v>
      </c>
      <c r="D92" s="62">
        <v>3.178024893206932</v>
      </c>
    </row>
    <row r="93" spans="1:4" ht="15">
      <c r="A93" s="2" t="s">
        <v>97</v>
      </c>
      <c r="B93" s="2">
        <v>1669.356</v>
      </c>
      <c r="C93" s="2">
        <v>1717.198</v>
      </c>
      <c r="D93" s="62">
        <v>2.8658955908745787</v>
      </c>
    </row>
    <row r="94" spans="1:4" ht="15">
      <c r="A94" s="2" t="s">
        <v>100</v>
      </c>
      <c r="B94" s="2">
        <v>2000.463</v>
      </c>
      <c r="C94" s="2">
        <v>2055.658</v>
      </c>
      <c r="D94" s="62">
        <v>2.759111265741976</v>
      </c>
    </row>
    <row r="95" spans="1:4" ht="15">
      <c r="A95" s="2" t="s">
        <v>166</v>
      </c>
      <c r="B95" s="2">
        <v>1043.266</v>
      </c>
      <c r="C95" s="2">
        <v>1071.84</v>
      </c>
      <c r="D95" s="62">
        <v>2.7388988043317575</v>
      </c>
    </row>
    <row r="96" spans="1:4" ht="15">
      <c r="A96" s="2" t="s">
        <v>104</v>
      </c>
      <c r="B96" s="2">
        <v>432.506</v>
      </c>
      <c r="C96" s="2">
        <v>443.863</v>
      </c>
      <c r="D96" s="62">
        <v>2.6258595256482</v>
      </c>
    </row>
    <row r="97" spans="1:4" ht="15">
      <c r="A97" s="2" t="s">
        <v>142</v>
      </c>
      <c r="B97" s="2">
        <v>1059.182</v>
      </c>
      <c r="C97" s="2">
        <v>1086.198</v>
      </c>
      <c r="D97" s="62">
        <v>2.550647575204268</v>
      </c>
    </row>
    <row r="98" spans="1:4" ht="15">
      <c r="A98" s="2" t="s">
        <v>158</v>
      </c>
      <c r="B98" s="2">
        <v>12700.296</v>
      </c>
      <c r="C98" s="2">
        <v>13011.312</v>
      </c>
      <c r="D98" s="62">
        <v>2.448887805449562</v>
      </c>
    </row>
    <row r="99" spans="1:4" ht="15">
      <c r="A99" s="2" t="s">
        <v>161</v>
      </c>
      <c r="B99" s="2">
        <v>2859.595</v>
      </c>
      <c r="C99" s="2">
        <v>2927.814</v>
      </c>
      <c r="D99" s="62">
        <v>2.3856175437430904</v>
      </c>
    </row>
    <row r="100" spans="1:4" ht="15">
      <c r="A100" s="2" t="s">
        <v>174</v>
      </c>
      <c r="B100" s="2">
        <v>2532.749</v>
      </c>
      <c r="C100" s="2">
        <v>2589.004</v>
      </c>
      <c r="D100" s="62">
        <v>2.2211044205327823</v>
      </c>
    </row>
    <row r="101" spans="1:4" ht="15">
      <c r="A101" s="2" t="s">
        <v>93</v>
      </c>
      <c r="B101" s="2">
        <v>874.506</v>
      </c>
      <c r="C101" s="2">
        <v>893.917</v>
      </c>
      <c r="D101" s="62">
        <v>2.2196531527513885</v>
      </c>
    </row>
    <row r="102" spans="1:4" ht="15">
      <c r="A102" s="2" t="s">
        <v>131</v>
      </c>
      <c r="B102" s="2">
        <v>3029.269</v>
      </c>
      <c r="C102" s="2">
        <v>3094.567</v>
      </c>
      <c r="D102" s="62">
        <v>2.15556954499585</v>
      </c>
    </row>
    <row r="103" spans="1:4" ht="15">
      <c r="A103" s="2" t="s">
        <v>169</v>
      </c>
      <c r="B103" s="2">
        <v>160.322</v>
      </c>
      <c r="C103" s="2">
        <v>163.553</v>
      </c>
      <c r="D103" s="62">
        <v>2.015319170170038</v>
      </c>
    </row>
    <row r="104" spans="1:4" ht="15">
      <c r="A104" s="2" t="s">
        <v>128</v>
      </c>
      <c r="B104" s="2">
        <v>3561.905</v>
      </c>
      <c r="C104" s="2">
        <v>3631.868</v>
      </c>
      <c r="D104" s="62">
        <v>1.9642017403608492</v>
      </c>
    </row>
    <row r="105" spans="1:4" ht="15">
      <c r="A105" s="2" t="s">
        <v>127</v>
      </c>
      <c r="B105" s="2">
        <v>3079.939</v>
      </c>
      <c r="C105" s="2">
        <v>3139.83</v>
      </c>
      <c r="D105" s="62">
        <v>1.9445514992342483</v>
      </c>
    </row>
    <row r="106" spans="1:4" ht="15">
      <c r="A106" s="2" t="s">
        <v>116</v>
      </c>
      <c r="B106" s="2">
        <v>1076.059</v>
      </c>
      <c r="C106" s="2">
        <v>1096.511</v>
      </c>
      <c r="D106" s="62">
        <v>1.9006392772143554</v>
      </c>
    </row>
    <row r="107" spans="1:4" ht="15">
      <c r="A107" s="2" t="s">
        <v>159</v>
      </c>
      <c r="B107" s="2">
        <v>815.991</v>
      </c>
      <c r="C107" s="2">
        <v>831.017</v>
      </c>
      <c r="D107" s="62">
        <v>1.8414418786481868</v>
      </c>
    </row>
    <row r="108" spans="1:4" ht="15">
      <c r="A108" s="2" t="s">
        <v>105</v>
      </c>
      <c r="B108" s="2">
        <v>2225.046</v>
      </c>
      <c r="C108" s="2">
        <v>2264.414</v>
      </c>
      <c r="D108" s="62">
        <v>1.7693117355776167</v>
      </c>
    </row>
    <row r="109" spans="1:4" ht="15">
      <c r="A109" s="2" t="s">
        <v>167</v>
      </c>
      <c r="B109" s="2">
        <v>160895.915</v>
      </c>
      <c r="C109" s="2">
        <v>163632.84</v>
      </c>
      <c r="D109" s="62">
        <v>1.701053131150032</v>
      </c>
    </row>
    <row r="110" spans="1:4" ht="15">
      <c r="A110" s="2" t="s">
        <v>147</v>
      </c>
      <c r="B110" s="2">
        <v>1393.16</v>
      </c>
      <c r="C110" s="2">
        <v>1416.029</v>
      </c>
      <c r="D110" s="62">
        <v>1.641519997703056</v>
      </c>
    </row>
    <row r="111" spans="1:4" ht="15">
      <c r="A111" s="2" t="s">
        <v>149</v>
      </c>
      <c r="B111" s="2">
        <v>256.537</v>
      </c>
      <c r="C111" s="2">
        <v>260.221</v>
      </c>
      <c r="D111" s="62">
        <v>1.4360501604057108</v>
      </c>
    </row>
    <row r="112" spans="1:4" ht="15">
      <c r="A112" s="2" t="s">
        <v>143</v>
      </c>
      <c r="B112" s="2">
        <v>1108.245</v>
      </c>
      <c r="C112" s="2">
        <v>1122.836</v>
      </c>
      <c r="D112" s="62">
        <v>1.3165861339324847</v>
      </c>
    </row>
    <row r="113" spans="1:4" ht="15">
      <c r="A113" s="2" t="s">
        <v>114</v>
      </c>
      <c r="B113" s="2">
        <v>10451.673</v>
      </c>
      <c r="C113" s="2">
        <v>10585.178</v>
      </c>
      <c r="D113" s="62">
        <v>1.27735530952795</v>
      </c>
    </row>
    <row r="114" spans="1:4" ht="15">
      <c r="A114" s="2" t="s">
        <v>99</v>
      </c>
      <c r="B114" s="2">
        <v>332.156</v>
      </c>
      <c r="C114" s="2">
        <v>335.943</v>
      </c>
      <c r="D114" s="62">
        <v>1.1401269283107807</v>
      </c>
    </row>
    <row r="115" spans="1:4" ht="15">
      <c r="A115" s="2" t="s">
        <v>117</v>
      </c>
      <c r="B115" s="2">
        <v>4537.367</v>
      </c>
      <c r="C115" s="2">
        <v>4588.804</v>
      </c>
      <c r="D115" s="62">
        <v>1.1336310243363679</v>
      </c>
    </row>
    <row r="116" spans="1:4" ht="15">
      <c r="A116" s="2" t="s">
        <v>103</v>
      </c>
      <c r="B116" s="2">
        <v>3059.833</v>
      </c>
      <c r="C116" s="2">
        <v>3094.023</v>
      </c>
      <c r="D116" s="62">
        <v>1.1173812427018204</v>
      </c>
    </row>
    <row r="117" spans="1:4" ht="15">
      <c r="A117" s="2" t="s">
        <v>129</v>
      </c>
      <c r="B117" s="2">
        <v>962.478</v>
      </c>
      <c r="C117" s="2">
        <v>973.153</v>
      </c>
      <c r="D117" s="62">
        <v>1.1091162603197313</v>
      </c>
    </row>
    <row r="118" spans="1:4" ht="15">
      <c r="A118" s="2" t="s">
        <v>136</v>
      </c>
      <c r="B118" s="2">
        <v>1405.698</v>
      </c>
      <c r="C118" s="2">
        <v>1419.683</v>
      </c>
      <c r="D118" s="62">
        <v>0.9948794122208282</v>
      </c>
    </row>
    <row r="119" spans="1:4" ht="15">
      <c r="A119" s="2" t="s">
        <v>152</v>
      </c>
      <c r="B119" s="2">
        <v>1167.203</v>
      </c>
      <c r="C119" s="2">
        <v>1178.481</v>
      </c>
      <c r="D119" s="62">
        <v>0.9662415192558615</v>
      </c>
    </row>
    <row r="120" spans="1:4" ht="15">
      <c r="A120" s="2" t="s">
        <v>109</v>
      </c>
      <c r="B120" s="2">
        <v>2922.105</v>
      </c>
      <c r="C120" s="2">
        <v>2950.25</v>
      </c>
      <c r="D120" s="62">
        <v>0.9631755190179669</v>
      </c>
    </row>
    <row r="121" spans="1:4" ht="15">
      <c r="A121" s="2" t="s">
        <v>150</v>
      </c>
      <c r="B121" s="2">
        <v>13919.906</v>
      </c>
      <c r="C121" s="2">
        <v>14033.819</v>
      </c>
      <c r="D121" s="62">
        <v>0.8183460434287415</v>
      </c>
    </row>
    <row r="122" spans="1:4" ht="15">
      <c r="A122" s="2" t="s">
        <v>118</v>
      </c>
      <c r="B122" s="2">
        <v>2237.928</v>
      </c>
      <c r="C122" s="2">
        <v>2255.723</v>
      </c>
      <c r="D122" s="62">
        <v>0.7951551613814223</v>
      </c>
    </row>
    <row r="123" spans="1:4" ht="15">
      <c r="A123" s="2" t="s">
        <v>107</v>
      </c>
      <c r="B123" s="2">
        <v>716.642</v>
      </c>
      <c r="C123" s="2">
        <v>720.993</v>
      </c>
      <c r="D123" s="62">
        <v>0.607137175884187</v>
      </c>
    </row>
    <row r="124" spans="1:4" ht="15">
      <c r="A124" s="2" t="s">
        <v>175</v>
      </c>
      <c r="B124" s="2">
        <v>5757.374</v>
      </c>
      <c r="C124" s="2">
        <v>5787.539</v>
      </c>
      <c r="D124" s="62">
        <v>0.523936780900458</v>
      </c>
    </row>
    <row r="125" spans="1:4" ht="15">
      <c r="A125" s="2" t="s">
        <v>164</v>
      </c>
      <c r="B125" s="2">
        <v>5161.166</v>
      </c>
      <c r="C125" s="2">
        <v>5185.544</v>
      </c>
      <c r="D125" s="62">
        <v>0.4723351273723697</v>
      </c>
    </row>
    <row r="126" spans="1:4" ht="15">
      <c r="A126" s="2" t="s">
        <v>160</v>
      </c>
      <c r="B126" s="2">
        <v>1118.715</v>
      </c>
      <c r="C126" s="2">
        <v>1122.945</v>
      </c>
      <c r="D126" s="62">
        <v>0.378112387873597</v>
      </c>
    </row>
    <row r="127" spans="1:4" ht="15">
      <c r="A127" s="2" t="s">
        <v>120</v>
      </c>
      <c r="B127" s="2">
        <v>984.344</v>
      </c>
      <c r="C127" s="2">
        <v>987.679</v>
      </c>
      <c r="D127" s="62">
        <v>0.338804320440822</v>
      </c>
    </row>
    <row r="128" spans="1:4" ht="15">
      <c r="A128" s="2" t="s">
        <v>135</v>
      </c>
      <c r="B128" s="2">
        <v>597.855</v>
      </c>
      <c r="C128" s="2">
        <v>599.657</v>
      </c>
      <c r="D128" s="62">
        <v>0.3014108772193991</v>
      </c>
    </row>
    <row r="129" spans="1:4" ht="15">
      <c r="A129" s="2" t="s">
        <v>106</v>
      </c>
      <c r="B129" s="2">
        <v>1450.073</v>
      </c>
      <c r="C129" s="2">
        <v>1453.966</v>
      </c>
      <c r="D129" s="62">
        <v>0.26846924258294713</v>
      </c>
    </row>
    <row r="130" spans="1:4" ht="15">
      <c r="A130" s="2" t="s">
        <v>146</v>
      </c>
      <c r="B130" s="2">
        <v>438.66</v>
      </c>
      <c r="C130" s="2">
        <v>439.655</v>
      </c>
      <c r="D130" s="62">
        <v>0.2268271554278778</v>
      </c>
    </row>
    <row r="131" spans="1:4" ht="15">
      <c r="A131" s="2" t="s">
        <v>157</v>
      </c>
      <c r="B131" s="2">
        <v>3842.456</v>
      </c>
      <c r="C131" s="2">
        <v>3850.506</v>
      </c>
      <c r="D131" s="62">
        <v>0.209501423048164</v>
      </c>
    </row>
    <row r="132" spans="1:4" ht="15">
      <c r="A132" s="2" t="s">
        <v>163</v>
      </c>
      <c r="B132" s="2">
        <v>4790.141</v>
      </c>
      <c r="C132" s="2">
        <v>4791.995</v>
      </c>
      <c r="D132" s="62">
        <v>0.03870449742502391</v>
      </c>
    </row>
    <row r="133" spans="1:4" ht="15">
      <c r="A133" s="2" t="s">
        <v>14</v>
      </c>
      <c r="B133" s="2">
        <v>13754.923</v>
      </c>
      <c r="C133" s="2">
        <v>13755.655</v>
      </c>
      <c r="D133" s="62">
        <v>0.005321730990415219</v>
      </c>
    </row>
    <row r="134" spans="1:4" ht="15">
      <c r="A134" s="2" t="s">
        <v>125</v>
      </c>
      <c r="B134" s="2">
        <v>1266.45</v>
      </c>
      <c r="C134" s="2">
        <v>1260.829</v>
      </c>
      <c r="D134" s="62">
        <v>-0.44383907773698494</v>
      </c>
    </row>
    <row r="135" spans="1:4" ht="15">
      <c r="A135" s="2" t="s">
        <v>115</v>
      </c>
      <c r="B135" s="2">
        <v>402.708</v>
      </c>
      <c r="C135" s="2">
        <v>400.884</v>
      </c>
      <c r="D135" s="62">
        <v>-0.45293363926219854</v>
      </c>
    </row>
    <row r="136" spans="1:4" ht="15">
      <c r="A136" s="2" t="s">
        <v>139</v>
      </c>
      <c r="B136" s="2">
        <v>861.668</v>
      </c>
      <c r="C136" s="2">
        <v>852.241</v>
      </c>
      <c r="D136" s="62">
        <v>-1.0940408602849394</v>
      </c>
    </row>
    <row r="137" spans="1:4" ht="15">
      <c r="A137" s="2" t="s">
        <v>155</v>
      </c>
      <c r="B137" s="2">
        <v>984.683</v>
      </c>
      <c r="C137" s="2">
        <v>971.985</v>
      </c>
      <c r="D137" s="62">
        <v>-1.2895520690415108</v>
      </c>
    </row>
    <row r="138" spans="1:4" ht="15">
      <c r="A138" s="2" t="s">
        <v>96</v>
      </c>
      <c r="B138" s="2">
        <v>1747.177</v>
      </c>
      <c r="C138" s="2">
        <v>1723.302</v>
      </c>
      <c r="D138" s="62">
        <v>-1.3664900579620776</v>
      </c>
    </row>
    <row r="139" spans="1:4" ht="15">
      <c r="A139" s="2" t="s">
        <v>156</v>
      </c>
      <c r="B139" s="2">
        <v>236.941</v>
      </c>
      <c r="C139" s="2">
        <v>233.311</v>
      </c>
      <c r="D139" s="62">
        <v>-1.5320269602981273</v>
      </c>
    </row>
    <row r="140" spans="1:4" ht="15">
      <c r="A140" s="2" t="s">
        <v>153</v>
      </c>
      <c r="B140" s="2">
        <v>59.4</v>
      </c>
      <c r="C140" s="2">
        <v>58.448</v>
      </c>
      <c r="D140" s="62">
        <v>-1.6026936026935945</v>
      </c>
    </row>
    <row r="141" spans="1:4" ht="15">
      <c r="A141" s="2" t="s">
        <v>173</v>
      </c>
      <c r="B141" s="2">
        <v>263.586</v>
      </c>
      <c r="C141" s="2">
        <v>259.158</v>
      </c>
      <c r="D141" s="62">
        <v>-1.6799071270856558</v>
      </c>
    </row>
    <row r="142" spans="1:4" ht="15">
      <c r="A142" s="2" t="s">
        <v>134</v>
      </c>
      <c r="B142" s="2">
        <v>831.472</v>
      </c>
      <c r="C142" s="2">
        <v>815.702</v>
      </c>
      <c r="D142" s="62">
        <v>-1.8966363268997588</v>
      </c>
    </row>
    <row r="143" spans="1:4" ht="15">
      <c r="A143" s="2" t="s">
        <v>144</v>
      </c>
      <c r="B143" s="2">
        <v>202.224</v>
      </c>
      <c r="C143" s="2">
        <v>198.319</v>
      </c>
      <c r="D143" s="62">
        <v>-1.9310269799825974</v>
      </c>
    </row>
    <row r="144" spans="1:4" ht="15">
      <c r="A144" s="2" t="s">
        <v>132</v>
      </c>
      <c r="B144" s="2">
        <v>3274.539</v>
      </c>
      <c r="C144" s="2">
        <v>3209.832</v>
      </c>
      <c r="D144" s="62">
        <v>-1.9760644170064956</v>
      </c>
    </row>
    <row r="145" spans="1:4" ht="15">
      <c r="A145" s="2" t="s">
        <v>133</v>
      </c>
      <c r="B145" s="2">
        <v>1088.75</v>
      </c>
      <c r="C145" s="2">
        <v>1066.217</v>
      </c>
      <c r="D145" s="62">
        <v>-2.069621125143506</v>
      </c>
    </row>
    <row r="146" spans="1:4" ht="15">
      <c r="A146" s="2" t="s">
        <v>108</v>
      </c>
      <c r="B146" s="2">
        <v>62.271</v>
      </c>
      <c r="C146" s="2">
        <v>60.831</v>
      </c>
      <c r="D146" s="62">
        <v>-2.3124729007081957</v>
      </c>
    </row>
    <row r="147" spans="1:4" ht="15">
      <c r="A147" s="2" t="s">
        <v>121</v>
      </c>
      <c r="B147" s="2">
        <v>877.159</v>
      </c>
      <c r="C147" s="2">
        <v>856.021</v>
      </c>
      <c r="D147" s="62">
        <v>-2.409825356634321</v>
      </c>
    </row>
    <row r="148" spans="1:4" ht="15">
      <c r="A148" s="2" t="s">
        <v>138</v>
      </c>
      <c r="B148" s="2">
        <v>800.6</v>
      </c>
      <c r="C148" s="2">
        <v>779.646</v>
      </c>
      <c r="D148" s="62">
        <v>-2.6172870347239696</v>
      </c>
    </row>
    <row r="149" spans="1:4" ht="15">
      <c r="A149" s="2" t="s">
        <v>140</v>
      </c>
      <c r="B149" s="2">
        <v>232.981</v>
      </c>
      <c r="C149" s="2">
        <v>224.224</v>
      </c>
      <c r="D149" s="62">
        <v>-3.758675600156236</v>
      </c>
    </row>
    <row r="150" spans="1:4" ht="15">
      <c r="A150" s="2" t="s">
        <v>98</v>
      </c>
      <c r="B150" s="2">
        <v>663.604</v>
      </c>
      <c r="C150" s="2">
        <v>638.557</v>
      </c>
      <c r="D150" s="62">
        <v>-3.7743895455723653</v>
      </c>
    </row>
    <row r="151" spans="1:4" ht="15">
      <c r="A151" s="2" t="s">
        <v>119</v>
      </c>
      <c r="B151" s="2">
        <v>483.29</v>
      </c>
      <c r="C151" s="2">
        <v>457.599</v>
      </c>
      <c r="D151" s="62">
        <v>-5.315855904322464</v>
      </c>
    </row>
    <row r="152" spans="1:4" ht="15">
      <c r="A152" s="2" t="s">
        <v>137</v>
      </c>
      <c r="B152" s="2">
        <v>556.365</v>
      </c>
      <c r="C152" s="2">
        <v>522.13</v>
      </c>
      <c r="D152" s="62">
        <v>-6.153334591500181</v>
      </c>
    </row>
    <row r="153" spans="1:4" ht="15">
      <c r="A153" s="2" t="s">
        <v>162</v>
      </c>
      <c r="B153" s="2">
        <v>140.134</v>
      </c>
      <c r="C153" s="2">
        <v>130.142</v>
      </c>
      <c r="D153" s="62">
        <v>-7.130318124081225</v>
      </c>
    </row>
    <row r="154" spans="1:4" ht="15">
      <c r="A154" s="2" t="s">
        <v>9</v>
      </c>
      <c r="B154" s="2">
        <v>1390.404</v>
      </c>
      <c r="C154" s="2">
        <v>1222.373</v>
      </c>
      <c r="D154" s="62">
        <v>-12.085048662115472</v>
      </c>
    </row>
    <row r="155" spans="1:4" ht="15">
      <c r="A155" s="2" t="s">
        <v>124</v>
      </c>
      <c r="B155" s="2">
        <v>159.783</v>
      </c>
      <c r="C155" s="2">
        <v>139.328</v>
      </c>
      <c r="D155" s="62">
        <v>-12.801737356289456</v>
      </c>
    </row>
  </sheetData>
  <autoFilter ref="A69:D69">
    <sortState ref="A70:D155">
      <sortCondition descending="1" sortBy="value" ref="D70:D155"/>
    </sortState>
  </autoFilter>
  <mergeCells count="1">
    <mergeCell ref="B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55"/>
  <sheetViews>
    <sheetView workbookViewId="0" topLeftCell="D19">
      <selection activeCell="L39" sqref="L39"/>
    </sheetView>
  </sheetViews>
  <sheetFormatPr defaultColWidth="8.8515625" defaultRowHeight="15"/>
  <cols>
    <col min="1" max="1" width="19.28125" style="10" customWidth="1"/>
    <col min="2" max="2" width="37.28125" style="11" customWidth="1"/>
    <col min="3" max="3" width="9.00390625" style="2" bestFit="1" customWidth="1"/>
    <col min="4" max="5" width="9.00390625" style="2" customWidth="1"/>
    <col min="6" max="7" width="9.00390625" style="2" bestFit="1" customWidth="1"/>
    <col min="8" max="16384" width="8.8515625" style="10" customWidth="1"/>
  </cols>
  <sheetData>
    <row r="1" ht="15"/>
    <row r="2" ht="15"/>
    <row r="3" ht="15"/>
    <row r="4" ht="15"/>
    <row r="5" ht="15"/>
    <row r="6" ht="15"/>
    <row r="7" spans="1:7" ht="72">
      <c r="A7" s="63" t="s">
        <v>290</v>
      </c>
      <c r="B7" s="64" t="s">
        <v>216</v>
      </c>
      <c r="C7" s="1" t="s">
        <v>310</v>
      </c>
      <c r="D7" s="1" t="s">
        <v>311</v>
      </c>
      <c r="E7" s="1" t="s">
        <v>313</v>
      </c>
      <c r="F7" s="1" t="s">
        <v>41</v>
      </c>
      <c r="G7" s="1" t="s">
        <v>43</v>
      </c>
    </row>
    <row r="8" spans="1:7" ht="15">
      <c r="A8" s="3" t="s">
        <v>232</v>
      </c>
      <c r="B8" s="81" t="s">
        <v>322</v>
      </c>
      <c r="C8" s="17"/>
      <c r="D8" s="17"/>
      <c r="E8" s="17">
        <v>68.05313346443546</v>
      </c>
      <c r="F8" s="17">
        <v>25.57419019702423</v>
      </c>
      <c r="G8" s="17">
        <v>6.372676338540313</v>
      </c>
    </row>
    <row r="9" spans="1:7" ht="15">
      <c r="A9" s="3" t="s">
        <v>264</v>
      </c>
      <c r="B9" s="81" t="s">
        <v>246</v>
      </c>
      <c r="C9" s="17">
        <v>11.474610287658173</v>
      </c>
      <c r="D9" s="17">
        <v>54.10796449287551</v>
      </c>
      <c r="E9" s="17"/>
      <c r="F9" s="17">
        <v>25.216662616898127</v>
      </c>
      <c r="G9" s="17">
        <v>9.200762602568176</v>
      </c>
    </row>
    <row r="10" spans="1:7" ht="15">
      <c r="A10" s="3" t="s">
        <v>245</v>
      </c>
      <c r="B10" s="81" t="s">
        <v>239</v>
      </c>
      <c r="C10" s="17">
        <v>42.9565562523985</v>
      </c>
      <c r="D10" s="17">
        <v>16.45454720687474</v>
      </c>
      <c r="E10" s="17"/>
      <c r="F10" s="17">
        <v>40.147178136537995</v>
      </c>
      <c r="G10" s="17">
        <v>0.44171840418876795</v>
      </c>
    </row>
    <row r="11" spans="1:7" ht="15">
      <c r="A11" s="3" t="s">
        <v>264</v>
      </c>
      <c r="B11" s="81" t="s">
        <v>323</v>
      </c>
      <c r="C11" s="17"/>
      <c r="D11" s="17"/>
      <c r="E11" s="17">
        <v>37.89167782357675</v>
      </c>
      <c r="F11" s="17">
        <v>60.44198933856214</v>
      </c>
      <c r="G11" s="17">
        <v>1.6663328378611062</v>
      </c>
    </row>
    <row r="12" spans="1:7" ht="15">
      <c r="A12" s="10" t="s">
        <v>245</v>
      </c>
      <c r="B12" s="81" t="s">
        <v>224</v>
      </c>
      <c r="C12" s="17">
        <v>27.856632768484772</v>
      </c>
      <c r="D12" s="17">
        <v>6.0327815679658086</v>
      </c>
      <c r="E12" s="17"/>
      <c r="F12" s="17">
        <v>65.9333493238989</v>
      </c>
      <c r="G12" s="17">
        <v>0.17723633965051527</v>
      </c>
    </row>
    <row r="13" spans="1:7" ht="15">
      <c r="A13" s="10" t="s">
        <v>257</v>
      </c>
      <c r="B13" s="81" t="s">
        <v>243</v>
      </c>
      <c r="C13" s="17">
        <v>4.184411856554574</v>
      </c>
      <c r="D13" s="17">
        <v>23.811925089364255</v>
      </c>
      <c r="E13" s="17"/>
      <c r="F13" s="17">
        <v>71.88918814516147</v>
      </c>
      <c r="G13" s="17">
        <v>0.11447490891969397</v>
      </c>
    </row>
    <row r="14" spans="1:7" ht="15">
      <c r="A14" s="10" t="s">
        <v>228</v>
      </c>
      <c r="B14" s="81" t="s">
        <v>221</v>
      </c>
      <c r="C14" s="17">
        <v>6.75586725262369</v>
      </c>
      <c r="D14" s="17">
        <v>20.452198279965987</v>
      </c>
      <c r="E14" s="17"/>
      <c r="F14" s="17">
        <v>72.50832133808572</v>
      </c>
      <c r="G14" s="17">
        <v>0.28361312932459193</v>
      </c>
    </row>
    <row r="15" spans="1:7" ht="15">
      <c r="A15" s="10" t="s">
        <v>245</v>
      </c>
      <c r="B15" s="81" t="s">
        <v>256</v>
      </c>
      <c r="C15" s="17">
        <v>19.595245209825762</v>
      </c>
      <c r="D15" s="17">
        <v>6.039778772008433</v>
      </c>
      <c r="E15" s="17"/>
      <c r="F15" s="17">
        <v>74.33775992078486</v>
      </c>
      <c r="G15" s="17">
        <v>0.027216097380952306</v>
      </c>
    </row>
    <row r="16" spans="1:7" ht="15">
      <c r="A16" s="10" t="s">
        <v>257</v>
      </c>
      <c r="B16" s="81" t="s">
        <v>238</v>
      </c>
      <c r="C16" s="17">
        <v>9.598860745029194</v>
      </c>
      <c r="D16" s="17">
        <v>12.37652011409744</v>
      </c>
      <c r="E16" s="17"/>
      <c r="F16" s="17">
        <v>77.97418300079988</v>
      </c>
      <c r="G16" s="17">
        <v>0.050436140073483446</v>
      </c>
    </row>
    <row r="17" spans="1:7" ht="15">
      <c r="A17" s="10" t="s">
        <v>263</v>
      </c>
      <c r="B17" s="81" t="s">
        <v>254</v>
      </c>
      <c r="C17" s="17">
        <v>6.390460987902873</v>
      </c>
      <c r="D17" s="17">
        <v>14.757494654798549</v>
      </c>
      <c r="E17" s="17"/>
      <c r="F17" s="17">
        <v>78.11998796236138</v>
      </c>
      <c r="G17" s="17">
        <v>0.7320563949371931</v>
      </c>
    </row>
    <row r="18" spans="1:7" ht="15">
      <c r="A18" s="10" t="s">
        <v>228</v>
      </c>
      <c r="B18" s="81" t="s">
        <v>236</v>
      </c>
      <c r="C18" s="17"/>
      <c r="D18" s="17"/>
      <c r="E18" s="17">
        <v>18.76719475272998</v>
      </c>
      <c r="F18" s="17">
        <v>80.66083587120825</v>
      </c>
      <c r="G18" s="17">
        <v>0.571969376061783</v>
      </c>
    </row>
    <row r="19" spans="1:7" ht="15">
      <c r="A19" s="10" t="s">
        <v>263</v>
      </c>
      <c r="B19" s="81" t="s">
        <v>260</v>
      </c>
      <c r="C19" s="17">
        <v>6.508988104199301</v>
      </c>
      <c r="D19" s="17">
        <v>11.489234866478629</v>
      </c>
      <c r="E19" s="17"/>
      <c r="F19" s="17">
        <v>80.81239136574642</v>
      </c>
      <c r="G19" s="17">
        <v>1.189385663575658</v>
      </c>
    </row>
    <row r="20" spans="1:7" ht="15">
      <c r="A20" s="10" t="s">
        <v>268</v>
      </c>
      <c r="B20" s="81" t="s">
        <v>244</v>
      </c>
      <c r="C20" s="17">
        <v>2.3612961638937247</v>
      </c>
      <c r="D20" s="17">
        <v>13.918461604584618</v>
      </c>
      <c r="E20" s="17"/>
      <c r="F20" s="17">
        <v>83.58283171698203</v>
      </c>
      <c r="G20" s="17">
        <v>0.13741051453963243</v>
      </c>
    </row>
    <row r="21" spans="1:7" ht="15">
      <c r="A21" s="10" t="s">
        <v>228</v>
      </c>
      <c r="B21" s="81" t="s">
        <v>234</v>
      </c>
      <c r="C21" s="17">
        <v>5.627322755619011</v>
      </c>
      <c r="D21" s="17">
        <v>9.963754943521343</v>
      </c>
      <c r="E21" s="17"/>
      <c r="F21" s="17">
        <v>83.76222010363993</v>
      </c>
      <c r="G21" s="17">
        <v>0.6467021972197077</v>
      </c>
    </row>
    <row r="22" spans="1:7" ht="15">
      <c r="A22" s="10" t="s">
        <v>257</v>
      </c>
      <c r="B22" s="81" t="s">
        <v>262</v>
      </c>
      <c r="C22" s="17">
        <v>3.229386254918949</v>
      </c>
      <c r="D22" s="17">
        <v>12.256948876538475</v>
      </c>
      <c r="E22" s="17"/>
      <c r="F22" s="17">
        <v>84.44913521718252</v>
      </c>
      <c r="G22" s="17">
        <v>0.06452965136006042</v>
      </c>
    </row>
    <row r="23" spans="1:7" ht="15">
      <c r="A23" s="10" t="s">
        <v>228</v>
      </c>
      <c r="B23" s="11" t="s">
        <v>231</v>
      </c>
      <c r="C23" s="17">
        <v>3.786049367778457</v>
      </c>
      <c r="D23" s="17">
        <v>10.079414858461712</v>
      </c>
      <c r="E23" s="17"/>
      <c r="F23" s="17">
        <v>85.99527413680198</v>
      </c>
      <c r="G23" s="17">
        <v>0.13926163695785448</v>
      </c>
    </row>
    <row r="24" spans="1:7" ht="15">
      <c r="A24" s="10" t="s">
        <v>268</v>
      </c>
      <c r="B24" s="11" t="s">
        <v>222</v>
      </c>
      <c r="C24" s="17">
        <v>2.897375008345608</v>
      </c>
      <c r="D24" s="17">
        <v>8.85374475799466</v>
      </c>
      <c r="E24" s="17"/>
      <c r="F24" s="17">
        <v>88.01444039914539</v>
      </c>
      <c r="G24" s="17">
        <v>0.23443983451435324</v>
      </c>
    </row>
    <row r="25" spans="1:7" ht="15">
      <c r="A25" s="10" t="s">
        <v>268</v>
      </c>
      <c r="B25" s="11" t="s">
        <v>240</v>
      </c>
      <c r="C25" s="17"/>
      <c r="D25" s="17"/>
      <c r="E25" s="17">
        <v>11.695060834208258</v>
      </c>
      <c r="F25" s="17">
        <v>88.19728693416046</v>
      </c>
      <c r="G25" s="17">
        <v>0.10765223163128354</v>
      </c>
    </row>
    <row r="26" spans="1:7" ht="15">
      <c r="A26" s="10" t="s">
        <v>257</v>
      </c>
      <c r="B26" s="11" t="s">
        <v>223</v>
      </c>
      <c r="C26" s="17">
        <v>3.119426286987122</v>
      </c>
      <c r="D26" s="17">
        <v>7.746337668790516</v>
      </c>
      <c r="E26" s="17"/>
      <c r="F26" s="17">
        <v>89.0016771160991</v>
      </c>
      <c r="G26" s="17">
        <v>0.13255892812326808</v>
      </c>
    </row>
    <row r="27" spans="1:7" ht="15">
      <c r="A27" s="10" t="s">
        <v>255</v>
      </c>
      <c r="B27" s="11" t="s">
        <v>230</v>
      </c>
      <c r="C27" s="17">
        <v>1.9333680544871392</v>
      </c>
      <c r="D27" s="17">
        <v>7.922412530107179</v>
      </c>
      <c r="E27" s="17"/>
      <c r="F27" s="17">
        <v>89.92547108134362</v>
      </c>
      <c r="G27" s="17">
        <v>0.21874833406207234</v>
      </c>
    </row>
    <row r="28" spans="1:7" ht="15">
      <c r="A28" s="10" t="s">
        <v>257</v>
      </c>
      <c r="B28" s="11" t="s">
        <v>241</v>
      </c>
      <c r="C28" s="17">
        <v>1.4790133022200107</v>
      </c>
      <c r="D28" s="17">
        <v>8.181450274752914</v>
      </c>
      <c r="E28" s="17"/>
      <c r="F28" s="17">
        <v>90.29788305281419</v>
      </c>
      <c r="G28" s="17">
        <v>0.041653370212878314</v>
      </c>
    </row>
    <row r="29" spans="1:7" ht="15">
      <c r="A29" s="10" t="s">
        <v>228</v>
      </c>
      <c r="B29" s="11" t="s">
        <v>248</v>
      </c>
      <c r="C29" s="17">
        <v>3.342681078024536</v>
      </c>
      <c r="D29" s="17">
        <v>6.265291640581422</v>
      </c>
      <c r="E29" s="17"/>
      <c r="F29" s="17">
        <v>90.23900467758637</v>
      </c>
      <c r="G29" s="17">
        <v>0.15302260380766813</v>
      </c>
    </row>
    <row r="30" spans="1:7" ht="15">
      <c r="A30" s="10" t="s">
        <v>250</v>
      </c>
      <c r="B30" s="11" t="s">
        <v>250</v>
      </c>
      <c r="C30" s="17">
        <v>3.187359576304537</v>
      </c>
      <c r="D30" s="17">
        <v>5.883015344105814</v>
      </c>
      <c r="E30" s="17"/>
      <c r="F30" s="17">
        <v>89.89117107447075</v>
      </c>
      <c r="G30" s="17">
        <v>1.0384540051188949</v>
      </c>
    </row>
    <row r="31" spans="1:7" ht="15">
      <c r="A31" s="10" t="s">
        <v>245</v>
      </c>
      <c r="B31" s="11" t="s">
        <v>217</v>
      </c>
      <c r="C31" s="17">
        <v>5.935983538096074</v>
      </c>
      <c r="D31" s="17">
        <v>2.638621114673697</v>
      </c>
      <c r="E31" s="17"/>
      <c r="F31" s="17">
        <v>91.41294125162052</v>
      </c>
      <c r="G31" s="17">
        <v>0.01245409560969025</v>
      </c>
    </row>
    <row r="32" spans="1:7" ht="15">
      <c r="A32" s="10" t="s">
        <v>268</v>
      </c>
      <c r="B32" s="11" t="s">
        <v>261</v>
      </c>
      <c r="C32" s="17">
        <v>2.938063933365649</v>
      </c>
      <c r="D32" s="17">
        <v>5.078183345814913</v>
      </c>
      <c r="E32" s="17"/>
      <c r="F32" s="17">
        <v>91.89728041419244</v>
      </c>
      <c r="G32" s="17">
        <v>0.08647230662698759</v>
      </c>
    </row>
    <row r="33" spans="1:10" ht="15">
      <c r="A33" s="10" t="s">
        <v>268</v>
      </c>
      <c r="B33" s="11" t="s">
        <v>237</v>
      </c>
      <c r="C33" s="17">
        <v>1.5611080841761396</v>
      </c>
      <c r="D33" s="17">
        <v>5.6024864985991405</v>
      </c>
      <c r="E33" s="17"/>
      <c r="F33" s="17">
        <v>92.76457160280074</v>
      </c>
      <c r="G33" s="17">
        <v>0.07183381442396944</v>
      </c>
      <c r="J33" s="3" t="s">
        <v>316</v>
      </c>
    </row>
    <row r="34" spans="1:10" ht="15.75">
      <c r="A34" s="10" t="s">
        <v>232</v>
      </c>
      <c r="B34" s="11" t="s">
        <v>259</v>
      </c>
      <c r="C34" s="17"/>
      <c r="D34" s="17"/>
      <c r="E34" s="17">
        <v>4.529201902823254</v>
      </c>
      <c r="F34" s="17">
        <v>95.05416612152219</v>
      </c>
      <c r="G34" s="17">
        <v>0.4166319756545557</v>
      </c>
      <c r="J34" s="76" t="s">
        <v>315</v>
      </c>
    </row>
    <row r="35" spans="1:7" ht="15">
      <c r="A35" s="10" t="s">
        <v>257</v>
      </c>
      <c r="B35" s="11" t="s">
        <v>267</v>
      </c>
      <c r="C35" s="17">
        <v>0.5626688034852492</v>
      </c>
      <c r="D35" s="17">
        <v>3.7660479449301505</v>
      </c>
      <c r="E35" s="17"/>
      <c r="F35" s="17">
        <v>95.62683782957683</v>
      </c>
      <c r="G35" s="17">
        <v>0.04444542200776505</v>
      </c>
    </row>
    <row r="36" spans="1:7" ht="15">
      <c r="A36" s="10" t="s">
        <v>232</v>
      </c>
      <c r="B36" s="11" t="s">
        <v>218</v>
      </c>
      <c r="C36" s="17"/>
      <c r="D36" s="17"/>
      <c r="E36" s="17">
        <v>3.8882143640073528</v>
      </c>
      <c r="F36" s="17">
        <v>86.97274638426559</v>
      </c>
      <c r="G36" s="17">
        <v>9.139039251727064</v>
      </c>
    </row>
    <row r="37" spans="1:7" ht="15">
      <c r="A37" s="10" t="s">
        <v>263</v>
      </c>
      <c r="B37" s="11" t="s">
        <v>253</v>
      </c>
      <c r="C37" s="17"/>
      <c r="D37" s="17"/>
      <c r="E37" s="17">
        <v>3.4439293511095173</v>
      </c>
      <c r="F37" s="17">
        <v>96.33289265310684</v>
      </c>
      <c r="G37" s="17">
        <v>0.22317799578365366</v>
      </c>
    </row>
    <row r="38" spans="1:7" ht="15">
      <c r="A38" s="10" t="s">
        <v>232</v>
      </c>
      <c r="B38" s="11" t="s">
        <v>225</v>
      </c>
      <c r="C38" s="17"/>
      <c r="D38" s="17"/>
      <c r="E38" s="17">
        <v>3.2319208935492716</v>
      </c>
      <c r="F38" s="17">
        <v>96.39063721457542</v>
      </c>
      <c r="G38" s="17">
        <v>0.37744189187529925</v>
      </c>
    </row>
    <row r="39" spans="1:7" ht="15">
      <c r="A39" s="10" t="s">
        <v>226</v>
      </c>
      <c r="B39" s="11" t="s">
        <v>229</v>
      </c>
      <c r="C39" s="17"/>
      <c r="D39" s="17"/>
      <c r="E39" s="17">
        <v>3.055178175128895</v>
      </c>
      <c r="F39" s="17">
        <v>96.71909676221658</v>
      </c>
      <c r="G39" s="17">
        <v>0.22572506265452674</v>
      </c>
    </row>
    <row r="40" spans="1:7" ht="15">
      <c r="A40" s="10" t="s">
        <v>232</v>
      </c>
      <c r="B40" s="11" t="s">
        <v>242</v>
      </c>
      <c r="C40" s="17"/>
      <c r="D40" s="17"/>
      <c r="E40" s="17">
        <v>2.3172635443497662</v>
      </c>
      <c r="F40" s="17">
        <v>97.45706668703133</v>
      </c>
      <c r="G40" s="17">
        <v>0.2256697686189238</v>
      </c>
    </row>
    <row r="41" spans="1:7" ht="15">
      <c r="A41" s="10" t="s">
        <v>255</v>
      </c>
      <c r="B41" s="11" t="s">
        <v>265</v>
      </c>
      <c r="C41" s="17"/>
      <c r="D41" s="17"/>
      <c r="E41" s="17">
        <v>2.072312500798074</v>
      </c>
      <c r="F41" s="17">
        <v>97.85404491025672</v>
      </c>
      <c r="G41" s="17">
        <v>0.07364258894519654</v>
      </c>
    </row>
    <row r="42" spans="1:7" ht="15">
      <c r="A42" s="10" t="s">
        <v>226</v>
      </c>
      <c r="B42" s="11" t="s">
        <v>251</v>
      </c>
      <c r="C42" s="17"/>
      <c r="D42" s="17"/>
      <c r="E42" s="17">
        <v>1.7173902768043838</v>
      </c>
      <c r="F42" s="17">
        <v>97.83262109787974</v>
      </c>
      <c r="G42" s="17">
        <v>0.44998862531586425</v>
      </c>
    </row>
    <row r="43" spans="1:7" ht="15">
      <c r="A43" s="10" t="s">
        <v>226</v>
      </c>
      <c r="B43" s="11" t="s">
        <v>235</v>
      </c>
      <c r="C43" s="17"/>
      <c r="D43" s="17"/>
      <c r="E43" s="17">
        <v>1.3702516282711583</v>
      </c>
      <c r="F43" s="17">
        <v>97.91665773890239</v>
      </c>
      <c r="G43" s="17">
        <v>0.7130906328264609</v>
      </c>
    </row>
    <row r="44" spans="3:7" ht="15">
      <c r="C44" s="17"/>
      <c r="D44" s="17"/>
      <c r="E44" s="17"/>
      <c r="F44" s="17"/>
      <c r="G44" s="17"/>
    </row>
    <row r="45" spans="3:7" ht="15">
      <c r="C45" s="17"/>
      <c r="D45" s="17"/>
      <c r="E45" s="17"/>
      <c r="F45" s="17"/>
      <c r="G45" s="17"/>
    </row>
    <row r="46" spans="3:7" ht="15">
      <c r="C46" s="17"/>
      <c r="D46" s="17"/>
      <c r="E46" s="17"/>
      <c r="F46" s="17"/>
      <c r="G46" s="17"/>
    </row>
    <row r="47" spans="3:7" ht="15">
      <c r="C47" s="17"/>
      <c r="D47" s="17"/>
      <c r="E47" s="17"/>
      <c r="F47" s="17"/>
      <c r="G47" s="17"/>
    </row>
    <row r="48" spans="3:7" ht="15">
      <c r="C48" s="17"/>
      <c r="D48" s="17"/>
      <c r="E48" s="17"/>
      <c r="F48" s="17"/>
      <c r="G48" s="17"/>
    </row>
    <row r="49" spans="3:7" ht="15">
      <c r="C49" s="17"/>
      <c r="D49" s="17"/>
      <c r="E49" s="17"/>
      <c r="F49" s="17"/>
      <c r="G49" s="17"/>
    </row>
    <row r="50" spans="3:7" ht="15">
      <c r="C50" s="17"/>
      <c r="D50" s="17"/>
      <c r="E50" s="17"/>
      <c r="F50" s="17"/>
      <c r="G50" s="17"/>
    </row>
    <row r="51" spans="3:7" ht="15">
      <c r="C51" s="17"/>
      <c r="D51" s="17"/>
      <c r="E51" s="17"/>
      <c r="F51" s="17"/>
      <c r="G51" s="17"/>
    </row>
    <row r="52" spans="3:7" ht="15">
      <c r="C52" s="17"/>
      <c r="D52" s="17"/>
      <c r="E52" s="17"/>
      <c r="F52" s="17"/>
      <c r="G52" s="17"/>
    </row>
    <row r="53" spans="3:7" ht="15">
      <c r="C53" s="17"/>
      <c r="D53" s="17"/>
      <c r="E53" s="17"/>
      <c r="F53" s="17"/>
      <c r="G53" s="17"/>
    </row>
    <row r="54" spans="3:7" ht="15">
      <c r="C54" s="17"/>
      <c r="D54" s="17"/>
      <c r="E54" s="17"/>
      <c r="F54" s="17"/>
      <c r="G54" s="17"/>
    </row>
    <row r="55" spans="3:7" ht="15">
      <c r="C55" s="17"/>
      <c r="D55" s="17"/>
      <c r="E55" s="17"/>
      <c r="F55" s="17"/>
      <c r="G55" s="17"/>
    </row>
  </sheetData>
  <autoFilter ref="A7:G7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workbookViewId="0" topLeftCell="A100">
      <selection activeCell="C156" sqref="C156"/>
    </sheetView>
  </sheetViews>
  <sheetFormatPr defaultColWidth="8.8515625" defaultRowHeight="15"/>
  <cols>
    <col min="1" max="1" width="19.28125" style="10" customWidth="1"/>
    <col min="2" max="2" width="10.28125" style="11" bestFit="1" customWidth="1"/>
    <col min="3" max="3" width="9.00390625" style="11" bestFit="1" customWidth="1"/>
    <col min="4" max="4" width="9.28125" style="11" bestFit="1" customWidth="1"/>
    <col min="5" max="7" width="9.00390625" style="11" bestFit="1" customWidth="1"/>
    <col min="8" max="16384" width="8.8515625" style="10" customWidth="1"/>
  </cols>
  <sheetData>
    <row r="1" ht="15"/>
    <row r="2" ht="15">
      <c r="A2" s="29" t="s">
        <v>303</v>
      </c>
    </row>
    <row r="3" spans="1:9" ht="15">
      <c r="A3" s="30" t="s">
        <v>301</v>
      </c>
      <c r="I3" s="29"/>
    </row>
    <row r="4" spans="1:9" ht="15">
      <c r="A4" s="2" t="s">
        <v>302</v>
      </c>
      <c r="I4" s="30"/>
    </row>
    <row r="5" spans="1:9" ht="15">
      <c r="A5" s="2" t="s">
        <v>214</v>
      </c>
      <c r="I5" s="2"/>
    </row>
    <row r="6" ht="15">
      <c r="I6" s="2"/>
    </row>
    <row r="7" ht="15"/>
    <row r="8" spans="1:5" ht="15">
      <c r="A8" s="10" t="s">
        <v>290</v>
      </c>
      <c r="B8" s="11" t="s">
        <v>216</v>
      </c>
      <c r="C8" s="11" t="s">
        <v>294</v>
      </c>
      <c r="D8" s="11" t="s">
        <v>295</v>
      </c>
      <c r="E8" s="11" t="s">
        <v>6</v>
      </c>
    </row>
    <row r="9" spans="1:5" ht="15">
      <c r="A9" s="10" t="s">
        <v>250</v>
      </c>
      <c r="B9" s="11" t="s">
        <v>250</v>
      </c>
      <c r="C9" s="11">
        <v>108.048</v>
      </c>
      <c r="D9" s="11">
        <v>151.43</v>
      </c>
      <c r="E9" s="15">
        <f aca="true" t="shared" si="0" ref="E9:E44">100*((D9/C9)-1)</f>
        <v>40.150673774618696</v>
      </c>
    </row>
    <row r="10" spans="1:5" ht="15">
      <c r="A10" s="10" t="s">
        <v>226</v>
      </c>
      <c r="B10" s="11" t="s">
        <v>235</v>
      </c>
      <c r="C10" s="11">
        <v>91.871</v>
      </c>
      <c r="D10" s="11">
        <v>111.914</v>
      </c>
      <c r="E10" s="15">
        <f t="shared" si="0"/>
        <v>21.816460036355334</v>
      </c>
    </row>
    <row r="11" spans="1:5" ht="15">
      <c r="A11" s="10" t="s">
        <v>226</v>
      </c>
      <c r="B11" s="11" t="s">
        <v>229</v>
      </c>
      <c r="C11" s="11">
        <v>94.181</v>
      </c>
      <c r="D11" s="11">
        <v>108.618</v>
      </c>
      <c r="E11" s="15">
        <f t="shared" si="0"/>
        <v>15.328994170798783</v>
      </c>
    </row>
    <row r="12" spans="1:5" ht="15">
      <c r="A12" s="10" t="s">
        <v>268</v>
      </c>
      <c r="B12" s="11" t="s">
        <v>244</v>
      </c>
      <c r="C12" s="11">
        <v>455.05100000000004</v>
      </c>
      <c r="D12" s="11">
        <v>518.922</v>
      </c>
      <c r="E12" s="15">
        <f t="shared" si="0"/>
        <v>14.036009150622665</v>
      </c>
    </row>
    <row r="13" spans="1:9" s="11" customFormat="1" ht="15">
      <c r="A13" s="10" t="s">
        <v>268</v>
      </c>
      <c r="B13" s="11" t="s">
        <v>240</v>
      </c>
      <c r="C13" s="11">
        <v>200.166</v>
      </c>
      <c r="D13" s="11">
        <v>224.119</v>
      </c>
      <c r="E13" s="15">
        <f t="shared" si="0"/>
        <v>11.966567748768519</v>
      </c>
      <c r="H13" s="10"/>
      <c r="I13" s="10"/>
    </row>
    <row r="14" spans="1:9" s="11" customFormat="1" ht="15">
      <c r="A14" s="10" t="s">
        <v>264</v>
      </c>
      <c r="B14" s="11" t="s">
        <v>247</v>
      </c>
      <c r="C14" s="11">
        <v>98.428</v>
      </c>
      <c r="D14" s="11">
        <v>107.831</v>
      </c>
      <c r="E14" s="15">
        <f t="shared" si="0"/>
        <v>9.55317592554965</v>
      </c>
      <c r="H14" s="10"/>
      <c r="I14" s="10"/>
    </row>
    <row r="15" spans="1:9" s="11" customFormat="1" ht="15">
      <c r="A15" s="10" t="s">
        <v>263</v>
      </c>
      <c r="B15" s="11" t="s">
        <v>254</v>
      </c>
      <c r="C15" s="11">
        <v>1334.304</v>
      </c>
      <c r="D15" s="11">
        <v>1450.4299999999998</v>
      </c>
      <c r="E15" s="15">
        <f t="shared" si="0"/>
        <v>8.703114132911228</v>
      </c>
      <c r="H15" s="10"/>
      <c r="I15" s="10"/>
    </row>
    <row r="16" spans="1:9" s="11" customFormat="1" ht="15">
      <c r="A16" s="10" t="s">
        <v>232</v>
      </c>
      <c r="B16" s="11" t="s">
        <v>225</v>
      </c>
      <c r="C16" s="11">
        <v>182.91000000000003</v>
      </c>
      <c r="D16" s="11">
        <v>197.413</v>
      </c>
      <c r="E16" s="15">
        <f t="shared" si="0"/>
        <v>7.929036137991363</v>
      </c>
      <c r="H16" s="10"/>
      <c r="I16" s="10"/>
    </row>
    <row r="17" spans="1:9" s="11" customFormat="1" ht="15">
      <c r="A17" s="10" t="s">
        <v>228</v>
      </c>
      <c r="B17" s="11" t="s">
        <v>231</v>
      </c>
      <c r="C17" s="11">
        <v>383.88800000000003</v>
      </c>
      <c r="D17" s="11">
        <v>411.399</v>
      </c>
      <c r="E17" s="15">
        <f t="shared" si="0"/>
        <v>7.1664131204934645</v>
      </c>
      <c r="H17" s="10"/>
      <c r="I17" s="10"/>
    </row>
    <row r="18" spans="1:9" s="11" customFormat="1" ht="15">
      <c r="A18" s="10" t="s">
        <v>264</v>
      </c>
      <c r="B18" s="11" t="s">
        <v>246</v>
      </c>
      <c r="C18" s="11">
        <v>3159.108</v>
      </c>
      <c r="D18" s="11">
        <v>3368.384</v>
      </c>
      <c r="E18" s="15">
        <f t="shared" si="0"/>
        <v>6.624528189602885</v>
      </c>
      <c r="H18" s="10"/>
      <c r="I18" s="10"/>
    </row>
    <row r="19" spans="1:9" s="11" customFormat="1" ht="15">
      <c r="A19" s="10" t="s">
        <v>245</v>
      </c>
      <c r="B19" s="11" t="s">
        <v>239</v>
      </c>
      <c r="C19" s="11">
        <v>1283.907</v>
      </c>
      <c r="D19" s="11">
        <v>1356.163</v>
      </c>
      <c r="E19" s="11">
        <f t="shared" si="0"/>
        <v>5.627821952836154</v>
      </c>
      <c r="H19" s="10"/>
      <c r="I19" s="10"/>
    </row>
    <row r="20" spans="1:9" s="11" customFormat="1" ht="15">
      <c r="A20" s="10" t="s">
        <v>245</v>
      </c>
      <c r="B20" s="11" t="s">
        <v>256</v>
      </c>
      <c r="C20" s="11">
        <v>774.085</v>
      </c>
      <c r="D20" s="11">
        <v>817.5749999999999</v>
      </c>
      <c r="E20" s="11">
        <f t="shared" si="0"/>
        <v>5.61824605824941</v>
      </c>
      <c r="H20" s="10"/>
      <c r="I20" s="10"/>
    </row>
    <row r="21" spans="1:9" s="11" customFormat="1" ht="15">
      <c r="A21" s="10" t="s">
        <v>255</v>
      </c>
      <c r="B21" s="11" t="s">
        <v>230</v>
      </c>
      <c r="C21" s="11">
        <v>748.204</v>
      </c>
      <c r="D21" s="11">
        <v>778.331</v>
      </c>
      <c r="E21" s="11">
        <f t="shared" si="0"/>
        <v>4.0265756397987795</v>
      </c>
      <c r="H21" s="10"/>
      <c r="I21" s="10"/>
    </row>
    <row r="22" spans="1:9" s="11" customFormat="1" ht="15">
      <c r="A22" s="10" t="s">
        <v>263</v>
      </c>
      <c r="B22" s="11" t="s">
        <v>260</v>
      </c>
      <c r="C22" s="11">
        <v>2225.209</v>
      </c>
      <c r="D22" s="11">
        <v>2314.511</v>
      </c>
      <c r="E22" s="11">
        <f t="shared" si="0"/>
        <v>4.013196063830415</v>
      </c>
      <c r="H22" s="10"/>
      <c r="I22" s="10"/>
    </row>
    <row r="23" spans="1:9" s="11" customFormat="1" ht="15">
      <c r="A23" s="10" t="s">
        <v>257</v>
      </c>
      <c r="B23" s="11" t="s">
        <v>243</v>
      </c>
      <c r="C23" s="11">
        <v>1510.796</v>
      </c>
      <c r="D23" s="11">
        <v>1566.182</v>
      </c>
      <c r="E23" s="11">
        <f t="shared" si="0"/>
        <v>3.666014471841339</v>
      </c>
      <c r="H23" s="10"/>
      <c r="I23" s="10"/>
    </row>
    <row r="24" spans="1:9" s="11" customFormat="1" ht="15">
      <c r="A24" s="10" t="s">
        <v>257</v>
      </c>
      <c r="B24" s="11" t="s">
        <v>241</v>
      </c>
      <c r="C24" s="11">
        <v>413.099</v>
      </c>
      <c r="D24" s="11">
        <v>424.423</v>
      </c>
      <c r="E24" s="11">
        <f t="shared" si="0"/>
        <v>2.7412315207734794</v>
      </c>
      <c r="H24" s="10"/>
      <c r="I24" s="10"/>
    </row>
    <row r="25" spans="1:9" s="11" customFormat="1" ht="15">
      <c r="A25" s="10" t="s">
        <v>228</v>
      </c>
      <c r="B25" s="11" t="s">
        <v>221</v>
      </c>
      <c r="C25" s="11">
        <v>1927.54</v>
      </c>
      <c r="D25" s="11">
        <v>1980.36</v>
      </c>
      <c r="E25" s="11">
        <f t="shared" si="0"/>
        <v>2.7402803573466583</v>
      </c>
      <c r="H25" s="10"/>
      <c r="I25" s="10"/>
    </row>
    <row r="26" spans="1:9" s="11" customFormat="1" ht="15">
      <c r="A26" s="10" t="s">
        <v>263</v>
      </c>
      <c r="B26" s="11" t="s">
        <v>253</v>
      </c>
      <c r="C26" s="11">
        <v>202.196</v>
      </c>
      <c r="D26" s="11">
        <v>205.9</v>
      </c>
      <c r="E26" s="11">
        <f t="shared" si="0"/>
        <v>1.8318858928960013</v>
      </c>
      <c r="H26" s="10"/>
      <c r="I26" s="10"/>
    </row>
    <row r="27" spans="1:9" s="11" customFormat="1" ht="15">
      <c r="A27" s="10" t="s">
        <v>257</v>
      </c>
      <c r="B27" s="11" t="s">
        <v>223</v>
      </c>
      <c r="C27" s="11">
        <v>890.498</v>
      </c>
      <c r="D27" s="11">
        <v>900.105</v>
      </c>
      <c r="E27" s="11">
        <f t="shared" si="0"/>
        <v>1.078834539774376</v>
      </c>
      <c r="H27" s="10"/>
      <c r="I27" s="10"/>
    </row>
    <row r="28" spans="1:9" s="11" customFormat="1" ht="15">
      <c r="A28" s="10" t="s">
        <v>257</v>
      </c>
      <c r="B28" s="11" t="s">
        <v>262</v>
      </c>
      <c r="C28" s="11">
        <v>1042.731</v>
      </c>
      <c r="D28" s="11">
        <v>1050.6670000000001</v>
      </c>
      <c r="E28" s="11">
        <f t="shared" si="0"/>
        <v>0.7610783605743077</v>
      </c>
      <c r="H28" s="10"/>
      <c r="I28" s="10"/>
    </row>
    <row r="29" spans="1:9" s="11" customFormat="1" ht="15">
      <c r="A29" s="10" t="s">
        <v>257</v>
      </c>
      <c r="B29" s="11" t="s">
        <v>267</v>
      </c>
      <c r="C29" s="11">
        <v>456.341</v>
      </c>
      <c r="D29" s="11">
        <v>456.58299999999997</v>
      </c>
      <c r="E29" s="11">
        <f t="shared" si="0"/>
        <v>0.05303051884444354</v>
      </c>
      <c r="H29" s="10"/>
      <c r="I29" s="10"/>
    </row>
    <row r="30" spans="1:9" s="11" customFormat="1" ht="15">
      <c r="A30" s="10" t="s">
        <v>268</v>
      </c>
      <c r="B30" s="11" t="s">
        <v>237</v>
      </c>
      <c r="C30" s="11">
        <v>429.07000000000005</v>
      </c>
      <c r="D30" s="11">
        <v>429.01500000000004</v>
      </c>
      <c r="E30" s="11">
        <f t="shared" si="0"/>
        <v>-0.012818421236626687</v>
      </c>
      <c r="H30" s="10"/>
      <c r="I30" s="10"/>
    </row>
    <row r="31" spans="1:9" s="11" customFormat="1" ht="15">
      <c r="A31" s="10" t="s">
        <v>268</v>
      </c>
      <c r="B31" s="11" t="s">
        <v>222</v>
      </c>
      <c r="C31" s="11">
        <v>1501.248</v>
      </c>
      <c r="D31" s="11">
        <v>1494.304</v>
      </c>
      <c r="E31" s="11">
        <f t="shared" si="0"/>
        <v>-0.46254849298716927</v>
      </c>
      <c r="H31" s="10"/>
      <c r="I31" s="10"/>
    </row>
    <row r="32" spans="1:9" s="11" customFormat="1" ht="15">
      <c r="A32" s="10" t="s">
        <v>245</v>
      </c>
      <c r="B32" s="11" t="s">
        <v>224</v>
      </c>
      <c r="C32" s="11">
        <v>499.969</v>
      </c>
      <c r="D32" s="11">
        <v>497.338</v>
      </c>
      <c r="E32" s="11">
        <f t="shared" si="0"/>
        <v>-0.526232626422829</v>
      </c>
      <c r="H32" s="10"/>
      <c r="I32" s="10"/>
    </row>
    <row r="33" spans="1:9" s="11" customFormat="1" ht="15">
      <c r="A33" s="10" t="s">
        <v>232</v>
      </c>
      <c r="B33" s="11" t="s">
        <v>242</v>
      </c>
      <c r="C33" s="11">
        <v>116.09</v>
      </c>
      <c r="D33" s="11">
        <v>114.092</v>
      </c>
      <c r="E33" s="11">
        <f t="shared" si="0"/>
        <v>-1.72107847359807</v>
      </c>
      <c r="H33" s="10"/>
      <c r="I33" s="10"/>
    </row>
    <row r="34" spans="1:9" s="11" customFormat="1" ht="15">
      <c r="A34" s="10" t="s">
        <v>268</v>
      </c>
      <c r="B34" s="11" t="s">
        <v>261</v>
      </c>
      <c r="C34" s="11">
        <v>552.976</v>
      </c>
      <c r="D34" s="11">
        <v>542.591</v>
      </c>
      <c r="E34" s="11">
        <f t="shared" si="0"/>
        <v>-1.8780200225687937</v>
      </c>
      <c r="H34" s="10"/>
      <c r="I34" s="10"/>
    </row>
    <row r="35" spans="1:9" s="11" customFormat="1" ht="15">
      <c r="A35" s="10" t="s">
        <v>228</v>
      </c>
      <c r="B35" s="11" t="s">
        <v>236</v>
      </c>
      <c r="C35" s="11">
        <v>171.789</v>
      </c>
      <c r="D35" s="11">
        <v>168.356</v>
      </c>
      <c r="E35" s="11">
        <f t="shared" si="0"/>
        <v>-1.998381735733945</v>
      </c>
      <c r="H35" s="10"/>
      <c r="I35" s="10"/>
    </row>
    <row r="36" spans="1:9" s="11" customFormat="1" ht="15">
      <c r="A36" s="10" t="s">
        <v>228</v>
      </c>
      <c r="B36" s="11" t="s">
        <v>248</v>
      </c>
      <c r="C36" s="11">
        <v>706.364</v>
      </c>
      <c r="D36" s="11">
        <v>689.851</v>
      </c>
      <c r="E36" s="11">
        <f t="shared" si="0"/>
        <v>-2.3377465442746326</v>
      </c>
      <c r="H36" s="10"/>
      <c r="I36" s="10"/>
    </row>
    <row r="37" spans="1:9" s="11" customFormat="1" ht="15">
      <c r="A37" s="10" t="s">
        <v>255</v>
      </c>
      <c r="B37" s="11" t="s">
        <v>265</v>
      </c>
      <c r="C37" s="11">
        <v>101.595</v>
      </c>
      <c r="D37" s="11">
        <v>98.99700000000001</v>
      </c>
      <c r="E37" s="11">
        <f t="shared" si="0"/>
        <v>-2.5572124612431524</v>
      </c>
      <c r="H37" s="10"/>
      <c r="I37" s="10"/>
    </row>
    <row r="38" spans="1:9" s="11" customFormat="1" ht="15">
      <c r="A38" s="10" t="s">
        <v>228</v>
      </c>
      <c r="B38" s="11" t="s">
        <v>234</v>
      </c>
      <c r="C38" s="11">
        <v>593.922</v>
      </c>
      <c r="D38" s="11">
        <v>576.798</v>
      </c>
      <c r="E38" s="11">
        <f t="shared" si="0"/>
        <v>-2.883206885752676</v>
      </c>
      <c r="H38" s="10"/>
      <c r="I38" s="10"/>
    </row>
    <row r="39" spans="1:9" s="11" customFormat="1" ht="15">
      <c r="A39" s="10" t="s">
        <v>257</v>
      </c>
      <c r="B39" s="11" t="s">
        <v>238</v>
      </c>
      <c r="C39" s="11">
        <v>1270.191</v>
      </c>
      <c r="D39" s="11">
        <v>1226.951</v>
      </c>
      <c r="E39" s="11">
        <f t="shared" si="0"/>
        <v>-3.4042124373421023</v>
      </c>
      <c r="H39" s="10"/>
      <c r="I39" s="10"/>
    </row>
    <row r="40" spans="1:9" s="11" customFormat="1" ht="15">
      <c r="A40" s="10" t="s">
        <v>232</v>
      </c>
      <c r="B40" s="11" t="s">
        <v>266</v>
      </c>
      <c r="C40" s="11">
        <v>75.96</v>
      </c>
      <c r="D40" s="11">
        <v>73.364</v>
      </c>
      <c r="E40" s="11">
        <f t="shared" si="0"/>
        <v>-3.417588204318045</v>
      </c>
      <c r="H40" s="10"/>
      <c r="I40" s="10"/>
    </row>
    <row r="41" spans="1:9" s="11" customFormat="1" ht="15">
      <c r="A41" s="10" t="s">
        <v>245</v>
      </c>
      <c r="B41" s="11" t="s">
        <v>217</v>
      </c>
      <c r="C41" s="11">
        <v>231.63100000000003</v>
      </c>
      <c r="D41" s="11">
        <v>213.434</v>
      </c>
      <c r="E41" s="11">
        <f t="shared" si="0"/>
        <v>-7.856029633339245</v>
      </c>
      <c r="H41" s="10"/>
      <c r="I41" s="10"/>
    </row>
    <row r="42" spans="1:9" s="11" customFormat="1" ht="15">
      <c r="A42" s="10" t="s">
        <v>226</v>
      </c>
      <c r="B42" s="11" t="s">
        <v>251</v>
      </c>
      <c r="C42" s="11">
        <v>123.621</v>
      </c>
      <c r="D42" s="11">
        <v>101.00800000000001</v>
      </c>
      <c r="E42" s="11">
        <f t="shared" si="0"/>
        <v>-18.29219954538467</v>
      </c>
      <c r="H42" s="10"/>
      <c r="I42" s="10"/>
    </row>
    <row r="43" spans="1:9" s="11" customFormat="1" ht="15">
      <c r="A43" s="10" t="s">
        <v>232</v>
      </c>
      <c r="B43" s="11" t="s">
        <v>259</v>
      </c>
      <c r="C43" s="11">
        <v>99.469</v>
      </c>
      <c r="D43" s="11">
        <v>79.967</v>
      </c>
      <c r="E43" s="11">
        <f t="shared" si="0"/>
        <v>-19.606108435794066</v>
      </c>
      <c r="H43" s="10"/>
      <c r="I43" s="10"/>
    </row>
    <row r="44" spans="1:9" s="11" customFormat="1" ht="15">
      <c r="A44" s="10" t="s">
        <v>232</v>
      </c>
      <c r="B44" s="11" t="s">
        <v>218</v>
      </c>
      <c r="C44" s="11">
        <v>212.19299999999998</v>
      </c>
      <c r="D44" s="11">
        <v>55.338</v>
      </c>
      <c r="E44" s="11">
        <f t="shared" si="0"/>
        <v>-73.92091162290933</v>
      </c>
      <c r="H44" s="10"/>
      <c r="I44" s="10"/>
    </row>
    <row r="45" ht="15"/>
    <row r="46" ht="15"/>
    <row r="47" spans="1:9" s="11" customFormat="1" ht="15">
      <c r="A47" s="10" t="s">
        <v>290</v>
      </c>
      <c r="B47" s="11" t="s">
        <v>216</v>
      </c>
      <c r="C47" s="11" t="s">
        <v>294</v>
      </c>
      <c r="D47" s="11" t="s">
        <v>295</v>
      </c>
      <c r="E47" s="11" t="s">
        <v>41</v>
      </c>
      <c r="H47" s="10"/>
      <c r="I47" s="10"/>
    </row>
    <row r="48" spans="1:9" s="11" customFormat="1" ht="15">
      <c r="A48" s="10" t="s">
        <v>250</v>
      </c>
      <c r="B48" s="11" t="s">
        <v>250</v>
      </c>
      <c r="C48" s="11">
        <v>1277.181</v>
      </c>
      <c r="D48" s="11">
        <v>1500.734</v>
      </c>
      <c r="E48" s="15">
        <f aca="true" t="shared" si="1" ref="E48:E91">100*((D48/C48)-1)</f>
        <v>17.503627128809462</v>
      </c>
      <c r="H48" s="10"/>
      <c r="I48" s="10"/>
    </row>
    <row r="49" spans="1:9" s="11" customFormat="1" ht="15">
      <c r="A49" s="10" t="s">
        <v>232</v>
      </c>
      <c r="B49" s="11" t="s">
        <v>233</v>
      </c>
      <c r="C49" s="11">
        <v>960.806</v>
      </c>
      <c r="D49" s="11">
        <v>1063.288</v>
      </c>
      <c r="E49" s="15">
        <f t="shared" si="1"/>
        <v>10.666253124980486</v>
      </c>
      <c r="H49" s="10"/>
      <c r="I49" s="10"/>
    </row>
    <row r="50" spans="1:9" s="11" customFormat="1" ht="15">
      <c r="A50" s="10" t="s">
        <v>228</v>
      </c>
      <c r="B50" s="11" t="s">
        <v>228</v>
      </c>
      <c r="C50" s="11">
        <v>50.251</v>
      </c>
      <c r="D50" s="11">
        <v>54.412</v>
      </c>
      <c r="E50" s="15">
        <f t="shared" si="1"/>
        <v>8.280432230204383</v>
      </c>
      <c r="H50" s="10"/>
      <c r="I50" s="10"/>
    </row>
    <row r="51" spans="1:9" s="11" customFormat="1" ht="15">
      <c r="A51" s="10" t="s">
        <v>264</v>
      </c>
      <c r="B51" s="11" t="s">
        <v>247</v>
      </c>
      <c r="C51" s="11">
        <v>159.772</v>
      </c>
      <c r="D51" s="11">
        <v>172.004</v>
      </c>
      <c r="E51" s="15">
        <f t="shared" si="1"/>
        <v>7.65590967128158</v>
      </c>
      <c r="H51" s="10"/>
      <c r="I51" s="10"/>
    </row>
    <row r="52" spans="1:9" s="11" customFormat="1" ht="15">
      <c r="A52" s="10" t="s">
        <v>264</v>
      </c>
      <c r="B52" s="11" t="s">
        <v>246</v>
      </c>
      <c r="C52" s="11">
        <v>1203.446</v>
      </c>
      <c r="D52" s="11">
        <v>1295.152</v>
      </c>
      <c r="E52" s="15">
        <f t="shared" si="1"/>
        <v>7.620283751826018</v>
      </c>
      <c r="H52" s="10"/>
      <c r="I52" s="10"/>
    </row>
    <row r="53" spans="1:9" s="11" customFormat="1" ht="15">
      <c r="A53" s="10" t="s">
        <v>263</v>
      </c>
      <c r="B53" s="11" t="s">
        <v>254</v>
      </c>
      <c r="C53" s="11">
        <v>4997.692</v>
      </c>
      <c r="D53" s="11">
        <v>5357.85</v>
      </c>
      <c r="E53" s="15">
        <f t="shared" si="1"/>
        <v>7.206486514174948</v>
      </c>
      <c r="H53" s="10"/>
      <c r="I53" s="10"/>
    </row>
    <row r="54" spans="1:9" s="11" customFormat="1" ht="15">
      <c r="A54" s="10" t="s">
        <v>268</v>
      </c>
      <c r="B54" s="11" t="s">
        <v>219</v>
      </c>
      <c r="C54" s="11">
        <v>588.309</v>
      </c>
      <c r="D54" s="11">
        <v>623.493</v>
      </c>
      <c r="E54" s="15">
        <f t="shared" si="1"/>
        <v>5.980530639510873</v>
      </c>
      <c r="H54" s="10"/>
      <c r="I54" s="10"/>
    </row>
    <row r="55" spans="1:9" s="11" customFormat="1" ht="15">
      <c r="A55" s="10" t="s">
        <v>257</v>
      </c>
      <c r="B55" s="11" t="s">
        <v>241</v>
      </c>
      <c r="C55" s="11">
        <v>3757.657</v>
      </c>
      <c r="D55" s="11">
        <v>3967.149</v>
      </c>
      <c r="E55" s="15">
        <f t="shared" si="1"/>
        <v>5.575069784176678</v>
      </c>
      <c r="H55" s="10"/>
      <c r="I55" s="10"/>
    </row>
    <row r="56" spans="1:9" s="11" customFormat="1" ht="15">
      <c r="A56" s="10" t="s">
        <v>245</v>
      </c>
      <c r="B56" s="11" t="s">
        <v>227</v>
      </c>
      <c r="C56" s="11">
        <v>220.567</v>
      </c>
      <c r="D56" s="11">
        <v>230.578</v>
      </c>
      <c r="E56" s="15">
        <f t="shared" si="1"/>
        <v>4.538756931000565</v>
      </c>
      <c r="H56" s="10"/>
      <c r="I56" s="10"/>
    </row>
    <row r="57" spans="1:9" s="11" customFormat="1" ht="15">
      <c r="A57" s="10" t="s">
        <v>263</v>
      </c>
      <c r="B57" s="11" t="s">
        <v>260</v>
      </c>
      <c r="C57" s="11">
        <v>9954.502</v>
      </c>
      <c r="D57" s="11">
        <v>10392.202</v>
      </c>
      <c r="E57" s="15">
        <f t="shared" si="1"/>
        <v>4.3970054956038895</v>
      </c>
      <c r="H57" s="10"/>
      <c r="I57" s="10"/>
    </row>
    <row r="58" spans="1:9" s="11" customFormat="1" ht="15">
      <c r="A58" s="10" t="s">
        <v>226</v>
      </c>
      <c r="B58" s="11" t="s">
        <v>229</v>
      </c>
      <c r="C58" s="11">
        <v>3322.929</v>
      </c>
      <c r="D58" s="11">
        <v>3438.567</v>
      </c>
      <c r="E58" s="15">
        <f t="shared" si="1"/>
        <v>3.480002130650406</v>
      </c>
      <c r="H58" s="10"/>
      <c r="I58" s="10"/>
    </row>
    <row r="59" spans="1:9" s="11" customFormat="1" ht="15">
      <c r="A59" s="10" t="s">
        <v>232</v>
      </c>
      <c r="B59" s="11" t="s">
        <v>242</v>
      </c>
      <c r="C59" s="11">
        <v>4641.615</v>
      </c>
      <c r="D59" s="11">
        <v>4798.363</v>
      </c>
      <c r="E59" s="15">
        <f t="shared" si="1"/>
        <v>3.3770142504279343</v>
      </c>
      <c r="H59" s="10"/>
      <c r="I59" s="10"/>
    </row>
    <row r="60" spans="1:9" s="11" customFormat="1" ht="15">
      <c r="A60" s="10" t="s">
        <v>257</v>
      </c>
      <c r="B60" s="11" t="s">
        <v>223</v>
      </c>
      <c r="C60" s="11">
        <v>7167.089</v>
      </c>
      <c r="D60" s="11">
        <v>7372.777</v>
      </c>
      <c r="E60" s="15">
        <f t="shared" si="1"/>
        <v>2.869895992640803</v>
      </c>
      <c r="H60" s="10"/>
      <c r="I60" s="10"/>
    </row>
    <row r="61" spans="1:9" s="11" customFormat="1" ht="15">
      <c r="A61" s="10" t="s">
        <v>228</v>
      </c>
      <c r="B61" s="11" t="s">
        <v>231</v>
      </c>
      <c r="C61" s="11">
        <v>2484.13</v>
      </c>
      <c r="D61" s="11">
        <v>2551.546</v>
      </c>
      <c r="E61" s="15">
        <f t="shared" si="1"/>
        <v>2.7138676317261856</v>
      </c>
      <c r="H61" s="10"/>
      <c r="I61" s="10"/>
    </row>
    <row r="62" spans="1:9" s="11" customFormat="1" ht="15">
      <c r="A62" s="10" t="s">
        <v>232</v>
      </c>
      <c r="B62" s="11" t="s">
        <v>225</v>
      </c>
      <c r="C62" s="11">
        <v>5760.275</v>
      </c>
      <c r="D62" s="11">
        <v>5887.757</v>
      </c>
      <c r="E62" s="15">
        <f t="shared" si="1"/>
        <v>2.2131235053882037</v>
      </c>
      <c r="H62" s="10"/>
      <c r="I62" s="10"/>
    </row>
    <row r="63" spans="1:9" s="11" customFormat="1" ht="15">
      <c r="A63" s="10" t="s">
        <v>257</v>
      </c>
      <c r="B63" s="11" t="s">
        <v>262</v>
      </c>
      <c r="C63" s="11">
        <v>5623.988</v>
      </c>
      <c r="D63" s="11">
        <v>5729.433</v>
      </c>
      <c r="E63" s="15">
        <f t="shared" si="1"/>
        <v>1.874915095835905</v>
      </c>
      <c r="H63" s="10"/>
      <c r="I63" s="10"/>
    </row>
    <row r="64" spans="1:9" s="11" customFormat="1" ht="15">
      <c r="A64" s="10" t="s">
        <v>245</v>
      </c>
      <c r="B64" s="11" t="s">
        <v>239</v>
      </c>
      <c r="C64" s="11">
        <v>900.24</v>
      </c>
      <c r="D64" s="11">
        <v>916.43</v>
      </c>
      <c r="E64" s="15">
        <f t="shared" si="1"/>
        <v>1.798409313072069</v>
      </c>
      <c r="H64" s="10"/>
      <c r="I64" s="10"/>
    </row>
    <row r="65" spans="1:9" s="11" customFormat="1" ht="15">
      <c r="A65" s="10" t="s">
        <v>226</v>
      </c>
      <c r="B65" s="11" t="s">
        <v>251</v>
      </c>
      <c r="C65" s="11">
        <v>5655.954</v>
      </c>
      <c r="D65" s="11">
        <v>5754.008</v>
      </c>
      <c r="E65" s="15">
        <f t="shared" si="1"/>
        <v>1.733642105292943</v>
      </c>
      <c r="H65" s="10"/>
      <c r="I65" s="10"/>
    </row>
    <row r="66" spans="1:9" s="11" customFormat="1" ht="15">
      <c r="A66" s="10" t="s">
        <v>228</v>
      </c>
      <c r="B66" s="11" t="s">
        <v>221</v>
      </c>
      <c r="C66" s="11">
        <v>5191.468</v>
      </c>
      <c r="D66" s="11">
        <v>5277.574</v>
      </c>
      <c r="E66" s="15">
        <f t="shared" si="1"/>
        <v>1.6586060050837181</v>
      </c>
      <c r="H66" s="10"/>
      <c r="I66" s="10"/>
    </row>
    <row r="67" spans="1:9" s="11" customFormat="1" ht="15">
      <c r="A67" s="10" t="s">
        <v>232</v>
      </c>
      <c r="B67" s="11" t="s">
        <v>259</v>
      </c>
      <c r="C67" s="11">
        <v>1651.902</v>
      </c>
      <c r="D67" s="11">
        <v>1678.264</v>
      </c>
      <c r="E67" s="15">
        <f t="shared" si="1"/>
        <v>1.5958573813700694</v>
      </c>
      <c r="H67" s="10"/>
      <c r="I67" s="10"/>
    </row>
    <row r="68" spans="1:9" s="11" customFormat="1" ht="15">
      <c r="A68" s="10" t="s">
        <v>255</v>
      </c>
      <c r="B68" s="11" t="s">
        <v>230</v>
      </c>
      <c r="C68" s="11">
        <v>6991.545</v>
      </c>
      <c r="D68" s="11">
        <v>7101.597</v>
      </c>
      <c r="E68" s="15">
        <f t="shared" si="1"/>
        <v>1.5740726835055785</v>
      </c>
      <c r="H68" s="10"/>
      <c r="I68" s="10"/>
    </row>
    <row r="69" spans="1:9" s="11" customFormat="1" ht="15">
      <c r="A69" s="10" t="s">
        <v>255</v>
      </c>
      <c r="B69" s="11" t="s">
        <v>220</v>
      </c>
      <c r="C69" s="11">
        <v>1727.877</v>
      </c>
      <c r="D69" s="11">
        <v>1752.525</v>
      </c>
      <c r="E69" s="15">
        <f t="shared" si="1"/>
        <v>1.4264904272700107</v>
      </c>
      <c r="H69" s="10"/>
      <c r="I69" s="10"/>
    </row>
    <row r="70" spans="1:9" s="11" customFormat="1" ht="15">
      <c r="A70" s="10" t="s">
        <v>257</v>
      </c>
      <c r="B70" s="11" t="s">
        <v>249</v>
      </c>
      <c r="C70" s="11">
        <v>299.734</v>
      </c>
      <c r="D70" s="11">
        <v>304.009</v>
      </c>
      <c r="E70" s="15">
        <f t="shared" si="1"/>
        <v>1.4262646212975572</v>
      </c>
      <c r="H70" s="10"/>
      <c r="I70" s="10"/>
    </row>
    <row r="71" spans="1:9" s="11" customFormat="1" ht="15">
      <c r="A71" s="10" t="s">
        <v>245</v>
      </c>
      <c r="B71" s="11" t="s">
        <v>224</v>
      </c>
      <c r="C71" s="11">
        <v>954.391</v>
      </c>
      <c r="D71" s="11">
        <v>967.593</v>
      </c>
      <c r="E71" s="15">
        <f t="shared" si="1"/>
        <v>1.3832904962431503</v>
      </c>
      <c r="H71" s="10"/>
      <c r="I71" s="10"/>
    </row>
    <row r="72" spans="1:9" s="11" customFormat="1" ht="15">
      <c r="A72" s="10" t="s">
        <v>257</v>
      </c>
      <c r="B72" s="11" t="s">
        <v>238</v>
      </c>
      <c r="C72" s="11">
        <v>4295.7</v>
      </c>
      <c r="D72" s="11">
        <v>4353.531</v>
      </c>
      <c r="E72" s="15">
        <f t="shared" si="1"/>
        <v>1.3462532299741703</v>
      </c>
      <c r="H72" s="10"/>
      <c r="I72" s="10"/>
    </row>
    <row r="73" spans="1:9" s="11" customFormat="1" ht="15">
      <c r="A73" s="10" t="s">
        <v>232</v>
      </c>
      <c r="B73" s="11" t="s">
        <v>218</v>
      </c>
      <c r="C73" s="11">
        <v>1222.433</v>
      </c>
      <c r="D73" s="11">
        <v>1237.817</v>
      </c>
      <c r="E73" s="15">
        <f t="shared" si="1"/>
        <v>1.2584738795500483</v>
      </c>
      <c r="H73" s="10"/>
      <c r="I73" s="10"/>
    </row>
    <row r="74" spans="1:9" s="11" customFormat="1" ht="15">
      <c r="A74" s="10" t="s">
        <v>268</v>
      </c>
      <c r="B74" s="11" t="s">
        <v>244</v>
      </c>
      <c r="C74" s="11">
        <v>2631.935</v>
      </c>
      <c r="D74" s="11">
        <v>2664.227</v>
      </c>
      <c r="E74" s="15">
        <f t="shared" si="1"/>
        <v>1.2269299963714841</v>
      </c>
      <c r="H74" s="10"/>
      <c r="I74" s="10"/>
    </row>
    <row r="75" spans="1:9" s="11" customFormat="1" ht="15">
      <c r="A75" s="10" t="s">
        <v>268</v>
      </c>
      <c r="B75" s="11" t="s">
        <v>237</v>
      </c>
      <c r="C75" s="11">
        <v>5495.604</v>
      </c>
      <c r="D75" s="11">
        <v>5555.506</v>
      </c>
      <c r="E75" s="15">
        <f t="shared" si="1"/>
        <v>1.0899984787841266</v>
      </c>
      <c r="H75" s="10"/>
      <c r="I75" s="10"/>
    </row>
    <row r="76" spans="1:9" s="11" customFormat="1" ht="15">
      <c r="A76" s="10" t="s">
        <v>255</v>
      </c>
      <c r="B76" s="11" t="s">
        <v>265</v>
      </c>
      <c r="C76" s="11">
        <v>4630.151</v>
      </c>
      <c r="D76" s="11">
        <v>4674.612</v>
      </c>
      <c r="E76" s="15">
        <f t="shared" si="1"/>
        <v>0.9602494605467582</v>
      </c>
      <c r="H76" s="10"/>
      <c r="I76" s="10"/>
    </row>
    <row r="77" spans="1:5" ht="15">
      <c r="A77" s="10" t="s">
        <v>228</v>
      </c>
      <c r="B77" s="11" t="s">
        <v>236</v>
      </c>
      <c r="C77" s="11">
        <v>720.178</v>
      </c>
      <c r="D77" s="11">
        <v>723.589</v>
      </c>
      <c r="E77" s="15">
        <f t="shared" si="1"/>
        <v>0.47363290742010733</v>
      </c>
    </row>
    <row r="78" spans="1:5" ht="15">
      <c r="A78" s="10" t="s">
        <v>245</v>
      </c>
      <c r="B78" s="11" t="s">
        <v>256</v>
      </c>
      <c r="C78" s="11">
        <v>2362.481</v>
      </c>
      <c r="D78" s="11">
        <v>2370.846</v>
      </c>
      <c r="E78" s="15">
        <f t="shared" si="1"/>
        <v>0.3540769216768158</v>
      </c>
    </row>
    <row r="79" spans="1:5" ht="15">
      <c r="A79" s="10" t="s">
        <v>268</v>
      </c>
      <c r="B79" s="11" t="s">
        <v>261</v>
      </c>
      <c r="C79" s="11">
        <v>6198.375</v>
      </c>
      <c r="D79" s="11">
        <v>6220.197</v>
      </c>
      <c r="E79" s="15">
        <f t="shared" si="1"/>
        <v>0.35206001572993806</v>
      </c>
    </row>
    <row r="80" spans="1:5" ht="15">
      <c r="A80" s="10" t="s">
        <v>257</v>
      </c>
      <c r="B80" s="11" t="s">
        <v>267</v>
      </c>
      <c r="C80" s="11">
        <v>10052.799</v>
      </c>
      <c r="D80" s="11">
        <v>10086.497</v>
      </c>
      <c r="E80" s="15">
        <f t="shared" si="1"/>
        <v>0.3352101240659211</v>
      </c>
    </row>
    <row r="81" spans="1:5" ht="15">
      <c r="A81" s="10" t="s">
        <v>226</v>
      </c>
      <c r="B81" s="11" t="s">
        <v>235</v>
      </c>
      <c r="C81" s="11">
        <v>7974.809</v>
      </c>
      <c r="D81" s="11">
        <v>7997.25</v>
      </c>
      <c r="E81" s="15">
        <f t="shared" si="1"/>
        <v>0.28139858898188486</v>
      </c>
    </row>
    <row r="82" spans="1:5" ht="15">
      <c r="A82" s="10" t="s">
        <v>257</v>
      </c>
      <c r="B82" s="11" t="s">
        <v>243</v>
      </c>
      <c r="C82" s="11">
        <v>4010.792</v>
      </c>
      <c r="D82" s="11">
        <v>4021.653</v>
      </c>
      <c r="E82" s="15">
        <f t="shared" si="1"/>
        <v>0.27079439671764405</v>
      </c>
    </row>
    <row r="83" spans="1:5" ht="15">
      <c r="A83" s="10" t="s">
        <v>263</v>
      </c>
      <c r="B83" s="11" t="s">
        <v>258</v>
      </c>
      <c r="C83" s="11">
        <v>3196.632</v>
      </c>
      <c r="D83" s="11">
        <v>3202.878</v>
      </c>
      <c r="E83" s="15">
        <f t="shared" si="1"/>
        <v>0.19539315129173396</v>
      </c>
    </row>
    <row r="84" spans="1:5" ht="15">
      <c r="A84" s="10" t="s">
        <v>263</v>
      </c>
      <c r="B84" s="11" t="s">
        <v>253</v>
      </c>
      <c r="C84" s="11">
        <v>5761.605</v>
      </c>
      <c r="D84" s="11">
        <v>5759.393</v>
      </c>
      <c r="E84" s="15">
        <f t="shared" si="1"/>
        <v>-0.03839207998465044</v>
      </c>
    </row>
    <row r="85" spans="1:5" ht="15">
      <c r="A85" s="10" t="s">
        <v>268</v>
      </c>
      <c r="B85" s="11" t="s">
        <v>222</v>
      </c>
      <c r="C85" s="11">
        <v>11208.912</v>
      </c>
      <c r="D85" s="11">
        <v>11192.153</v>
      </c>
      <c r="E85" s="15">
        <f t="shared" si="1"/>
        <v>-0.14951495738391163</v>
      </c>
    </row>
    <row r="86" spans="1:5" ht="15">
      <c r="A86" s="10" t="s">
        <v>228</v>
      </c>
      <c r="B86" s="11" t="s">
        <v>248</v>
      </c>
      <c r="C86" s="11">
        <v>6538.874</v>
      </c>
      <c r="D86" s="11">
        <v>6479.147</v>
      </c>
      <c r="E86" s="15">
        <f t="shared" si="1"/>
        <v>-0.9134141443924437</v>
      </c>
    </row>
    <row r="87" spans="1:5" ht="15">
      <c r="A87" s="10" t="s">
        <v>245</v>
      </c>
      <c r="B87" s="11" t="s">
        <v>217</v>
      </c>
      <c r="C87" s="11">
        <v>2299.384</v>
      </c>
      <c r="D87" s="11">
        <v>2275.397</v>
      </c>
      <c r="E87" s="15">
        <f t="shared" si="1"/>
        <v>-1.043192437626772</v>
      </c>
    </row>
    <row r="88" spans="1:5" ht="15">
      <c r="A88" s="10" t="s">
        <v>228</v>
      </c>
      <c r="B88" s="11" t="s">
        <v>234</v>
      </c>
      <c r="C88" s="11">
        <v>3135.234</v>
      </c>
      <c r="D88" s="11">
        <v>3098.816</v>
      </c>
      <c r="E88" s="15">
        <f t="shared" si="1"/>
        <v>-1.161571991117727</v>
      </c>
    </row>
    <row r="89" spans="1:5" ht="15">
      <c r="A89" s="10" t="s">
        <v>226</v>
      </c>
      <c r="B89" s="11" t="s">
        <v>252</v>
      </c>
      <c r="C89" s="11">
        <v>1635.857</v>
      </c>
      <c r="D89" s="11">
        <v>1607.798</v>
      </c>
      <c r="E89" s="15">
        <f t="shared" si="1"/>
        <v>-1.7152477264210764</v>
      </c>
    </row>
    <row r="90" spans="1:5" ht="15">
      <c r="A90" s="10" t="s">
        <v>257</v>
      </c>
      <c r="B90" s="11" t="s">
        <v>257</v>
      </c>
      <c r="C90" s="11">
        <v>105.874</v>
      </c>
      <c r="D90" s="11">
        <v>103.583</v>
      </c>
      <c r="E90" s="15">
        <f t="shared" si="1"/>
        <v>-2.1638929293310905</v>
      </c>
    </row>
    <row r="91" spans="1:5" ht="15">
      <c r="A91" s="10" t="s">
        <v>268</v>
      </c>
      <c r="B91" s="11" t="s">
        <v>240</v>
      </c>
      <c r="C91" s="11">
        <v>1740.082</v>
      </c>
      <c r="D91" s="11">
        <v>1690.174</v>
      </c>
      <c r="E91" s="15">
        <f t="shared" si="1"/>
        <v>-2.8681406968177448</v>
      </c>
    </row>
  </sheetData>
  <autoFilter ref="A47:E47">
    <sortState ref="A48:E91">
      <sortCondition descending="1" sortBy="value" ref="E48:E91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PIIRTO Jukka (ESTAT)</cp:lastModifiedBy>
  <dcterms:created xsi:type="dcterms:W3CDTF">2021-11-11T15:36:28Z</dcterms:created>
  <dcterms:modified xsi:type="dcterms:W3CDTF">2021-11-22T17:26:10Z</dcterms:modified>
  <cp:category/>
  <cp:version/>
  <cp:contentType/>
  <cp:contentStatus/>
</cp:coreProperties>
</file>