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 hidePivotFieldList="1"/>
  <bookViews>
    <workbookView xWindow="42436" yWindow="2925" windowWidth="19440" windowHeight="15600" tabRatio="807" activeTab="0"/>
  </bookViews>
  <sheets>
    <sheet name="Figure 1" sheetId="4" r:id="rId1"/>
    <sheet name="Map 1" sheetId="25" r:id="rId2"/>
    <sheet name="Table 1" sheetId="22" r:id="rId3"/>
    <sheet name="Figure 2" sheetId="2" r:id="rId4"/>
    <sheet name="Figure 3" sheetId="3" r:id="rId5"/>
    <sheet name="Figure 4" sheetId="9" r:id="rId6"/>
    <sheet name="Table 2" sheetId="13" r:id="rId7"/>
    <sheet name="Figure 5" sheetId="7" r:id="rId8"/>
    <sheet name="Figure 6" sheetId="8" r:id="rId9"/>
    <sheet name="Table 3" sheetId="21" r:id="rId10"/>
    <sheet name="Figure 7" sheetId="10" r:id="rId11"/>
    <sheet name="Figure 8" sheetId="27" r:id="rId12"/>
    <sheet name="Table 4" sheetId="12" r:id="rId13"/>
    <sheet name="Figure 9" sheetId="1" r:id="rId14"/>
  </sheets>
  <definedNames>
    <definedName name="_xlnm.Print_Area" localSheetId="3">'Figure 2'!$A$1:$M$30</definedName>
    <definedName name="_xlnm.Print_Area" localSheetId="4">'Figure 3'!$B$1:$M$31</definedName>
    <definedName name="_xlnm.Print_Area" localSheetId="5">'Figure 4'!$B$1:$N$31</definedName>
    <definedName name="_xlnm.Print_Area" localSheetId="7">'Figure 5'!$B$1:$M$25</definedName>
    <definedName name="_xlnm.Print_Area" localSheetId="8">'Figure 6'!$B$1:$M$25</definedName>
    <definedName name="_xlnm.Print_Area" localSheetId="10">'Figure 7'!$B$1:$L$58</definedName>
    <definedName name="_xlnm.Print_Area" localSheetId="13">'Figure 9'!$B$1:$H$35</definedName>
    <definedName name="_xlnm.Print_Area" localSheetId="2">'Table 1'!$B$1:$G$34</definedName>
    <definedName name="_xlnm.Print_Area" localSheetId="6">'Table 2'!$B$1:$F$38</definedName>
    <definedName name="_xlnm.Print_Area" localSheetId="9">'Table 3'!$B$1:$Q$42</definedName>
    <definedName name="_xlnm.Print_Area" localSheetId="12">'Table 4'!$B$1:$G$37</definedName>
  </definedNames>
  <calcPr calcId="145621"/>
</workbook>
</file>

<file path=xl/sharedStrings.xml><?xml version="1.0" encoding="utf-8"?>
<sst xmlns="http://schemas.openxmlformats.org/spreadsheetml/2006/main" count="1236" uniqueCount="496">
  <si>
    <t>Bulgaria</t>
  </si>
  <si>
    <t>Czech Republic</t>
  </si>
  <si>
    <t>Greece</t>
  </si>
  <si>
    <t>Spain</t>
  </si>
  <si>
    <t>France</t>
  </si>
  <si>
    <t>Italy</t>
  </si>
  <si>
    <t>Cyprus</t>
  </si>
  <si>
    <t>Luxembourg</t>
  </si>
  <si>
    <t>Hungary</t>
  </si>
  <si>
    <t>Malta</t>
  </si>
  <si>
    <t>Austria</t>
  </si>
  <si>
    <t>Portugal</t>
  </si>
  <si>
    <t>Romania</t>
  </si>
  <si>
    <t>Slovakia</t>
  </si>
  <si>
    <t>United Kingdom</t>
  </si>
  <si>
    <t>Germany</t>
  </si>
  <si>
    <t>:</t>
  </si>
  <si>
    <t>Croatia</t>
  </si>
  <si>
    <t>Last update</t>
  </si>
  <si>
    <t>Extracted on</t>
  </si>
  <si>
    <t>Source of data</t>
  </si>
  <si>
    <t>Eurostat</t>
  </si>
  <si>
    <t>Total</t>
  </si>
  <si>
    <t>Area under vines (ha)</t>
  </si>
  <si>
    <t>GEO/TIME</t>
  </si>
  <si>
    <t>Slovenia</t>
  </si>
  <si>
    <t>(ha per holding)</t>
  </si>
  <si>
    <t>A</t>
  </si>
  <si>
    <t>B</t>
  </si>
  <si>
    <t>Italy (¹)</t>
  </si>
  <si>
    <t>Portugal (¹)</t>
  </si>
  <si>
    <t>Belgium</t>
  </si>
  <si>
    <t>Denmark</t>
  </si>
  <si>
    <t>Estonia</t>
  </si>
  <si>
    <t>Ireland</t>
  </si>
  <si>
    <t>Latvia</t>
  </si>
  <si>
    <t>Lithuania</t>
  </si>
  <si>
    <t>Netherlands</t>
  </si>
  <si>
    <t>Poland</t>
  </si>
  <si>
    <t>Finland</t>
  </si>
  <si>
    <t>Sweden</t>
  </si>
  <si>
    <t>MS</t>
  </si>
  <si>
    <t>&lt; 3 years</t>
  </si>
  <si>
    <t>3 to 9 years</t>
  </si>
  <si>
    <t>10 to 29 years</t>
  </si>
  <si>
    <t>&gt;= 30 years</t>
  </si>
  <si>
    <t>Total main grape varieties</t>
  </si>
  <si>
    <t>(%)</t>
  </si>
  <si>
    <t xml:space="preserve">Total </t>
  </si>
  <si>
    <t>0,50-0,99 ha</t>
  </si>
  <si>
    <t>1-2,9 ha</t>
  </si>
  <si>
    <t>3-4,9 ha</t>
  </si>
  <si>
    <t>5-9,9 ha</t>
  </si>
  <si>
    <t>&gt;10 ha</t>
  </si>
  <si>
    <t>C</t>
  </si>
  <si>
    <t>D</t>
  </si>
  <si>
    <t>E</t>
  </si>
  <si>
    <t>F</t>
  </si>
  <si>
    <t>Table wine</t>
  </si>
  <si>
    <t>Raisins</t>
  </si>
  <si>
    <t>(% of total vineyard area)</t>
  </si>
  <si>
    <t>Area 
(ha)</t>
  </si>
  <si>
    <t>Vineyard holdings 
(number)</t>
  </si>
  <si>
    <t>Average area per holding 
(ha per holding)</t>
  </si>
  <si>
    <t>–</t>
  </si>
  <si>
    <t>: Not available.</t>
  </si>
  <si>
    <t>– Not applicable.</t>
  </si>
  <si>
    <t>Unknown colours</t>
  </si>
  <si>
    <t>Portugal (²)</t>
  </si>
  <si>
    <t>Bookmark:</t>
  </si>
  <si>
    <t>EU-28</t>
  </si>
  <si>
    <t>(thousands)</t>
  </si>
  <si>
    <t>Figure 1: Area under vines, 2015</t>
  </si>
  <si>
    <t>Area (ha)</t>
  </si>
  <si>
    <t>of which:</t>
  </si>
  <si>
    <t>Wine grapes</t>
  </si>
  <si>
    <t>PDO</t>
  </si>
  <si>
    <t>PGI</t>
  </si>
  <si>
    <t>Other vines</t>
  </si>
  <si>
    <t>(¹) Região Autonoma dos Açores (PT20) and Regioão Autónoma da Madeira (PT30): not included.</t>
  </si>
  <si>
    <t xml:space="preserve">Malta </t>
  </si>
  <si>
    <t>(thousands ha)</t>
  </si>
  <si>
    <t>&lt; 0.10 ha</t>
  </si>
  <si>
    <t>0.10-0.49 ha</t>
  </si>
  <si>
    <t>(¹) France and Italy conducted the 2009 survey together with the agricultural census in 2010.</t>
  </si>
  <si>
    <t>France (¹)</t>
  </si>
  <si>
    <t>(²) 2015: Região Autonoma dos Açores (PT20) and Regioão Autónoma da Madeira (PT30): not included.</t>
  </si>
  <si>
    <t xml:space="preserve">Germany </t>
  </si>
  <si>
    <t>(hectare)</t>
  </si>
  <si>
    <t>GEO/VINETYPE</t>
  </si>
  <si>
    <t>2015</t>
  </si>
  <si>
    <r>
      <t>Source:</t>
    </r>
    <r>
      <rPr>
        <sz val="9"/>
        <rFont val="Arial"/>
        <family val="2"/>
      </rPr>
      <t xml:space="preserve"> Eurostat (online data code: vit_t1) </t>
    </r>
  </si>
  <si>
    <r>
      <t>Source: </t>
    </r>
    <r>
      <rPr>
        <sz val="9"/>
        <color theme="1"/>
        <rFont val="Arial"/>
        <family val="2"/>
      </rPr>
      <t>Eurostat (online data code vit_t1)</t>
    </r>
  </si>
  <si>
    <t>Source: Eurostat (online data code vit_t2)</t>
  </si>
  <si>
    <r>
      <rPr>
        <i/>
        <sz val="9"/>
        <color theme="1"/>
        <rFont val="Arial"/>
        <family val="2"/>
      </rPr>
      <t>Source: </t>
    </r>
    <r>
      <rPr>
        <sz val="9"/>
        <color theme="1"/>
        <rFont val="Arial"/>
        <family val="2"/>
      </rPr>
      <t>Eurostat (online data code vit_t4)</t>
    </r>
  </si>
  <si>
    <r>
      <rPr>
        <i/>
        <sz val="9"/>
        <color theme="1"/>
        <rFont val="Arial"/>
        <family val="2"/>
      </rPr>
      <t>Source: </t>
    </r>
    <r>
      <rPr>
        <sz val="9"/>
        <color theme="1"/>
        <rFont val="Arial"/>
        <family val="2"/>
      </rPr>
      <t>Eurostat (online data code vit_t1)</t>
    </r>
  </si>
  <si>
    <t>UNIT</t>
  </si>
  <si>
    <t>Hectare</t>
  </si>
  <si>
    <t>TIME</t>
  </si>
  <si>
    <t>Wine-grower holdings by production [vit_t1]</t>
  </si>
  <si>
    <t>Total area under vines (in/not yet in production)</t>
  </si>
  <si>
    <r>
      <t>Portugal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</si>
  <si>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 xml:space="preserve">Area under vines, 2015 (hectare) </t>
  </si>
  <si>
    <t>Others</t>
  </si>
  <si>
    <t>(¹) In 2015, Região Autonoma dos Açores (PT20) and Regioão Autónoma da Madeira (PT30): not included.</t>
  </si>
  <si>
    <t>(¹)  In 2015, Região Autonoma dos Açores (PT20) and Regioão Autónoma da Madeira (PT30): not included.</t>
  </si>
  <si>
    <t>Vineyard holdings (number)</t>
  </si>
  <si>
    <t>Average area per holding (ha per holding)</t>
  </si>
  <si>
    <t>2015 data</t>
  </si>
  <si>
    <t>2015 data - Italy included</t>
  </si>
  <si>
    <t>AT11 - Burgenland (AT)</t>
  </si>
  <si>
    <t>AT12 - Niederösterreich</t>
  </si>
  <si>
    <t>AT13 - Wien</t>
  </si>
  <si>
    <t>AT21 - Kärnten</t>
  </si>
  <si>
    <t>AT22 - Steiermark</t>
  </si>
  <si>
    <t>AT31 - Oberösterreich</t>
  </si>
  <si>
    <t>AT32 - Salzburg</t>
  </si>
  <si>
    <t>AT33 - Tirol</t>
  </si>
  <si>
    <t>AT34 - Vorarlberg</t>
  </si>
  <si>
    <t>BG31 - Severozapaden</t>
  </si>
  <si>
    <t>BG32 - Severen tsentralen</t>
  </si>
  <si>
    <t>BG33 - Severoiztochen</t>
  </si>
  <si>
    <t>BG34 - Yugoiztochen</t>
  </si>
  <si>
    <t>BG41 - Yugozapaden</t>
  </si>
  <si>
    <t>BG42 - Yuzhen tsentralen</t>
  </si>
  <si>
    <t>CZ01 - Praha</t>
  </si>
  <si>
    <t>CZ02 - Strední Cechy</t>
  </si>
  <si>
    <t>CZ03 - Jihozápad</t>
  </si>
  <si>
    <t>CZ04 - Severozápad</t>
  </si>
  <si>
    <t>CZ05 - Severovýchod</t>
  </si>
  <si>
    <t>CZ06 - Jihovýchod</t>
  </si>
  <si>
    <t>CZ07 - Strední Morava</t>
  </si>
  <si>
    <t>CZ08 - Moravskoslezsko</t>
  </si>
  <si>
    <t>EL30 - Attiki</t>
  </si>
  <si>
    <t>EL41 - Voreio Aigaio</t>
  </si>
  <si>
    <t>EL42 - Notio Aigaio</t>
  </si>
  <si>
    <t>EL43 - Kriti</t>
  </si>
  <si>
    <t>EL51 - Anatoliki Makedonia, Thraki</t>
  </si>
  <si>
    <t>EL52 - Kentriki Makedonia</t>
  </si>
  <si>
    <t>EL53 - Dytiki Makedonia</t>
  </si>
  <si>
    <t>EL54 - Ipeiros</t>
  </si>
  <si>
    <t>EL61 - Thessalia</t>
  </si>
  <si>
    <t>EL62 - Ionia Nisia</t>
  </si>
  <si>
    <t>EL63 - Dytiki Ellada</t>
  </si>
  <si>
    <t>EL64 - Sterea Ellada</t>
  </si>
  <si>
    <t>EL65 - Peloponnisos</t>
  </si>
  <si>
    <t>ES11 - Galicia</t>
  </si>
  <si>
    <t>ES12 - Principado de Asturias</t>
  </si>
  <si>
    <t>ES13 - Cantabria</t>
  </si>
  <si>
    <t>ES21 - País Vasco</t>
  </si>
  <si>
    <t>ES22 - Comunidad Foral de Navarra</t>
  </si>
  <si>
    <t>ES23 - La Rioja</t>
  </si>
  <si>
    <t>ES24 - Aragón</t>
  </si>
  <si>
    <t>ES30 - Comunidad de Madrid</t>
  </si>
  <si>
    <t>ES41 - Castilla y León</t>
  </si>
  <si>
    <t>ES42 - Castilla-la Mancha</t>
  </si>
  <si>
    <t>ES43 - Extremadura</t>
  </si>
  <si>
    <t>ES51 - Cataluña</t>
  </si>
  <si>
    <t>ES52 - Comunidad Valenciana</t>
  </si>
  <si>
    <t>ES53 - Illes Balears</t>
  </si>
  <si>
    <t>ES61 - Andalucía</t>
  </si>
  <si>
    <t>ES62 - Región de Murcia</t>
  </si>
  <si>
    <t>ES70 - Canarias (ES)</t>
  </si>
  <si>
    <t>FR10 - Île de France</t>
  </si>
  <si>
    <t>FR21 - Champagne-Ardenne</t>
  </si>
  <si>
    <t>FR22 - Picardie</t>
  </si>
  <si>
    <t>FR23 - Haute-Normandie</t>
  </si>
  <si>
    <t>FR24 - Centre (FR)</t>
  </si>
  <si>
    <t>FR25 - Basse-Normandie</t>
  </si>
  <si>
    <t>FR26 - Bourgogne</t>
  </si>
  <si>
    <t>FR30 - Nord - Pas-de-Calais</t>
  </si>
  <si>
    <t>FR41 - Lorraine</t>
  </si>
  <si>
    <t>FR42 - Alsace</t>
  </si>
  <si>
    <t>FR43 - Franche-Comté</t>
  </si>
  <si>
    <t>FR51 - Pays de la Loire</t>
  </si>
  <si>
    <t>FR52 - Bretagne</t>
  </si>
  <si>
    <t>FR53 - Poitou-Charentes</t>
  </si>
  <si>
    <t>FR61 - Aquitaine</t>
  </si>
  <si>
    <t>FR62 - Midi-Pyrénées</t>
  </si>
  <si>
    <t>FR63 - Limousin</t>
  </si>
  <si>
    <t>FR71 - Rhône-Alpes</t>
  </si>
  <si>
    <t>FR72 - Auvergne</t>
  </si>
  <si>
    <t>FR81 - Languedoc-Roussillon</t>
  </si>
  <si>
    <t>FR82 - Provence-Alpes-Côte d'Azur</t>
  </si>
  <si>
    <t>FR83 - Corse</t>
  </si>
  <si>
    <t>FRA1 - Guadeloupe</t>
  </si>
  <si>
    <t>FRA2 - Martinique</t>
  </si>
  <si>
    <t>FRA3 - Guyane</t>
  </si>
  <si>
    <t>FRA4 - La Réunion</t>
  </si>
  <si>
    <t>FRA5 - Mayotte</t>
  </si>
  <si>
    <t>HR03 - Jadranska Hrvatska</t>
  </si>
  <si>
    <t>HR04 - Kontinentalna Hrvatska</t>
  </si>
  <si>
    <t>HU10 - Közép-Magyarország</t>
  </si>
  <si>
    <t>HU21 - Közép-Dunántúl</t>
  </si>
  <si>
    <t>HU22 - Nyugat-Dunántúl</t>
  </si>
  <si>
    <t>HU23 - Dél-Dunántúl</t>
  </si>
  <si>
    <t>HU31 - Észak-Magyarország</t>
  </si>
  <si>
    <t>HU32 - Észak-Alföld</t>
  </si>
  <si>
    <t>HU33 - Dél-Alföld</t>
  </si>
  <si>
    <t>ITC1 - Piemonte</t>
  </si>
  <si>
    <t>ITC2 - Valle d'Aosta/Vallée d'Aoste</t>
  </si>
  <si>
    <t>ITC3 - Liguria</t>
  </si>
  <si>
    <t>ITC4 - Lombardia</t>
  </si>
  <si>
    <t>ITF1 - Abruzzo</t>
  </si>
  <si>
    <t>ITF2 - Molise</t>
  </si>
  <si>
    <t>ITF3 - Campania</t>
  </si>
  <si>
    <t>ITF4 - Puglia</t>
  </si>
  <si>
    <t>ITF5 - Basilicata</t>
  </si>
  <si>
    <t>ITF6 - Calabria</t>
  </si>
  <si>
    <t>ITG1 - Sicilia</t>
  </si>
  <si>
    <t>ITG2 - Sardegna</t>
  </si>
  <si>
    <t>ITH1 - Provincia Autonoma di Bolzano/Bozen</t>
  </si>
  <si>
    <t>ITH2 - Provincia Autonoma di Trento</t>
  </si>
  <si>
    <t>ITH3 - Veneto</t>
  </si>
  <si>
    <t>ITH4 - Friuli-Venezia Giulia</t>
  </si>
  <si>
    <t>ITH5 - Emilia-Romagna</t>
  </si>
  <si>
    <t>ITI1 - Toscana</t>
  </si>
  <si>
    <t>ITI2 - Umbria</t>
  </si>
  <si>
    <t>ITI3 - Marche</t>
  </si>
  <si>
    <t>ITI4 - Lazio</t>
  </si>
  <si>
    <t>PT11 - Norte</t>
  </si>
  <si>
    <t>PT15 - Algarve</t>
  </si>
  <si>
    <t>PT16 - Centro (PT)</t>
  </si>
  <si>
    <t>PT17 - Área Metropolitana de Lisboa</t>
  </si>
  <si>
    <t>PT18 - Alentejo</t>
  </si>
  <si>
    <t>RO11 - Nord-Vest</t>
  </si>
  <si>
    <t>RO12 - Centru</t>
  </si>
  <si>
    <t>RO21 - Nord-Est</t>
  </si>
  <si>
    <t>RO22 - Sud-Est</t>
  </si>
  <si>
    <t>RO31 - Sud - Muntenia</t>
  </si>
  <si>
    <t>RO32 - Bucuresti - Ilfov</t>
  </si>
  <si>
    <t>RO41 - Sud-Vest Oltenia</t>
  </si>
  <si>
    <t>RO42 - Vest</t>
  </si>
  <si>
    <t>SI03 - Vzhodna Slovenija</t>
  </si>
  <si>
    <t>SI04 - Zahodna Slovenija</t>
  </si>
  <si>
    <t>SK01 - Bratislavský kraj</t>
  </si>
  <si>
    <t>SK02 - Západné Slovensko</t>
  </si>
  <si>
    <t>SK03 - Stredné Slovensko</t>
  </si>
  <si>
    <t>SK04 - Východné Slovensko</t>
  </si>
  <si>
    <t>STRUCPRO</t>
  </si>
  <si>
    <t>Main area (1000 ha)</t>
  </si>
  <si>
    <t>CROPS</t>
  </si>
  <si>
    <t>Utilised Agricultural Area</t>
  </si>
  <si>
    <t>Total main varieties</t>
  </si>
  <si>
    <t>White  varieties</t>
  </si>
  <si>
    <t>Other colour  varieties  or not specified</t>
  </si>
  <si>
    <t>Dual purpose</t>
  </si>
  <si>
    <t xml:space="preserve">Note: The data exclude area used only for producing table grapes. </t>
  </si>
  <si>
    <t>White varieties</t>
  </si>
  <si>
    <r>
      <t>Source: </t>
    </r>
    <r>
      <rPr>
        <sz val="9"/>
        <color theme="1"/>
        <rFont val="Arial"/>
        <family val="2"/>
      </rPr>
      <t>Eurostat (online data codes vit_t2)</t>
    </r>
  </si>
  <si>
    <r>
      <t>Source: </t>
    </r>
    <r>
      <rPr>
        <sz val="9"/>
        <color rgb="FF333333"/>
        <rFont val="Arial"/>
        <family val="2"/>
      </rPr>
      <t>Eurostat (online codes vit_t2)</t>
    </r>
  </si>
  <si>
    <t xml:space="preserve">Note: The area of table grape vines was not included in 1999 or 2009. 1999 data not available for: Bulgaria, the Czech Republic, Cyprus, Hungary, Malta, Romania, Slovenia and Slovakia. 2009 data not available for: Croatia. </t>
  </si>
  <si>
    <r>
      <t xml:space="preserve">Note: </t>
    </r>
    <r>
      <rPr>
        <sz val="9"/>
        <rFont val="Arial"/>
        <family val="2"/>
      </rPr>
      <t>Ranked on the share of "&gt;10 ha".</t>
    </r>
  </si>
  <si>
    <t>Red
 varieties</t>
  </si>
  <si>
    <t>Note: Luxembourg and the United Kingdom: not available. Breakdown provided only when the total area of a single variety is of at least 500 ha.</t>
  </si>
  <si>
    <t>(¹)  Região Autonoma dos Açores (PT20) and Regioão Autónoma da Madeira (PT30): not included.</t>
  </si>
  <si>
    <r>
      <t>Romania (</t>
    </r>
    <r>
      <rPr>
        <b/>
        <sz val="9"/>
        <color theme="1"/>
        <rFont val="Calibri"/>
        <family val="2"/>
      </rPr>
      <t>²</t>
    </r>
    <r>
      <rPr>
        <b/>
        <sz val="9"/>
        <color theme="1"/>
        <rFont val="Arial"/>
        <family val="2"/>
      </rPr>
      <t>)</t>
    </r>
  </si>
  <si>
    <t>(²) Data source did not allow the identification of colour for slightly over half of the vine producing area (50.1 %).</t>
  </si>
  <si>
    <t>Red varieties</t>
  </si>
  <si>
    <t xml:space="preserve">Other colour varieties </t>
  </si>
  <si>
    <t>Note: Luxembourg and the United Kingdom: not available. Ranked on the share of "white" variety. Breakdown provided only when the total area of a single variety is of at least 500 ha.</t>
  </si>
  <si>
    <r>
      <t>Romania (</t>
    </r>
    <r>
      <rPr>
        <b/>
        <sz val="9"/>
        <rFont val="Calibri"/>
        <family val="2"/>
      </rPr>
      <t>¹</t>
    </r>
    <r>
      <rPr>
        <b/>
        <sz val="9"/>
        <rFont val="Arial"/>
        <family val="2"/>
      </rPr>
      <t>)</t>
    </r>
  </si>
  <si>
    <r>
      <t>(</t>
    </r>
    <r>
      <rPr>
        <sz val="9"/>
        <color theme="1"/>
        <rFont val="Calibri"/>
        <family val="2"/>
      </rPr>
      <t>¹</t>
    </r>
    <r>
      <rPr>
        <sz val="9"/>
        <color theme="1"/>
        <rFont val="Arial"/>
        <family val="2"/>
      </rPr>
      <t>) Data source did not allow the identification of colour for slightly over half of the vine producing area (50.1 %).</t>
    </r>
  </si>
  <si>
    <t>Note: Luxembourg and the United Kingdom: not available. Ranked on the share of vineyard area aged 30 years or older. Breakdown provided only when the total area of a single variety is of at least 500 ha.</t>
  </si>
  <si>
    <t>Note: PDO - protected designation of origin. PGI - protected geographical indication.</t>
  </si>
  <si>
    <t>Wine grapes (¹)</t>
  </si>
  <si>
    <t xml:space="preserve">Other vines (²) </t>
  </si>
  <si>
    <t>Note: Ranked by the share of "PDO". PDO: protected designation of origin. PGI: protected geographical indication.</t>
  </si>
  <si>
    <t>Note: PDO: protected designation of origin. PGI: protected geographical indication.</t>
  </si>
  <si>
    <t>(²) Região Autonoma dos Açores (PT20) and Regioão Autónoma da Madeira (PT30): not included.</t>
  </si>
  <si>
    <t>Other vines (¹)</t>
  </si>
  <si>
    <t xml:space="preserve">Portugal (²) </t>
  </si>
  <si>
    <t xml:space="preserve">(¹) 'Ohter vines' includes vines to produce material for the vegetative propagation of vines and other vines not elsewhere classified. 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</si>
  <si>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</si>
  <si>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</si>
  <si>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</si>
  <si>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</si>
  <si>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</si>
  <si>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</si>
  <si>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</si>
  <si>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</si>
  <si>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</si>
  <si>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BG31</t>
  </si>
  <si>
    <t>BG32</t>
  </si>
  <si>
    <t>BG33</t>
  </si>
  <si>
    <t>BG34</t>
  </si>
  <si>
    <t>BG41</t>
  </si>
  <si>
    <t>BG42</t>
  </si>
  <si>
    <t>CY00</t>
  </si>
  <si>
    <t>CZ01</t>
  </si>
  <si>
    <t>CZ02</t>
  </si>
  <si>
    <t>CZ03</t>
  </si>
  <si>
    <t>CZ04</t>
  </si>
  <si>
    <t>CZ05</t>
  </si>
  <si>
    <t>CZ06</t>
  </si>
  <si>
    <t>CZ07</t>
  </si>
  <si>
    <t>CZ08</t>
  </si>
  <si>
    <t xml:space="preserve">DE1 </t>
  </si>
  <si>
    <t xml:space="preserve">DE2 </t>
  </si>
  <si>
    <t xml:space="preserve">DE3 </t>
  </si>
  <si>
    <t xml:space="preserve">DE4 </t>
  </si>
  <si>
    <t xml:space="preserve">DE5 </t>
  </si>
  <si>
    <t xml:space="preserve">DE6 </t>
  </si>
  <si>
    <t xml:space="preserve">DE7 </t>
  </si>
  <si>
    <t xml:space="preserve">DE8 </t>
  </si>
  <si>
    <t xml:space="preserve">DE9 </t>
  </si>
  <si>
    <t xml:space="preserve">DEA </t>
  </si>
  <si>
    <t xml:space="preserve">DEB </t>
  </si>
  <si>
    <t xml:space="preserve">DEC </t>
  </si>
  <si>
    <t xml:space="preserve">DED </t>
  </si>
  <si>
    <t xml:space="preserve">DEE </t>
  </si>
  <si>
    <t xml:space="preserve">DEF </t>
  </si>
  <si>
    <t xml:space="preserve">DEG </t>
  </si>
  <si>
    <t>EL30</t>
  </si>
  <si>
    <t>EL41</t>
  </si>
  <si>
    <t>EL42</t>
  </si>
  <si>
    <t>EL43</t>
  </si>
  <si>
    <t>EL51</t>
  </si>
  <si>
    <t>EL52</t>
  </si>
  <si>
    <t>EL53</t>
  </si>
  <si>
    <t>EL54</t>
  </si>
  <si>
    <t>EL61</t>
  </si>
  <si>
    <t>EL62</t>
  </si>
  <si>
    <t>EL63</t>
  </si>
  <si>
    <t>EL64</t>
  </si>
  <si>
    <t>EL65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</si>
  <si>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</si>
  <si>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</si>
  <si>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</si>
  <si>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</si>
  <si>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</si>
  <si>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</si>
  <si>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</si>
  <si>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</si>
  <si>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</si>
  <si>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</si>
  <si>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</si>
  <si>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</si>
  <si>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</si>
  <si>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</si>
  <si>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</si>
  <si>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</si>
  <si>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</si>
  <si>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</si>
  <si>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</si>
  <si>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</si>
  <si>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</si>
  <si>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</si>
  <si>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</si>
  <si>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</si>
  <si>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</si>
  <si>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</si>
  <si>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</si>
  <si>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</si>
  <si>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</si>
  <si>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</si>
  <si>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</si>
  <si>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</si>
  <si>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</si>
  <si>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</si>
  <si>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</si>
  <si>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</si>
  <si>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</si>
  <si>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</si>
  <si>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</si>
  <si>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</si>
  <si>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</si>
  <si>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FRA1</t>
  </si>
  <si>
    <t>FRA2</t>
  </si>
  <si>
    <t>FRA3</t>
  </si>
  <si>
    <t>FRA4</t>
  </si>
  <si>
    <t>FRA5</t>
  </si>
  <si>
    <t>HR03</t>
  </si>
  <si>
    <t>HR04</t>
  </si>
  <si>
    <t>HU10</t>
  </si>
  <si>
    <t>HU21</t>
  </si>
  <si>
    <t>HU22</t>
  </si>
  <si>
    <t>HU23</t>
  </si>
  <si>
    <t>HU31</t>
  </si>
  <si>
    <t>HU32</t>
  </si>
  <si>
    <t>HU33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</si>
  <si>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</si>
  <si>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</si>
  <si>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</si>
  <si>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</si>
  <si>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</si>
  <si>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</si>
  <si>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</si>
  <si>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</si>
  <si>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</si>
  <si>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</si>
  <si>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</si>
  <si>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</si>
  <si>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</si>
  <si>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</si>
  <si>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</si>
  <si>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</si>
  <si>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</si>
  <si>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</si>
  <si>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</si>
  <si>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</si>
  <si>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</si>
  <si>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LU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</si>
  <si>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</si>
  <si>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</si>
  <si>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</si>
  <si>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</si>
  <si>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</si>
  <si>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</si>
  <si>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</si>
  <si>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</si>
  <si>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</si>
  <si>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</si>
  <si>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</si>
  <si>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</si>
  <si>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</si>
  <si>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</si>
  <si>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</si>
  <si>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SI03</t>
  </si>
  <si>
    <t>SI04</t>
  </si>
  <si>
    <t>SK01</t>
  </si>
  <si>
    <t>SK02</t>
  </si>
  <si>
    <t>SK03</t>
  </si>
  <si>
    <t>SK04</t>
  </si>
  <si>
    <t>UK</t>
  </si>
  <si>
    <t>NUTS</t>
  </si>
  <si>
    <t>Value</t>
  </si>
  <si>
    <t>Classes:</t>
  </si>
  <si>
    <t>Data not available</t>
  </si>
  <si>
    <t>Footnotes:</t>
  </si>
  <si>
    <t>Sources:</t>
  </si>
  <si>
    <t xml:space="preserve">Map 1: Area under vines, by NUTS 2 regions, 2015 </t>
  </si>
  <si>
    <t xml:space="preserve">(% of total utilised agricultural area) </t>
  </si>
  <si>
    <t>&lt;= 1 ‰</t>
  </si>
  <si>
    <t>1 % –  2 %</t>
  </si>
  <si>
    <t>2 % – 4 %</t>
  </si>
  <si>
    <t>4 % – 8 %</t>
  </si>
  <si>
    <t>≥ 8 %</t>
  </si>
  <si>
    <t>1 ‰ –  1 %</t>
  </si>
  <si>
    <t>Flag</t>
  </si>
  <si>
    <t>NUTS1</t>
  </si>
  <si>
    <t>NUTS0</t>
  </si>
  <si>
    <t>Eurostat (online data codes: vit_t1 and agr_r_acs)</t>
  </si>
  <si>
    <t>Crop statistics by NUTS 2 regions (from 2000 onwards) [agr_r_acs]</t>
  </si>
  <si>
    <t>Area under vines/UAA</t>
  </si>
  <si>
    <t>DE1 - Baden-Württemberg</t>
  </si>
  <si>
    <t>DE2 - Bayern</t>
  </si>
  <si>
    <t>DE3 - Berlin</t>
  </si>
  <si>
    <t>DE4 - Brandenburg</t>
  </si>
  <si>
    <t>DE5 - Bremen</t>
  </si>
  <si>
    <t>DE6 - Hamburg</t>
  </si>
  <si>
    <t>DE7 - Hessen</t>
  </si>
  <si>
    <t>DE8 - Mecklenburg-Vorpommern</t>
  </si>
  <si>
    <t>DE9 - Niedersachsen</t>
  </si>
  <si>
    <t>DEA - Nordrhein-Westfalen</t>
  </si>
  <si>
    <t>DEB - Rheinland-Pfalz</t>
  </si>
  <si>
    <t>DEC - Saarland</t>
  </si>
  <si>
    <t>DED - Sachsen</t>
  </si>
  <si>
    <t>DEE - Sachsen-Anhalt</t>
  </si>
  <si>
    <t>DEF - Schleswig-Holstein</t>
  </si>
  <si>
    <t>DEG - Thüringen</t>
  </si>
  <si>
    <t>CY</t>
  </si>
  <si>
    <t>http://appsso.eurostat.ec.europa.eu/nui/show.do?query=BOOKMARK_DS-790078_QID_-172FC705_UID_-3F171EB0&amp;layout=VINETYPE,L,X,0;GEO,B,Y,0;TIME,C,Z,0;UNIT,L,Z,1;INDICATORS,C,Z,2;&amp;zSelection=DS-790078UNIT,HA;DS-790078TIME,2015;DS-790078INDICATORS,OBS_FLAG;&amp;rankName1=TIME_1_0_-1_2&amp;rankName2=UNIT_1_2_-1_2&amp;rankName3=INDICATORS_1_2_-1_2&amp;rankName4=VINETYPE_1_2_0_0&amp;rankName5=GEO_1_0_0_1&amp;sortR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</si>
  <si>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-600865_QID_66330810_UID_-3F171EB0&amp;layout=TIME,C,X,0;GEO,B,Y,0;CROPS,L,Z,0;STRUCPRO,L,Z,1;INDICATORS,C,Z,2;&amp;zSelection=DS-600865INDICATORS,OBS_FLAG;DS-600865CROPS,UAA;DS-600865STRUCPRO,MA;&amp;rankName1=INDICATORS_1_2_-1_2&amp;rankName2=CROPS_1_2_-1_2&amp;rankName3=STRUCPRO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</si>
  <si>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Structural statistics on vineyards cover the EU Member States having a minimum planted area of 500 hectares (ha) of vineyards.Therefore Belgium,
Denmark, Estonia, Ireland, Latvia, Lithuania, Malta, the Netherlands, Poland, Finland and Sweden are not included in the data collection.</t>
  </si>
  <si>
    <t>Germany: NUTS level 1. Cyprus, Luxembourg and the United Kingdom: national data.</t>
  </si>
  <si>
    <r>
      <t>(</t>
    </r>
    <r>
      <rPr>
        <sz val="9"/>
        <color theme="1"/>
        <rFont val="Calibri"/>
        <family val="2"/>
      </rPr>
      <t>³</t>
    </r>
    <r>
      <rPr>
        <sz val="9"/>
        <color theme="1"/>
        <rFont val="Arial"/>
        <family val="2"/>
      </rPr>
      <t>) Região Autonoma dos Açores (PT20) and Regioão Autónoma da Madeira (PT30): not included.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</si>
  <si>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> Eurostat (online data code vit_t1)</t>
    </r>
  </si>
  <si>
    <t xml:space="preserve">(¹) 'Wine grapes' includes vines for wine grapes 'in production' and 'not yet in production'. </t>
  </si>
  <si>
    <t>Dual purpose (vines)</t>
  </si>
  <si>
    <t xml:space="preserve">Portugal (³) </t>
  </si>
  <si>
    <t xml:space="preserve">(²) 'Ohter vines' includes vines to produce material for the vegetative propagation of vines and other vines not elsewhere classified. </t>
  </si>
  <si>
    <t>Table 1:  Key variables on wine-grower holdings, 2015</t>
  </si>
  <si>
    <t>Figure 2: Wine-grower holdings, 2015</t>
  </si>
  <si>
    <t>Figure 3: Average size of area under vines per wine-grower holding, 2015</t>
  </si>
  <si>
    <t>Figure 4: Area of vineyards by size class of the wine-grower holding, 2015</t>
  </si>
  <si>
    <t>Table 2: Area of vineyards by main vine varieties, 2015</t>
  </si>
  <si>
    <r>
      <rPr>
        <b/>
        <sz val="11"/>
        <rFont val="Arial"/>
        <family val="2"/>
      </rPr>
      <t>Figure 5: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Area of vineyards by main vine varieties, 2015</t>
    </r>
  </si>
  <si>
    <t>Figure 6: Area of main varieties by age group, 2015</t>
  </si>
  <si>
    <t>Table 3: Area of vineyards by type of production, 2015</t>
  </si>
  <si>
    <t>Figure 7: Area of vineyards by type of production, 2015</t>
  </si>
  <si>
    <t>Figure 8:  Area of vineyards by type of production, EU-28, 2015</t>
  </si>
  <si>
    <t>Table 4:  Area under vines, 1999, 2009 and 2015</t>
  </si>
  <si>
    <t>Figure 9: Area under vines, 1999, 2009 and 2015</t>
  </si>
  <si>
    <t>Bookmark</t>
  </si>
  <si>
    <t>http://appsso.eurostat.ec.europa.eu/nui/show.do?query=BOOKMARK_DS-790078_QID_-50585560_UID_-3F171EB0&amp;layout=VINETYPE,L,X,0;GEO,B,Y,0;TIME,C,Z,0;UNIT,L,Z,1;INDICATORS,C,Z,2;&amp;zSelection=DS-790078UNIT,HA;DS-790078TIME,2015;DS-790078INDICATORS,OBS_FLAG;&amp;rankName1=TIME_1_0_-1_2&amp;rankName2=UNIT_1_2_-1_2&amp;rankName3=INDICATORS_1_2_-1_2&amp;rankName4=VINETYPE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</si>
  <si>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-790078_QID_-4ABEC041_UID_-3F171EB0&amp;layout=VINETYPE,L,X,0;GEO,B,Y,0;TIME,C,Z,0;UNIT,L,Z,1;INDICATORS,C,Z,2;&amp;zSelection=DS-790078UNIT,HA;DS-790078TIME,2015;DS-790078INDICATORS,OBS_FLAG;&amp;rankName1=TIME_1_0_-1_2&amp;rankName2=UNIT_1_2_-1_2&amp;rankName3=INDICATORS_1_2_-1_2&amp;rankName4=VINETYPE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</si>
  <si>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-790078_QID_4F2303C0_UID_-3F171EB0&amp;layout=VINETYPE,L,X,0;GEO,B,Y,0;TIME,C,Z,0;UNIT,L,Z,1;INDICATORS,C,Z,2;&amp;zSelection=DS-790078UNIT,HA;DS-790078INDICATORS,OBS_FLAG;DS-790078TIME,2015;&amp;rankName1=TIME_1_0_-1_2&amp;rankName2=UNIT_1_2_-1_2&amp;rankName3=INDICATORS_1_2_-1_2&amp;rankName4=VINETYPE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</si>
  <si>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-790076_QID_-4691F958_UID_-3F171EB0&amp;layout=AGRAREA,L,X,0;TIME,C,X,1;GEO,L,Y,0;VINETYPE,L,Z,0;UNIT,L,Z,1;INDICATORS,C,Z,2;&amp;zSelection=DS-790076VINETYPE,TOTAL;DS-790076INDICATORS,OBS_FLAG;DS-790076UNIT,HA;&amp;rankName1=UNIT_1_2_-1_2&amp;rankName2=INDICATORS_1_2_-1_2&amp;rankName3=VINETYPE_1_2_-1_2&amp;rankName4=AGRAREA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</si>
  <si>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-790072_QID_7CCBB67F_UID_-3F171EB0&amp;layout=AGE,L,X,0;GEO,L,Y,0;VINEVAR,L,Z,0;TIME,C,Z,1;UNIT,L,Z,2;INDICATORS,C,Z,3;&amp;zSelection=DS-790072UNIT,HA;DS-790072TIME,2015;DS-790072INDICATORS,OBS_FLAG;DS-790072VINEVAR,VIM_TOT;&amp;rankName1=TIME_1_0_-1_2&amp;rankName2=VINEVAR_1_2_-1_2&amp;rankName3=UNIT_1_2_-1_2&amp;rankName4=AGE_1_2_0_0&amp;rankName5=GEO_1_2_0_1&amp;rankName6=INDICATORS_1_2_-1_2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</si>
  <si>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-790072_QID_-385BD2F1_UID_-3F171EB0&amp;layout=VINEVAR,L,X,0;AGE,L,X,1;GEO,L,Y,0;TIME,C,Z,0;UNIT,L,Z,1;INDICATORS,C,Z,2;&amp;zSelection=DS-790072UNIT,HA;DS-790072TIME,2015;DS-790072INDICATORS,OBS_FLAG;&amp;rankName1=TIME_1_0_-1_2&amp;rankName2=UNIT_1_2_-1_2&amp;rankName3=INDICATORS_1_2_-1_2&amp;rankName4=VINEVAR_1_2_0_0&amp;rankName5=AGE_1_2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</si>
  <si>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-790072_QID_16E8783F_UID_-3F171EB0&amp;layout=VINEVAR,L,X,0;AGE,L,X,1;GEO,L,Y,0;TIME,C,Z,0;UNIT,L,Z,1;INDICATORS,C,Z,2;&amp;zSelection=DS-790072UNIT,HA;DS-790072TIME,2015;DS-790072INDICATORS,OBS_FLAG;&amp;rankName1=TIME_1_0_-1_2&amp;rankName2=UNIT_1_2_-1_2&amp;rankName3=INDICATORS_1_2_-1_2&amp;rankName4=VINEVAR_1_2_0_0&amp;rankName5=AGE_1_2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</si>
  <si>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-790078_QID_-12DF81B3_UID_-3F171EB0&amp;layout=VINETYPE,L,X,0;GEO,L,Y,0;TIME,C,Z,0;UNIT,L,Z,1;INDICATORS,C,Z,2;&amp;zSelection=DS-790078UNIT,HA;DS-790078TIME,2015;DS-790078INDICATORS,OBS_FLAG;&amp;rankName1=TIME_1_0_-1_2&amp;rankName2=UNIT_1_2_-1_2&amp;rankName3=INDICATORS_1_2_-1_2&amp;rankName4=VINETYPE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</si>
  <si>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-790076_QID_237CE7C9_UID_-3F171EB0&amp;layout=TIME,C,X,0;GEO,L,Y,0;VINETYPE,L,Z,0;AGRAREA,L,Z,1;UNIT,L,Z,2;INDICATORS,C,Z,3;&amp;zSelection=DS-790076AGRAREA,TOTAL;DS-790076VINETYPE,TOTAL;DS-790076INDICATORS,OBS_FLAG;DS-790076UNIT,HA;&amp;rankName1=UNIT_1_2_-1_2&amp;rankName2=INDICATORS_1_2_-1_2&amp;rankName3=AGRAREA_1_2_-1_2&amp;rankName4=VINETYPE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</si>
  <si>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 xml:space="preserve">Italy </t>
  </si>
  <si>
    <t>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</si>
</sst>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.0_i"/>
    <numFmt numFmtId="165" formatCode="dd\.mm\.yy"/>
    <numFmt numFmtId="166" formatCode="#,##0.0"/>
    <numFmt numFmtId="167" formatCode="#,##0_i"/>
    <numFmt numFmtId="168" formatCode="0.0"/>
    <numFmt numFmtId="169" formatCode="#,##0.000"/>
    <numFmt numFmtId="170" formatCode="0.0%"/>
    <numFmt numFmtId="171" formatCode="#,##0.00_i"/>
  </numFmts>
  <fonts count="6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2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u val="single"/>
      <sz val="9"/>
      <color theme="10"/>
      <name val="Arial"/>
      <family val="2"/>
    </font>
    <font>
      <b/>
      <sz val="12"/>
      <color theme="0"/>
      <name val="Arial"/>
      <family val="2"/>
    </font>
    <font>
      <b/>
      <sz val="26"/>
      <color theme="1" tint="0.49998000264167786"/>
      <name val="Calibri"/>
      <family val="2"/>
    </font>
    <font>
      <b/>
      <sz val="20"/>
      <color theme="1" tint="0.49998000264167786"/>
      <name val="Calibri"/>
      <family val="2"/>
    </font>
    <font>
      <b/>
      <sz val="14"/>
      <color theme="1"/>
      <name val="Arial"/>
      <family val="2"/>
    </font>
    <font>
      <b/>
      <sz val="9"/>
      <name val="Arial"/>
      <family val="2"/>
    </font>
    <font>
      <strike/>
      <sz val="9"/>
      <color theme="1"/>
      <name val="Arial"/>
      <family val="2"/>
    </font>
    <font>
      <sz val="9"/>
      <color rgb="FF1F497D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1499900072813034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i/>
      <sz val="9"/>
      <color rgb="FF333333"/>
      <name val="Arial"/>
      <family val="2"/>
    </font>
    <font>
      <sz val="9"/>
      <color rgb="FF333333"/>
      <name val="Arial"/>
      <family val="2"/>
    </font>
    <font>
      <b/>
      <sz val="9"/>
      <color theme="1" tint="0.49998000264167786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+mn-l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u val="single"/>
      <sz val="9"/>
      <color indexed="12"/>
      <name val="Myriad Pro"/>
      <family val="2"/>
    </font>
    <font>
      <sz val="11"/>
      <color theme="1"/>
      <name val="Calibri"/>
      <family val="2"/>
    </font>
    <font>
      <sz val="8"/>
      <name val="Arial Narrow"/>
      <family val="2"/>
    </font>
    <font>
      <b/>
      <sz val="11"/>
      <color rgb="FFFF0000"/>
      <name val="Arial"/>
      <family val="2"/>
    </font>
    <font>
      <sz val="10"/>
      <color theme="1" tint="0.35"/>
      <name val="Arial"/>
      <family val="2"/>
    </font>
    <font>
      <b/>
      <sz val="10"/>
      <color theme="1" tint="0.35"/>
      <name val="Arial"/>
      <family val="2"/>
    </font>
    <font>
      <sz val="9"/>
      <color theme="1" tint="0.2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ck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>
        <color rgb="FFA6A6A6"/>
      </right>
      <top style="thin">
        <color rgb="FF000000"/>
      </top>
      <bottom style="thin">
        <color rgb="FF000000"/>
      </bottom>
    </border>
    <border>
      <left style="thin">
        <color rgb="FFA6A6A6"/>
      </left>
      <right style="thin">
        <color rgb="FFA6A6A6"/>
      </right>
      <top style="thin">
        <color rgb="FF000000"/>
      </top>
      <bottom style="thin">
        <color rgb="FF000000"/>
      </bottom>
    </border>
    <border>
      <left style="thin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rgb="FF000000"/>
      </top>
      <bottom/>
    </border>
    <border>
      <left style="thin"/>
      <right style="thin">
        <color rgb="FFA6A6A6"/>
      </right>
      <top style="thin">
        <color rgb="FF000000"/>
      </top>
      <bottom/>
    </border>
    <border>
      <left style="thin">
        <color rgb="FFA6A6A6"/>
      </left>
      <right style="thin">
        <color rgb="FFA6A6A6"/>
      </right>
      <top style="thin">
        <color rgb="FF000000"/>
      </top>
      <bottom/>
    </border>
    <border>
      <left style="thin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rgb="FF000000"/>
      </top>
      <bottom style="thin"/>
    </border>
    <border>
      <left/>
      <right/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rgb="FF000000"/>
      </top>
      <bottom style="hair">
        <color rgb="FF000000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>
        <color rgb="FF000000"/>
      </bottom>
    </border>
    <border>
      <left/>
      <right/>
      <top style="hair"/>
      <bottom style="thin"/>
    </border>
    <border>
      <left/>
      <right style="hair">
        <color rgb="FFC0C0C0"/>
      </right>
      <top style="hair">
        <color rgb="FFC0C0C0"/>
      </top>
      <bottom style="hair"/>
    </border>
    <border>
      <left/>
      <right/>
      <top style="hair">
        <color rgb="FF00000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000000"/>
      </top>
      <bottom style="hair">
        <color rgb="FF000000"/>
      </bottom>
    </border>
    <border>
      <left style="hair">
        <color rgb="FFA6A6A6"/>
      </left>
      <right style="hair">
        <color rgb="FFA6A6A6"/>
      </right>
      <top style="hair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hair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000000"/>
      </bottom>
    </border>
    <border>
      <left style="hair">
        <color rgb="FFA6A6A6"/>
      </left>
      <right/>
      <top style="hair">
        <color rgb="FF000000"/>
      </top>
      <bottom style="hair">
        <color rgb="FF000000"/>
      </bottom>
    </border>
    <border>
      <left style="hair">
        <color rgb="FFA6A6A6"/>
      </left>
      <right/>
      <top style="hair">
        <color rgb="FF000000"/>
      </top>
      <bottom style="thin"/>
    </border>
    <border>
      <left style="hair">
        <color rgb="FFA6A6A6"/>
      </left>
      <right/>
      <top/>
      <bottom style="hair">
        <color rgb="FFA6A6A6"/>
      </bottom>
    </border>
    <border>
      <left/>
      <right/>
      <top/>
      <bottom style="hair">
        <color rgb="FFA6A6A6"/>
      </bottom>
    </border>
    <border>
      <left style="hair">
        <color rgb="FFA6A6A6"/>
      </left>
      <right/>
      <top style="hair">
        <color rgb="FFA6A6A6"/>
      </top>
      <bottom style="hair">
        <color rgb="FFA6A6A6"/>
      </bottom>
    </border>
    <border>
      <left/>
      <right/>
      <top style="hair">
        <color rgb="FFA6A6A6"/>
      </top>
      <bottom style="hair">
        <color rgb="FFA6A6A6"/>
      </bottom>
    </border>
    <border>
      <left style="hair">
        <color rgb="FFA6A6A6"/>
      </left>
      <right/>
      <top style="hair">
        <color rgb="FFA6A6A6"/>
      </top>
      <bottom style="thin">
        <color rgb="FF000000"/>
      </bottom>
    </border>
    <border>
      <left/>
      <right/>
      <top style="hair">
        <color rgb="FFA6A6A6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5" fillId="0" borderId="0" applyFill="0" applyBorder="0" applyProtection="0">
      <alignment horizontal="right" vertical="center" wrapText="1"/>
    </xf>
    <xf numFmtId="0" fontId="5" fillId="2" borderId="1">
      <alignment horizontal="center" vertical="center" wrapText="1"/>
      <protection/>
    </xf>
    <xf numFmtId="0" fontId="2" fillId="0" borderId="0">
      <alignment/>
      <protection/>
    </xf>
    <xf numFmtId="0" fontId="5" fillId="0" borderId="0">
      <alignment vertical="center" wrapText="1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Protection="0">
      <alignment horizontal="left" indent="1"/>
    </xf>
    <xf numFmtId="0" fontId="10" fillId="0" borderId="0" applyNumberFormat="0" applyFill="0" applyAlignment="0" applyProtection="0"/>
    <xf numFmtId="0" fontId="11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14" fillId="3" borderId="2">
      <alignment horizontal="left" vertical="center" indent="1"/>
      <protection/>
    </xf>
    <xf numFmtId="0" fontId="5" fillId="4" borderId="3">
      <alignment vertical="center" wrapText="1"/>
      <protection locked="0"/>
    </xf>
    <xf numFmtId="0" fontId="5" fillId="5" borderId="1">
      <alignment horizontal="center" vertical="center" wrapText="1"/>
      <protection/>
    </xf>
    <xf numFmtId="0" fontId="6" fillId="0" borderId="4">
      <alignment vertical="center" wrapText="1"/>
      <protection/>
    </xf>
    <xf numFmtId="4" fontId="5" fillId="0" borderId="5">
      <alignment vertical="center"/>
      <protection/>
    </xf>
    <xf numFmtId="4" fontId="5" fillId="5" borderId="5">
      <alignment vertical="center"/>
      <protection/>
    </xf>
    <xf numFmtId="0" fontId="5" fillId="6" borderId="3">
      <alignment vertical="center" wrapText="1"/>
      <protection locked="0"/>
    </xf>
    <xf numFmtId="0" fontId="1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Protection="0">
      <alignment vertical="center"/>
    </xf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6" applyNumberFormat="0" applyAlignment="0" applyProtection="0"/>
    <xf numFmtId="0" fontId="43" fillId="0" borderId="7" applyNumberFormat="0" applyFill="0" applyAlignment="0" applyProtection="0"/>
    <xf numFmtId="0" fontId="37" fillId="22" borderId="8" applyNumberFormat="0" applyFont="0" applyAlignment="0" applyProtection="0"/>
    <xf numFmtId="0" fontId="37" fillId="22" borderId="8" applyNumberFormat="0" applyFont="0" applyAlignment="0" applyProtection="0"/>
    <xf numFmtId="0" fontId="44" fillId="12" borderId="6" applyNumberFormat="0" applyAlignment="0" applyProtection="0"/>
    <xf numFmtId="0" fontId="45" fillId="8" borderId="0" applyNumberFormat="0" applyBorder="0" applyAlignment="0" applyProtection="0"/>
    <xf numFmtId="0" fontId="46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6" fillId="0" borderId="0" applyNumberFormat="0" applyFill="0" applyBorder="0">
      <alignment/>
      <protection locked="0"/>
    </xf>
    <xf numFmtId="0" fontId="48" fillId="23" borderId="0" applyNumberFormat="0" applyBorder="0" applyAlignment="0" applyProtection="0"/>
    <xf numFmtId="0" fontId="3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0" applyNumberFormat="0" applyBorder="0" applyAlignment="0" applyProtection="0"/>
    <xf numFmtId="0" fontId="50" fillId="21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13" applyNumberFormat="0" applyAlignment="0" applyProtection="0"/>
    <xf numFmtId="0" fontId="4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/>
    </xf>
    <xf numFmtId="0" fontId="4" fillId="0" borderId="0" applyNumberFormat="0" applyFill="0" applyBorder="0" applyProtection="0">
      <alignment vertical="center"/>
    </xf>
    <xf numFmtId="0" fontId="59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43" fontId="1" fillId="0" borderId="0" applyFont="0" applyFill="0" applyBorder="0" applyAlignment="0" applyProtection="0"/>
    <xf numFmtId="164" fontId="61" fillId="0" borderId="0" applyFill="0" applyBorder="0" applyProtection="0">
      <alignment horizontal="right"/>
    </xf>
    <xf numFmtId="0" fontId="1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43" fontId="2" fillId="0" borderId="0" applyFon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8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3" fillId="25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5" borderId="14" xfId="0" applyFont="1" applyFill="1" applyBorder="1" applyAlignment="1">
      <alignment horizontal="center" wrapText="1"/>
    </xf>
    <xf numFmtId="0" fontId="3" fillId="26" borderId="14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22" applyFont="1" applyFill="1" applyBorder="1" applyAlignment="1">
      <alignment horizontal="center" vertical="center"/>
      <protection/>
    </xf>
    <xf numFmtId="0" fontId="3" fillId="25" borderId="18" xfId="22" applyFont="1" applyFill="1" applyBorder="1" applyAlignment="1">
      <alignment horizontal="center" vertical="center"/>
      <protection/>
    </xf>
    <xf numFmtId="0" fontId="3" fillId="25" borderId="14" xfId="22" applyFont="1" applyFill="1" applyBorder="1" applyAlignment="1">
      <alignment horizontal="center" vertical="center"/>
      <protection/>
    </xf>
    <xf numFmtId="0" fontId="3" fillId="25" borderId="19" xfId="0" applyFont="1" applyFill="1" applyBorder="1" applyAlignment="1">
      <alignment horizontal="center"/>
    </xf>
    <xf numFmtId="0" fontId="3" fillId="25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27" borderId="0" xfId="0" applyFont="1" applyFill="1" applyAlignment="1" quotePrefix="1">
      <alignment horizontal="left"/>
    </xf>
    <xf numFmtId="0" fontId="5" fillId="27" borderId="0" xfId="0" applyFont="1" applyFill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168" fontId="5" fillId="0" borderId="0" xfId="0" applyNumberFormat="1" applyFont="1"/>
    <xf numFmtId="2" fontId="5" fillId="0" borderId="0" xfId="0" applyNumberFormat="1" applyFont="1"/>
    <xf numFmtId="0" fontId="5" fillId="27" borderId="0" xfId="0" applyFont="1" applyFill="1"/>
    <xf numFmtId="0" fontId="19" fillId="0" borderId="0" xfId="0" applyFont="1"/>
    <xf numFmtId="0" fontId="5" fillId="0" borderId="0" xfId="0" applyFont="1" applyBorder="1"/>
    <xf numFmtId="1" fontId="5" fillId="0" borderId="0" xfId="0" applyNumberFormat="1" applyFont="1"/>
    <xf numFmtId="3" fontId="5" fillId="0" borderId="0" xfId="0" applyNumberFormat="1" applyFont="1"/>
    <xf numFmtId="3" fontId="5" fillId="0" borderId="23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20" fillId="0" borderId="0" xfId="0" applyFont="1" applyAlignment="1">
      <alignment horizontal="left" vertical="center" indent="15"/>
    </xf>
    <xf numFmtId="0" fontId="3" fillId="0" borderId="0" xfId="0" applyFont="1" applyBorder="1" applyAlignment="1">
      <alignment horizontal="left"/>
    </xf>
    <xf numFmtId="0" fontId="22" fillId="0" borderId="0" xfId="0" applyFont="1"/>
    <xf numFmtId="168" fontId="3" fillId="26" borderId="0" xfId="0" applyNumberFormat="1" applyFont="1" applyFill="1" applyBorder="1" applyAlignment="1">
      <alignment horizontal="right"/>
    </xf>
    <xf numFmtId="0" fontId="3" fillId="26" borderId="21" xfId="0" applyFont="1" applyFill="1" applyBorder="1" applyAlignment="1">
      <alignment horizontal="left"/>
    </xf>
    <xf numFmtId="1" fontId="5" fillId="27" borderId="0" xfId="0" applyNumberFormat="1" applyFont="1" applyFill="1"/>
    <xf numFmtId="0" fontId="3" fillId="25" borderId="21" xfId="0" applyFont="1" applyFill="1" applyBorder="1" applyAlignment="1">
      <alignment/>
    </xf>
    <xf numFmtId="0" fontId="5" fillId="0" borderId="0" xfId="0" applyFont="1" quotePrefix="1"/>
    <xf numFmtId="0" fontId="23" fillId="27" borderId="0" xfId="0" applyFont="1" applyFill="1"/>
    <xf numFmtId="3" fontId="22" fillId="0" borderId="0" xfId="0" applyNumberFormat="1" applyFont="1"/>
    <xf numFmtId="168" fontId="5" fillId="27" borderId="0" xfId="0" applyNumberFormat="1" applyFont="1" applyFill="1" applyBorder="1"/>
    <xf numFmtId="3" fontId="5" fillId="27" borderId="0" xfId="0" applyNumberFormat="1" applyFont="1" applyFill="1" applyAlignment="1">
      <alignment wrapText="1"/>
    </xf>
    <xf numFmtId="3" fontId="5" fillId="27" borderId="0" xfId="0" applyNumberFormat="1" applyFont="1" applyFill="1"/>
    <xf numFmtId="169" fontId="5" fillId="0" borderId="0" xfId="0" applyNumberFormat="1" applyFont="1"/>
    <xf numFmtId="0" fontId="3" fillId="0" borderId="0" xfId="0" applyFont="1" applyAlignment="1">
      <alignment horizontal="right"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9" fontId="5" fillId="0" borderId="0" xfId="15" applyFont="1" applyAlignment="1">
      <alignment horizontal="right"/>
    </xf>
    <xf numFmtId="0" fontId="5" fillId="0" borderId="3" xfId="0" applyFont="1" applyBorder="1"/>
    <xf numFmtId="1" fontId="5" fillId="0" borderId="3" xfId="0" applyNumberFormat="1" applyFont="1" applyBorder="1"/>
    <xf numFmtId="0" fontId="3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/>
    <xf numFmtId="0" fontId="22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/>
    <xf numFmtId="0" fontId="25" fillId="0" borderId="0" xfId="0" applyFont="1"/>
    <xf numFmtId="2" fontId="3" fillId="0" borderId="0" xfId="0" applyNumberFormat="1" applyFont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4" fontId="5" fillId="0" borderId="0" xfId="0" applyNumberFormat="1" applyFont="1" applyFill="1" applyBorder="1"/>
    <xf numFmtId="0" fontId="26" fillId="0" borderId="0" xfId="0" applyFont="1"/>
    <xf numFmtId="0" fontId="3" fillId="25" borderId="26" xfId="0" applyFont="1" applyFill="1" applyBorder="1" applyAlignment="1">
      <alignment horizontal="center" vertical="center"/>
    </xf>
    <xf numFmtId="0" fontId="3" fillId="25" borderId="27" xfId="0" applyFont="1" applyFill="1" applyBorder="1" applyAlignment="1">
      <alignment horizontal="center" vertical="center"/>
    </xf>
    <xf numFmtId="0" fontId="3" fillId="25" borderId="28" xfId="22" applyFont="1" applyFill="1" applyBorder="1" applyAlignment="1">
      <alignment horizontal="center" vertical="center"/>
      <protection/>
    </xf>
    <xf numFmtId="0" fontId="3" fillId="25" borderId="29" xfId="22" applyFont="1" applyFill="1" applyBorder="1" applyAlignment="1">
      <alignment horizontal="center" vertical="center"/>
      <protection/>
    </xf>
    <xf numFmtId="0" fontId="3" fillId="25" borderId="30" xfId="22" applyFont="1" applyFill="1" applyBorder="1" applyAlignment="1">
      <alignment horizontal="center" vertical="center"/>
      <protection/>
    </xf>
    <xf numFmtId="168" fontId="5" fillId="0" borderId="3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22" applyFont="1" applyFill="1" applyBorder="1" applyAlignment="1">
      <alignment horizontal="center" vertical="center"/>
      <protection/>
    </xf>
    <xf numFmtId="168" fontId="5" fillId="0" borderId="0" xfId="0" applyNumberFormat="1" applyFont="1" applyFill="1" applyBorder="1"/>
    <xf numFmtId="0" fontId="18" fillId="0" borderId="0" xfId="0" applyFont="1" applyFill="1" applyBorder="1" applyAlignment="1">
      <alignment horizontal="center" wrapText="1"/>
    </xf>
    <xf numFmtId="0" fontId="24" fillId="0" borderId="0" xfId="0" applyFont="1" applyFill="1"/>
    <xf numFmtId="0" fontId="5" fillId="0" borderId="0" xfId="0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0" fontId="4" fillId="0" borderId="31" xfId="0" applyNumberFormat="1" applyFont="1" applyFill="1" applyBorder="1" applyAlignment="1">
      <alignment horizontal="right"/>
    </xf>
    <xf numFmtId="0" fontId="4" fillId="0" borderId="32" xfId="0" applyNumberFormat="1" applyFont="1" applyFill="1" applyBorder="1" applyAlignment="1">
      <alignment horizontal="right"/>
    </xf>
    <xf numFmtId="0" fontId="18" fillId="27" borderId="0" xfId="0" applyNumberFormat="1" applyFont="1" applyFill="1" applyBorder="1" applyAlignment="1">
      <alignment/>
    </xf>
    <xf numFmtId="166" fontId="4" fillId="27" borderId="0" xfId="0" applyNumberFormat="1" applyFont="1" applyFill="1" applyBorder="1" applyAlignment="1">
      <alignment/>
    </xf>
    <xf numFmtId="0" fontId="3" fillId="26" borderId="0" xfId="0" applyFont="1" applyFill="1"/>
    <xf numFmtId="166" fontId="3" fillId="26" borderId="0" xfId="0" applyNumberFormat="1" applyFont="1" applyFill="1"/>
    <xf numFmtId="3" fontId="3" fillId="26" borderId="0" xfId="0" applyNumberFormat="1" applyFont="1" applyFill="1"/>
    <xf numFmtId="0" fontId="5" fillId="26" borderId="0" xfId="0" applyFont="1" applyFill="1" applyBorder="1"/>
    <xf numFmtId="0" fontId="3" fillId="28" borderId="0" xfId="0" applyFont="1" applyFill="1" applyBorder="1" applyAlignment="1">
      <alignment horizontal="left"/>
    </xf>
    <xf numFmtId="168" fontId="3" fillId="28" borderId="0" xfId="0" applyNumberFormat="1" applyFont="1" applyFill="1"/>
    <xf numFmtId="0" fontId="3" fillId="25" borderId="33" xfId="0" applyFont="1" applyFill="1" applyBorder="1" applyAlignment="1">
      <alignment horizontal="center" vertical="center" wrapText="1"/>
    </xf>
    <xf numFmtId="0" fontId="18" fillId="27" borderId="20" xfId="0" applyNumberFormat="1" applyFont="1" applyFill="1" applyBorder="1" applyAlignment="1">
      <alignment/>
    </xf>
    <xf numFmtId="0" fontId="18" fillId="27" borderId="21" xfId="0" applyNumberFormat="1" applyFont="1" applyFill="1" applyBorder="1" applyAlignment="1">
      <alignment/>
    </xf>
    <xf numFmtId="3" fontId="4" fillId="27" borderId="34" xfId="0" applyNumberFormat="1" applyFont="1" applyFill="1" applyBorder="1" applyAlignment="1">
      <alignment horizontal="right"/>
    </xf>
    <xf numFmtId="3" fontId="4" fillId="27" borderId="21" xfId="0" applyNumberFormat="1" applyFont="1" applyFill="1" applyBorder="1" applyAlignment="1">
      <alignment horizontal="right"/>
    </xf>
    <xf numFmtId="3" fontId="4" fillId="27" borderId="35" xfId="0" applyNumberFormat="1" applyFont="1" applyFill="1" applyBorder="1" applyAlignment="1">
      <alignment horizontal="right"/>
    </xf>
    <xf numFmtId="0" fontId="4" fillId="27" borderId="34" xfId="0" applyNumberFormat="1" applyFont="1" applyFill="1" applyBorder="1" applyAlignment="1">
      <alignment horizontal="right"/>
    </xf>
    <xf numFmtId="0" fontId="4" fillId="27" borderId="21" xfId="0" applyNumberFormat="1" applyFont="1" applyFill="1" applyBorder="1" applyAlignment="1">
      <alignment horizontal="right"/>
    </xf>
    <xf numFmtId="0" fontId="4" fillId="27" borderId="35" xfId="0" applyNumberFormat="1" applyFont="1" applyFill="1" applyBorder="1" applyAlignment="1">
      <alignment horizontal="right"/>
    </xf>
    <xf numFmtId="0" fontId="18" fillId="27" borderId="19" xfId="0" applyNumberFormat="1" applyFont="1" applyFill="1" applyBorder="1" applyAlignment="1">
      <alignment/>
    </xf>
    <xf numFmtId="0" fontId="18" fillId="27" borderId="22" xfId="0" applyNumberFormat="1" applyFont="1" applyFill="1" applyBorder="1" applyAlignment="1">
      <alignment/>
    </xf>
    <xf numFmtId="3" fontId="4" fillId="27" borderId="33" xfId="0" applyNumberFormat="1" applyFont="1" applyFill="1" applyBorder="1" applyAlignment="1">
      <alignment horizontal="right"/>
    </xf>
    <xf numFmtId="3" fontId="4" fillId="27" borderId="22" xfId="0" applyNumberFormat="1" applyFont="1" applyFill="1" applyBorder="1" applyAlignment="1">
      <alignment horizontal="right"/>
    </xf>
    <xf numFmtId="0" fontId="4" fillId="27" borderId="36" xfId="0" applyNumberFormat="1" applyFont="1" applyFill="1" applyBorder="1" applyAlignment="1">
      <alignment horizontal="right"/>
    </xf>
    <xf numFmtId="0" fontId="4" fillId="27" borderId="33" xfId="0" applyNumberFormat="1" applyFont="1" applyFill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Fill="1"/>
    <xf numFmtId="0" fontId="5" fillId="0" borderId="0" xfId="0" applyFont="1" applyFill="1" applyBorder="1" applyAlignment="1">
      <alignment wrapText="1"/>
    </xf>
    <xf numFmtId="0" fontId="24" fillId="0" borderId="0" xfId="0" applyFont="1" applyFill="1" applyBorder="1"/>
    <xf numFmtId="3" fontId="24" fillId="0" borderId="0" xfId="0" applyNumberFormat="1" applyFont="1" applyFill="1" applyBorder="1"/>
    <xf numFmtId="0" fontId="28" fillId="27" borderId="0" xfId="0" applyFont="1" applyFill="1"/>
    <xf numFmtId="3" fontId="24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/>
    <xf numFmtId="167" fontId="5" fillId="0" borderId="0" xfId="0" applyNumberFormat="1" applyFont="1" applyFill="1" applyBorder="1"/>
    <xf numFmtId="0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42" applyNumberFormat="1" applyFont="1" applyFill="1" applyBorder="1" applyAlignment="1">
      <alignment/>
      <protection/>
    </xf>
    <xf numFmtId="0" fontId="4" fillId="0" borderId="0" xfId="42" applyFont="1">
      <alignment/>
      <protection/>
    </xf>
    <xf numFmtId="0" fontId="4" fillId="0" borderId="24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3" fontId="24" fillId="0" borderId="0" xfId="0" applyNumberFormat="1" applyFont="1" applyFill="1" applyBorder="1" applyAlignment="1">
      <alignment/>
    </xf>
    <xf numFmtId="3" fontId="4" fillId="27" borderId="33" xfId="20" applyNumberFormat="1" applyFont="1" applyFill="1" applyBorder="1" applyAlignment="1">
      <alignment horizontal="right"/>
      <protection/>
    </xf>
    <xf numFmtId="0" fontId="5" fillId="0" borderId="38" xfId="0" applyFont="1" applyBorder="1"/>
    <xf numFmtId="0" fontId="18" fillId="0" borderId="39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0" fontId="18" fillId="0" borderId="21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18" fillId="0" borderId="22" xfId="0" applyFont="1" applyFill="1" applyBorder="1" applyAlignment="1">
      <alignment horizontal="left"/>
    </xf>
    <xf numFmtId="0" fontId="4" fillId="25" borderId="0" xfId="0" applyNumberFormat="1" applyFont="1" applyFill="1" applyBorder="1" applyAlignment="1">
      <alignment wrapText="1"/>
    </xf>
    <xf numFmtId="0" fontId="18" fillId="25" borderId="41" xfId="0" applyNumberFormat="1" applyFont="1" applyFill="1" applyBorder="1" applyAlignment="1">
      <alignment horizontal="center" wrapText="1"/>
    </xf>
    <xf numFmtId="3" fontId="18" fillId="0" borderId="0" xfId="0" applyNumberFormat="1" applyFont="1"/>
    <xf numFmtId="3" fontId="5" fillId="27" borderId="0" xfId="0" applyNumberFormat="1" applyFont="1" applyFill="1" applyAlignment="1">
      <alignment horizontal="center"/>
    </xf>
    <xf numFmtId="0" fontId="3" fillId="0" borderId="31" xfId="0" applyFont="1" applyBorder="1" applyAlignment="1">
      <alignment horizontal="left"/>
    </xf>
    <xf numFmtId="3" fontId="5" fillId="0" borderId="31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left"/>
    </xf>
    <xf numFmtId="0" fontId="18" fillId="27" borderId="32" xfId="20" applyNumberFormat="1" applyFont="1" applyFill="1" applyBorder="1" applyAlignment="1">
      <alignment horizontal="left"/>
      <protection/>
    </xf>
    <xf numFmtId="3" fontId="4" fillId="27" borderId="32" xfId="20" applyNumberFormat="1" applyFont="1" applyFill="1" applyBorder="1" applyAlignment="1">
      <alignment horizontal="right"/>
      <protection/>
    </xf>
    <xf numFmtId="3" fontId="5" fillId="0" borderId="31" xfId="0" applyNumberFormat="1" applyFont="1" applyBorder="1"/>
    <xf numFmtId="0" fontId="18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1" fontId="5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25" borderId="30" xfId="0" applyFont="1" applyFill="1" applyBorder="1" applyAlignment="1">
      <alignment horizontal="center"/>
    </xf>
    <xf numFmtId="0" fontId="4" fillId="0" borderId="0" xfId="0" applyFont="1" applyFill="1" applyBorder="1"/>
    <xf numFmtId="168" fontId="4" fillId="0" borderId="0" xfId="0" applyNumberFormat="1" applyFont="1" applyFill="1" applyBorder="1"/>
    <xf numFmtId="1" fontId="4" fillId="0" borderId="0" xfId="0" applyNumberFormat="1" applyFont="1" applyFill="1" applyBorder="1"/>
    <xf numFmtId="3" fontId="4" fillId="0" borderId="31" xfId="0" applyNumberFormat="1" applyFont="1" applyFill="1" applyBorder="1" applyAlignment="1">
      <alignment/>
    </xf>
    <xf numFmtId="0" fontId="3" fillId="0" borderId="0" xfId="0" applyFont="1" applyBorder="1"/>
    <xf numFmtId="4" fontId="4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/>
    <xf numFmtId="166" fontId="18" fillId="0" borderId="0" xfId="0" applyNumberFormat="1" applyFont="1" applyFill="1" applyBorder="1"/>
    <xf numFmtId="3" fontId="4" fillId="0" borderId="42" xfId="0" applyNumberFormat="1" applyFont="1" applyFill="1" applyBorder="1" applyAlignment="1">
      <alignment/>
    </xf>
    <xf numFmtId="0" fontId="3" fillId="25" borderId="4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8" fillId="0" borderId="0" xfId="20" applyNumberFormat="1" applyFont="1" applyFill="1" applyBorder="1" applyAlignment="1">
      <alignment horizontal="left"/>
      <protection/>
    </xf>
    <xf numFmtId="0" fontId="3" fillId="0" borderId="44" xfId="0" applyFont="1" applyBorder="1" applyAlignment="1">
      <alignment horizontal="left"/>
    </xf>
    <xf numFmtId="3" fontId="5" fillId="0" borderId="44" xfId="0" applyNumberFormat="1" applyFont="1" applyBorder="1"/>
    <xf numFmtId="3" fontId="4" fillId="0" borderId="44" xfId="0" applyNumberFormat="1" applyFont="1" applyFill="1" applyBorder="1" applyAlignment="1">
      <alignment/>
    </xf>
    <xf numFmtId="0" fontId="18" fillId="25" borderId="14" xfId="20" applyNumberFormat="1" applyFont="1" applyFill="1" applyBorder="1" applyAlignment="1">
      <alignment horizontal="center"/>
      <protection/>
    </xf>
    <xf numFmtId="0" fontId="3" fillId="25" borderId="45" xfId="0" applyNumberFormat="1" applyFont="1" applyFill="1" applyBorder="1" applyAlignment="1">
      <alignment horizontal="center"/>
    </xf>
    <xf numFmtId="0" fontId="3" fillId="25" borderId="14" xfId="0" applyNumberFormat="1" applyFont="1" applyFill="1" applyBorder="1" applyAlignment="1">
      <alignment horizontal="center"/>
    </xf>
    <xf numFmtId="0" fontId="18" fillId="25" borderId="46" xfId="20" applyNumberFormat="1" applyFont="1" applyFill="1" applyBorder="1" applyAlignment="1">
      <alignment horizontal="center"/>
      <protection/>
    </xf>
    <xf numFmtId="0" fontId="3" fillId="25" borderId="47" xfId="0" applyFont="1" applyFill="1" applyBorder="1" applyAlignment="1">
      <alignment horizontal="center"/>
    </xf>
    <xf numFmtId="0" fontId="3" fillId="0" borderId="48" xfId="0" applyFont="1" applyBorder="1" applyAlignment="1">
      <alignment horizontal="left"/>
    </xf>
    <xf numFmtId="4" fontId="5" fillId="0" borderId="48" xfId="0" applyNumberFormat="1" applyFont="1" applyBorder="1"/>
    <xf numFmtId="0" fontId="3" fillId="0" borderId="49" xfId="0" applyFont="1" applyBorder="1" applyAlignment="1">
      <alignment horizontal="left"/>
    </xf>
    <xf numFmtId="4" fontId="5" fillId="0" borderId="50" xfId="0" applyNumberFormat="1" applyFont="1" applyBorder="1"/>
    <xf numFmtId="0" fontId="18" fillId="25" borderId="51" xfId="20" applyNumberFormat="1" applyFont="1" applyFill="1" applyBorder="1" applyAlignment="1">
      <alignment horizontal="center"/>
      <protection/>
    </xf>
    <xf numFmtId="0" fontId="3" fillId="25" borderId="14" xfId="0" applyFont="1" applyFill="1" applyBorder="1" applyAlignment="1">
      <alignment horizontal="left" wrapText="1"/>
    </xf>
    <xf numFmtId="166" fontId="5" fillId="0" borderId="0" xfId="0" applyNumberFormat="1" applyFont="1"/>
    <xf numFmtId="0" fontId="3" fillId="0" borderId="0" xfId="0" applyFont="1" applyAlignment="1">
      <alignment wrapText="1"/>
    </xf>
    <xf numFmtId="168" fontId="3" fillId="0" borderId="0" xfId="0" applyNumberFormat="1" applyFont="1"/>
    <xf numFmtId="0" fontId="18" fillId="27" borderId="43" xfId="0" applyNumberFormat="1" applyFont="1" applyFill="1" applyBorder="1" applyAlignment="1">
      <alignment/>
    </xf>
    <xf numFmtId="168" fontId="5" fillId="27" borderId="43" xfId="0" applyNumberFormat="1" applyFont="1" applyFill="1" applyBorder="1"/>
    <xf numFmtId="0" fontId="18" fillId="27" borderId="31" xfId="0" applyNumberFormat="1" applyFont="1" applyFill="1" applyBorder="1" applyAlignment="1">
      <alignment/>
    </xf>
    <xf numFmtId="168" fontId="5" fillId="27" borderId="31" xfId="0" applyNumberFormat="1" applyFont="1" applyFill="1" applyBorder="1"/>
    <xf numFmtId="0" fontId="18" fillId="27" borderId="52" xfId="0" applyNumberFormat="1" applyFont="1" applyFill="1" applyBorder="1" applyAlignment="1">
      <alignment/>
    </xf>
    <xf numFmtId="168" fontId="5" fillId="27" borderId="52" xfId="0" applyNumberFormat="1" applyFont="1" applyFill="1" applyBorder="1"/>
    <xf numFmtId="0" fontId="18" fillId="27" borderId="32" xfId="0" applyNumberFormat="1" applyFont="1" applyFill="1" applyBorder="1" applyAlignment="1">
      <alignment/>
    </xf>
    <xf numFmtId="168" fontId="5" fillId="27" borderId="32" xfId="0" applyNumberFormat="1" applyFont="1" applyFill="1" applyBorder="1"/>
    <xf numFmtId="0" fontId="1" fillId="0" borderId="0" xfId="0" applyNumberFormat="1" applyFont="1" applyFill="1" applyBorder="1" applyAlignment="1">
      <alignment/>
    </xf>
    <xf numFmtId="0" fontId="1" fillId="13" borderId="24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0" borderId="24" xfId="0" applyNumberFormat="1" applyFont="1" applyFill="1" applyBorder="1" applyAlignment="1">
      <alignment/>
    </xf>
    <xf numFmtId="166" fontId="4" fillId="0" borderId="20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166" fontId="4" fillId="0" borderId="21" xfId="0" applyNumberFormat="1" applyFont="1" applyFill="1" applyBorder="1" applyAlignment="1">
      <alignment horizontal="right"/>
    </xf>
    <xf numFmtId="0" fontId="4" fillId="0" borderId="21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166" fontId="4" fillId="0" borderId="22" xfId="0" applyNumberFormat="1" applyFont="1" applyFill="1" applyBorder="1" applyAlignment="1">
      <alignment horizontal="right"/>
    </xf>
    <xf numFmtId="168" fontId="4" fillId="0" borderId="22" xfId="0" applyNumberFormat="1" applyFont="1" applyFill="1" applyBorder="1" applyAlignment="1">
      <alignment horizontal="right"/>
    </xf>
    <xf numFmtId="3" fontId="4" fillId="0" borderId="22" xfId="0" applyNumberFormat="1" applyFont="1" applyFill="1" applyBorder="1"/>
    <xf numFmtId="165" fontId="1" fillId="0" borderId="0" xfId="0" applyNumberFormat="1" applyFont="1" applyFill="1" applyBorder="1" applyAlignment="1">
      <alignment/>
    </xf>
    <xf numFmtId="0" fontId="0" fillId="0" borderId="0" xfId="0" applyFill="1" applyBorder="1"/>
    <xf numFmtId="168" fontId="24" fillId="0" borderId="0" xfId="0" applyNumberFormat="1" applyFont="1" applyFill="1"/>
    <xf numFmtId="4" fontId="1" fillId="0" borderId="24" xfId="0" applyNumberFormat="1" applyFont="1" applyFill="1" applyBorder="1" applyAlignment="1">
      <alignment/>
    </xf>
    <xf numFmtId="3" fontId="22" fillId="0" borderId="0" xfId="0" applyNumberFormat="1" applyFont="1" applyFill="1" applyBorder="1"/>
    <xf numFmtId="166" fontId="4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9" fontId="4" fillId="0" borderId="0" xfId="15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9" fontId="5" fillId="0" borderId="0" xfId="0" applyNumberFormat="1" applyFont="1"/>
    <xf numFmtId="168" fontId="24" fillId="0" borderId="0" xfId="0" applyNumberFormat="1" applyFont="1" applyFill="1" applyBorder="1" applyAlignment="1">
      <alignment horizontal="right"/>
    </xf>
    <xf numFmtId="166" fontId="5" fillId="0" borderId="0" xfId="24" applyNumberFormat="1" applyAlignment="1">
      <alignment vertical="center" wrapText="1"/>
      <protection/>
    </xf>
    <xf numFmtId="166" fontId="5" fillId="0" borderId="0" xfId="0" applyNumberFormat="1" applyFont="1" applyAlignment="1">
      <alignment horizontal="right"/>
    </xf>
    <xf numFmtId="170" fontId="4" fillId="0" borderId="0" xfId="1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3" fillId="25" borderId="3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5" borderId="5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2" fillId="0" borderId="0" xfId="0" applyFont="1" applyBorder="1"/>
    <xf numFmtId="3" fontId="4" fillId="0" borderId="54" xfId="0" applyNumberFormat="1" applyFont="1" applyFill="1" applyBorder="1" applyAlignment="1">
      <alignment horizontal="right"/>
    </xf>
    <xf numFmtId="0" fontId="4" fillId="0" borderId="54" xfId="0" applyNumberFormat="1" applyFont="1" applyFill="1" applyBorder="1" applyAlignment="1">
      <alignment horizontal="right"/>
    </xf>
    <xf numFmtId="0" fontId="4" fillId="0" borderId="55" xfId="0" applyNumberFormat="1" applyFont="1" applyFill="1" applyBorder="1" applyAlignment="1">
      <alignment horizontal="right"/>
    </xf>
    <xf numFmtId="0" fontId="3" fillId="25" borderId="30" xfId="0" applyFont="1" applyFill="1" applyBorder="1" applyAlignment="1">
      <alignment horizontal="center" vertical="center"/>
    </xf>
    <xf numFmtId="0" fontId="3" fillId="25" borderId="56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3" fontId="4" fillId="0" borderId="57" xfId="0" applyNumberFormat="1" applyFont="1" applyFill="1" applyBorder="1" applyAlignment="1">
      <alignment horizontal="right"/>
    </xf>
    <xf numFmtId="3" fontId="4" fillId="0" borderId="44" xfId="0" applyNumberFormat="1" applyFont="1" applyFill="1" applyBorder="1" applyAlignment="1">
      <alignment horizontal="right"/>
    </xf>
    <xf numFmtId="0" fontId="3" fillId="25" borderId="41" xfId="0" applyFont="1" applyFill="1" applyBorder="1" applyAlignment="1">
      <alignment horizontal="center" wrapText="1"/>
    </xf>
    <xf numFmtId="0" fontId="3" fillId="25" borderId="58" xfId="0" applyNumberFormat="1" applyFont="1" applyFill="1" applyBorder="1" applyAlignment="1">
      <alignment horizontal="center"/>
    </xf>
    <xf numFmtId="171" fontId="5" fillId="0" borderId="59" xfId="21" applyNumberFormat="1" applyBorder="1" applyAlignment="1">
      <alignment horizontal="right" vertical="center" wrapText="1"/>
    </xf>
    <xf numFmtId="171" fontId="5" fillId="0" borderId="60" xfId="21" applyNumberFormat="1" applyBorder="1" applyAlignment="1">
      <alignment horizontal="right" vertical="center" wrapText="1"/>
    </xf>
    <xf numFmtId="167" fontId="5" fillId="0" borderId="59" xfId="21" applyNumberFormat="1" applyBorder="1" applyAlignment="1">
      <alignment horizontal="right" vertical="center" wrapText="1"/>
    </xf>
    <xf numFmtId="167" fontId="5" fillId="0" borderId="60" xfId="21" applyNumberFormat="1" applyFill="1" applyBorder="1" applyAlignment="1">
      <alignment horizontal="right" vertical="center" wrapText="1"/>
    </xf>
    <xf numFmtId="167" fontId="5" fillId="0" borderId="60" xfId="21" applyNumberFormat="1" applyBorder="1" applyAlignment="1">
      <alignment horizontal="right" vertical="center" wrapText="1"/>
    </xf>
    <xf numFmtId="167" fontId="5" fillId="0" borderId="61" xfId="21" applyNumberFormat="1" applyFill="1" applyBorder="1" applyAlignment="1">
      <alignment horizontal="right" vertical="center" wrapText="1"/>
    </xf>
    <xf numFmtId="171" fontId="5" fillId="0" borderId="61" xfId="21" applyNumberFormat="1" applyBorder="1" applyAlignment="1">
      <alignment horizontal="right" vertical="center" wrapText="1"/>
    </xf>
    <xf numFmtId="167" fontId="5" fillId="0" borderId="62" xfId="21" applyNumberFormat="1" applyBorder="1" applyAlignment="1">
      <alignment horizontal="right" vertical="center" wrapText="1"/>
    </xf>
    <xf numFmtId="167" fontId="5" fillId="0" borderId="63" xfId="21" applyNumberFormat="1" applyBorder="1" applyAlignment="1">
      <alignment horizontal="right" vertical="center" wrapText="1"/>
    </xf>
    <xf numFmtId="167" fontId="5" fillId="0" borderId="64" xfId="21" applyNumberFormat="1" applyBorder="1" applyAlignment="1">
      <alignment horizontal="right" vertical="center" wrapText="1"/>
    </xf>
    <xf numFmtId="167" fontId="5" fillId="0" borderId="65" xfId="21" applyNumberFormat="1" applyBorder="1" applyAlignment="1">
      <alignment horizontal="right" vertical="center" wrapText="1"/>
    </xf>
    <xf numFmtId="167" fontId="5" fillId="0" borderId="65" xfId="21" applyNumberFormat="1" applyFill="1" applyBorder="1" applyAlignment="1">
      <alignment horizontal="right" vertical="center" wrapText="1"/>
    </xf>
    <xf numFmtId="167" fontId="5" fillId="0" borderId="66" xfId="21" applyNumberFormat="1" applyBorder="1" applyAlignment="1">
      <alignment horizontal="right" vertical="center" wrapText="1"/>
    </xf>
    <xf numFmtId="167" fontId="5" fillId="0" borderId="67" xfId="21" applyNumberFormat="1" applyBorder="1" applyAlignment="1">
      <alignment horizontal="right" vertical="center" wrapText="1"/>
    </xf>
    <xf numFmtId="167" fontId="5" fillId="0" borderId="67" xfId="21" applyNumberForma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43" applyNumberFormat="1" applyFont="1" applyFill="1" applyBorder="1" applyAlignment="1">
      <alignment/>
      <protection/>
    </xf>
    <xf numFmtId="0" fontId="3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1" fillId="0" borderId="0" xfId="43" applyNumberFormat="1" applyFont="1" applyFill="1" applyBorder="1" applyAlignment="1">
      <alignment/>
      <protection/>
    </xf>
    <xf numFmtId="3" fontId="1" fillId="0" borderId="0" xfId="43" applyNumberFormat="1" applyFont="1" applyFill="1" applyBorder="1" applyAlignment="1">
      <alignment/>
      <protection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1" fontId="22" fillId="0" borderId="0" xfId="0" applyNumberFormat="1" applyFont="1" applyFill="1" applyBorder="1"/>
    <xf numFmtId="0" fontId="34" fillId="0" borderId="0" xfId="0" applyFont="1" applyFill="1" applyBorder="1" applyAlignment="1">
      <alignment horizontal="left"/>
    </xf>
    <xf numFmtId="0" fontId="22" fillId="0" borderId="0" xfId="0" applyNumberFormat="1" applyFont="1" applyFill="1" applyBorder="1"/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top"/>
    </xf>
    <xf numFmtId="3" fontId="5" fillId="27" borderId="34" xfId="0" applyNumberFormat="1" applyFont="1" applyFill="1" applyBorder="1" applyAlignment="1">
      <alignment horizontal="right"/>
    </xf>
    <xf numFmtId="0" fontId="5" fillId="27" borderId="34" xfId="0" applyNumberFormat="1" applyFont="1" applyFill="1" applyBorder="1" applyAlignment="1">
      <alignment horizontal="right"/>
    </xf>
    <xf numFmtId="3" fontId="5" fillId="27" borderId="68" xfId="0" applyNumberFormat="1" applyFont="1" applyFill="1" applyBorder="1" applyAlignment="1">
      <alignment horizontal="right"/>
    </xf>
    <xf numFmtId="0" fontId="5" fillId="0" borderId="0" xfId="0" applyNumberFormat="1" applyFont="1" applyFill="1" applyBorder="1"/>
    <xf numFmtId="0" fontId="3" fillId="25" borderId="69" xfId="0" applyFont="1" applyFill="1" applyBorder="1" applyAlignment="1">
      <alignment horizontal="center" vertical="center" wrapText="1"/>
    </xf>
    <xf numFmtId="0" fontId="3" fillId="25" borderId="58" xfId="0" applyFont="1" applyFill="1" applyBorder="1" applyAlignment="1">
      <alignment horizontal="center" vertical="center" wrapText="1"/>
    </xf>
    <xf numFmtId="0" fontId="1" fillId="0" borderId="0" xfId="20" applyNumberFormat="1" applyFont="1" applyFill="1" applyBorder="1" applyAlignment="1">
      <alignment/>
      <protection/>
    </xf>
    <xf numFmtId="0" fontId="2" fillId="0" borderId="0" xfId="23" applyFill="1" applyBorder="1">
      <alignment/>
      <protection/>
    </xf>
    <xf numFmtId="0" fontId="1" fillId="0" borderId="0" xfId="23" applyNumberFormat="1" applyFont="1" applyFill="1" applyBorder="1" applyAlignment="1">
      <alignment/>
      <protection/>
    </xf>
    <xf numFmtId="0" fontId="1" fillId="0" borderId="0" xfId="0" applyFont="1" applyFill="1" applyBorder="1"/>
    <xf numFmtId="0" fontId="1" fillId="0" borderId="0" xfId="23" applyNumberFormat="1" applyFont="1" applyFill="1" applyBorder="1" applyAlignment="1">
      <alignment/>
      <protection/>
    </xf>
    <xf numFmtId="0" fontId="18" fillId="0" borderId="0" xfId="45" applyFont="1" applyFill="1">
      <alignment/>
      <protection/>
    </xf>
    <xf numFmtId="4" fontId="1" fillId="0" borderId="0" xfId="0" applyNumberFormat="1" applyFont="1" applyFill="1" applyBorder="1" applyAlignment="1">
      <alignment/>
    </xf>
    <xf numFmtId="0" fontId="2" fillId="0" borderId="0" xfId="20">
      <alignment/>
      <protection/>
    </xf>
    <xf numFmtId="0" fontId="4" fillId="0" borderId="0" xfId="49" applyFont="1" applyFill="1" applyAlignment="1">
      <alignment/>
      <protection/>
    </xf>
    <xf numFmtId="4" fontId="1" fillId="0" borderId="24" xfId="20" applyNumberFormat="1" applyFont="1" applyFill="1" applyBorder="1" applyAlignment="1">
      <alignment/>
      <protection/>
    </xf>
    <xf numFmtId="0" fontId="1" fillId="13" borderId="70" xfId="20" applyNumberFormat="1" applyFont="1" applyFill="1" applyBorder="1" applyAlignment="1">
      <alignment/>
      <protection/>
    </xf>
    <xf numFmtId="3" fontId="0" fillId="0" borderId="0" xfId="0" applyNumberFormat="1"/>
    <xf numFmtId="0" fontId="22" fillId="29" borderId="3" xfId="107" applyFont="1" applyFill="1" applyBorder="1" applyAlignment="1">
      <alignment vertical="center"/>
    </xf>
    <xf numFmtId="0" fontId="1" fillId="13" borderId="24" xfId="20" applyNumberFormat="1" applyFont="1" applyFill="1" applyBorder="1" applyAlignment="1">
      <alignment/>
      <protection/>
    </xf>
    <xf numFmtId="165" fontId="1" fillId="0" borderId="0" xfId="20" applyNumberFormat="1" applyFont="1" applyFill="1" applyBorder="1" applyAlignment="1">
      <alignment/>
      <protection/>
    </xf>
    <xf numFmtId="1" fontId="18" fillId="0" borderId="0" xfId="46" applyNumberFormat="1" applyFont="1" applyFill="1" applyAlignment="1">
      <alignment horizontal="right"/>
      <protection/>
    </xf>
    <xf numFmtId="0" fontId="4" fillId="0" borderId="0" xfId="46" applyFont="1" applyFill="1">
      <alignment/>
      <protection/>
    </xf>
    <xf numFmtId="0" fontId="4" fillId="0" borderId="0" xfId="45" applyFont="1" applyFill="1" applyAlignment="1">
      <alignment vertical="center"/>
      <protection/>
    </xf>
    <xf numFmtId="1" fontId="4" fillId="0" borderId="0" xfId="46" applyNumberFormat="1" applyFont="1" applyFill="1">
      <alignment/>
      <protection/>
    </xf>
    <xf numFmtId="0" fontId="18" fillId="0" borderId="0" xfId="46" applyFont="1" applyFill="1">
      <alignment/>
      <protection/>
    </xf>
    <xf numFmtId="1" fontId="18" fillId="0" borderId="0" xfId="46" applyNumberFormat="1" applyFont="1" applyFill="1">
      <alignment/>
      <protection/>
    </xf>
    <xf numFmtId="0" fontId="4" fillId="25" borderId="3" xfId="107" applyFont="1" applyFill="1" applyBorder="1" applyAlignment="1">
      <alignment vertical="center"/>
    </xf>
    <xf numFmtId="0" fontId="4" fillId="26" borderId="3" xfId="107" applyFont="1" applyFill="1" applyBorder="1" applyAlignment="1">
      <alignment vertical="center"/>
    </xf>
    <xf numFmtId="0" fontId="4" fillId="3" borderId="3" xfId="107" applyFont="1" applyFill="1" applyBorder="1" applyAlignment="1">
      <alignment vertical="center"/>
    </xf>
    <xf numFmtId="0" fontId="4" fillId="28" borderId="3" xfId="107" applyFont="1" applyFill="1" applyBorder="1" applyAlignment="1">
      <alignment vertical="center"/>
    </xf>
    <xf numFmtId="0" fontId="4" fillId="30" borderId="3" xfId="46" applyFont="1" applyFill="1" applyBorder="1" applyAlignment="1">
      <alignment horizontal="right"/>
      <protection/>
    </xf>
    <xf numFmtId="0" fontId="4" fillId="0" borderId="0" xfId="46" applyFont="1" applyFill="1">
      <alignment/>
      <protection/>
    </xf>
    <xf numFmtId="0" fontId="18" fillId="0" borderId="0" xfId="46" applyFont="1" applyFill="1">
      <alignment/>
      <protection/>
    </xf>
    <xf numFmtId="0" fontId="4" fillId="0" borderId="0" xfId="46" applyFont="1" applyFill="1" quotePrefix="1">
      <alignment/>
      <protection/>
    </xf>
    <xf numFmtId="1" fontId="18" fillId="0" borderId="0" xfId="46" applyNumberFormat="1" applyFont="1" applyFill="1">
      <alignment/>
      <protection/>
    </xf>
    <xf numFmtId="1" fontId="18" fillId="0" borderId="0" xfId="46" applyNumberFormat="1" applyFont="1" applyFill="1">
      <alignment/>
      <protection/>
    </xf>
    <xf numFmtId="0" fontId="58" fillId="0" borderId="0" xfId="48" applyFont="1" applyFill="1" applyBorder="1" applyAlignment="1">
      <alignment horizontal="left" vertical="center"/>
      <protection/>
    </xf>
    <xf numFmtId="4" fontId="1" fillId="0" borderId="0" xfId="20" applyNumberFormat="1" applyFont="1" applyFill="1" applyBorder="1" applyAlignment="1">
      <alignment/>
      <protection/>
    </xf>
    <xf numFmtId="1" fontId="18" fillId="0" borderId="0" xfId="46" applyNumberFormat="1" applyFont="1" applyFill="1" applyAlignment="1">
      <alignment horizontal="right"/>
      <protection/>
    </xf>
    <xf numFmtId="0" fontId="4" fillId="0" borderId="0" xfId="46" applyFont="1" applyFill="1">
      <alignment/>
      <protection/>
    </xf>
    <xf numFmtId="0" fontId="22" fillId="31" borderId="3" xfId="107" applyFont="1" applyFill="1" applyBorder="1" applyAlignment="1">
      <alignment vertical="center"/>
    </xf>
    <xf numFmtId="2" fontId="4" fillId="0" borderId="0" xfId="46" applyNumberFormat="1" applyFont="1" applyFill="1" applyAlignment="1">
      <alignment horizontal="left"/>
      <protection/>
    </xf>
    <xf numFmtId="0" fontId="30" fillId="0" borderId="0" xfId="0" applyFont="1" applyAlignment="1">
      <alignment horizontal="left"/>
    </xf>
    <xf numFmtId="0" fontId="36" fillId="0" borderId="0" xfId="48" applyFont="1" applyFill="1" applyAlignment="1">
      <alignment horizontal="left" vertical="center"/>
      <protection/>
    </xf>
    <xf numFmtId="0" fontId="62" fillId="0" borderId="0" xfId="0" applyFont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3" fillId="0" borderId="0" xfId="0" applyFont="1" applyFill="1" applyAlignment="1">
      <alignment horizontal="right"/>
    </xf>
    <xf numFmtId="168" fontId="5" fillId="0" borderId="0" xfId="0" applyNumberFormat="1" applyFont="1" applyFill="1"/>
    <xf numFmtId="170" fontId="5" fillId="0" borderId="0" xfId="15" applyNumberFormat="1" applyFont="1" applyFill="1"/>
    <xf numFmtId="9" fontId="5" fillId="0" borderId="0" xfId="15" applyNumberFormat="1" applyFont="1" applyFill="1"/>
    <xf numFmtId="9" fontId="5" fillId="0" borderId="0" xfId="15" applyFont="1" applyFill="1"/>
    <xf numFmtId="0" fontId="18" fillId="0" borderId="21" xfId="0" applyFont="1" applyFill="1" applyBorder="1" applyAlignment="1">
      <alignment horizontal="left"/>
    </xf>
    <xf numFmtId="3" fontId="4" fillId="0" borderId="34" xfId="0" applyNumberFormat="1" applyFont="1" applyFill="1" applyBorder="1"/>
    <xf numFmtId="0" fontId="3" fillId="0" borderId="0" xfId="22" applyFont="1" applyFill="1" applyBorder="1" applyAlignment="1">
      <alignment horizontal="right" vertical="center"/>
      <protection/>
    </xf>
    <xf numFmtId="168" fontId="3" fillId="0" borderId="0" xfId="0" applyNumberFormat="1" applyFont="1" applyFill="1" applyBorder="1"/>
    <xf numFmtId="166" fontId="4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/>
    <xf numFmtId="0" fontId="0" fillId="0" borderId="0" xfId="0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3" fillId="26" borderId="14" xfId="0" applyNumberFormat="1" applyFont="1" applyFill="1" applyBorder="1" applyAlignment="1">
      <alignment horizontal="right"/>
    </xf>
    <xf numFmtId="3" fontId="3" fillId="26" borderId="45" xfId="0" applyNumberFormat="1" applyFont="1" applyFill="1" applyBorder="1" applyAlignment="1">
      <alignment horizontal="right" wrapText="1"/>
    </xf>
    <xf numFmtId="3" fontId="3" fillId="26" borderId="14" xfId="0" applyNumberFormat="1" applyFont="1" applyFill="1" applyBorder="1" applyAlignment="1">
      <alignment horizontal="right" wrapText="1"/>
    </xf>
    <xf numFmtId="3" fontId="3" fillId="26" borderId="71" xfId="0" applyNumberFormat="1" applyFont="1" applyFill="1" applyBorder="1" applyAlignment="1">
      <alignment horizontal="right" wrapText="1"/>
    </xf>
    <xf numFmtId="3" fontId="3" fillId="26" borderId="72" xfId="0" applyNumberFormat="1" applyFont="1" applyFill="1" applyBorder="1" applyAlignment="1">
      <alignment horizontal="right" wrapText="1"/>
    </xf>
    <xf numFmtId="3" fontId="18" fillId="26" borderId="14" xfId="0" applyNumberFormat="1" applyFont="1" applyFill="1" applyBorder="1" applyAlignment="1">
      <alignment horizontal="right" wrapText="1"/>
    </xf>
    <xf numFmtId="3" fontId="3" fillId="26" borderId="45" xfId="0" applyNumberFormat="1" applyFont="1" applyFill="1" applyBorder="1" applyAlignment="1">
      <alignment horizontal="right"/>
    </xf>
    <xf numFmtId="2" fontId="3" fillId="26" borderId="45" xfId="0" applyNumberFormat="1" applyFont="1" applyFill="1" applyBorder="1" applyAlignment="1">
      <alignment horizontal="right" wrapText="1"/>
    </xf>
    <xf numFmtId="3" fontId="3" fillId="26" borderId="14" xfId="0" applyNumberFormat="1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27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25" borderId="41" xfId="0" applyFont="1" applyFill="1" applyBorder="1" applyAlignment="1">
      <alignment horizontal="center"/>
    </xf>
    <xf numFmtId="0" fontId="3" fillId="25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5" borderId="73" xfId="0" applyFont="1" applyFill="1" applyBorder="1" applyAlignment="1">
      <alignment horizontal="center" vertical="center" wrapText="1"/>
    </xf>
    <xf numFmtId="0" fontId="3" fillId="25" borderId="69" xfId="0" applyFont="1" applyFill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0" fontId="5" fillId="25" borderId="35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 vertical="center" wrapText="1"/>
    </xf>
    <xf numFmtId="0" fontId="3" fillId="25" borderId="74" xfId="0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25" borderId="38" xfId="0" applyFont="1" applyFill="1" applyBorder="1" applyAlignment="1">
      <alignment horizontal="center"/>
    </xf>
    <xf numFmtId="0" fontId="3" fillId="25" borderId="75" xfId="0" applyFont="1" applyFill="1" applyBorder="1" applyAlignment="1">
      <alignment horizontal="center"/>
    </xf>
    <xf numFmtId="0" fontId="3" fillId="25" borderId="53" xfId="0" applyFont="1" applyFill="1" applyBorder="1" applyAlignment="1">
      <alignment horizontal="center" vertical="center" wrapText="1"/>
    </xf>
    <xf numFmtId="0" fontId="3" fillId="25" borderId="76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wrapText="1"/>
    </xf>
    <xf numFmtId="0" fontId="5" fillId="27" borderId="0" xfId="0" applyFont="1" applyFill="1" applyAlignment="1" quotePrefix="1">
      <alignment horizontal="left" wrapText="1"/>
    </xf>
  </cellXfs>
  <cellStyles count="10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lumn header" xfId="22"/>
    <cellStyle name="Normal 3" xfId="23"/>
    <cellStyle name="Normal 4" xfId="24"/>
    <cellStyle name="Followed Hyperlink" xfId="25"/>
    <cellStyle name="Heading 1 2" xfId="26"/>
    <cellStyle name="Heading 2 2" xfId="27"/>
    <cellStyle name="Heading 3 2" xfId="28"/>
    <cellStyle name="Heading 4 2" xfId="29"/>
    <cellStyle name="Hyperlink" xfId="30"/>
    <cellStyle name="Title 3" xfId="31"/>
    <cellStyle name="Banner" xfId="32"/>
    <cellStyle name="Criteria" xfId="33"/>
    <cellStyle name="Calculated header" xfId="34"/>
    <cellStyle name="Header row" xfId="35"/>
    <cellStyle name="Data" xfId="36"/>
    <cellStyle name="Calculated data" xfId="37"/>
    <cellStyle name="Criteria 2" xfId="38"/>
    <cellStyle name="Title 2" xfId="39"/>
    <cellStyle name="Sub-Title" xfId="40"/>
    <cellStyle name="Legend text" xfId="41"/>
    <cellStyle name="Normal 5" xfId="42"/>
    <cellStyle name="Normal 6" xfId="43"/>
    <cellStyle name="Normal 23" xfId="44"/>
    <cellStyle name="Normal_Chapter_2_Labour_market_maps-CORR" xfId="45"/>
    <cellStyle name="Normal_Maps YB2010 Chapter 4 GDP_corr" xfId="46"/>
    <cellStyle name="Normal 11" xfId="47"/>
    <cellStyle name="Normal_Chapter_9_SBS_maps_renumbered-CORR" xfId="48"/>
    <cellStyle name="Normal_Yearbook 2010 Ch 11 graphs_30032010" xfId="49"/>
    <cellStyle name="Normal 2 2" xfId="50"/>
    <cellStyle name="Normal 3 3" xfId="51"/>
    <cellStyle name="20 % - Accent1" xfId="52"/>
    <cellStyle name="20 % - Accent2" xfId="53"/>
    <cellStyle name="20 % - Accent3" xfId="54"/>
    <cellStyle name="20 % - Accent4" xfId="55"/>
    <cellStyle name="20 % - Accent5" xfId="56"/>
    <cellStyle name="20 % - Accent6" xfId="57"/>
    <cellStyle name="40 % - Accent1" xfId="58"/>
    <cellStyle name="40 % - Accent2" xfId="59"/>
    <cellStyle name="40 % - Accent3" xfId="60"/>
    <cellStyle name="40 % - Accent4" xfId="61"/>
    <cellStyle name="40 % - Accent5" xfId="62"/>
    <cellStyle name="40 % - Accent6" xfId="63"/>
    <cellStyle name="60 % - Accent1" xfId="64"/>
    <cellStyle name="60 % - Accent2" xfId="65"/>
    <cellStyle name="60 % - Accent3" xfId="66"/>
    <cellStyle name="60 % - Accent4" xfId="67"/>
    <cellStyle name="60 % - Accent5" xfId="68"/>
    <cellStyle name="60 % - Accent6" xfId="69"/>
    <cellStyle name="Avertissement" xfId="70"/>
    <cellStyle name="Calcul" xfId="71"/>
    <cellStyle name="Cellule liée" xfId="72"/>
    <cellStyle name="Commentaire" xfId="73"/>
    <cellStyle name="Commentaire 2" xfId="74"/>
    <cellStyle name="Entrée" xfId="75"/>
    <cellStyle name="Insatisfaisant" xfId="76"/>
    <cellStyle name="Lien hypertexte" xfId="77"/>
    <cellStyle name="Lien hypertexte 2" xfId="78"/>
    <cellStyle name="Lien hypertexte_Fig 1.2" xfId="79"/>
    <cellStyle name="Neutre" xfId="80"/>
    <cellStyle name="Normal 2 5" xfId="81"/>
    <cellStyle name="Normal 3 5" xfId="82"/>
    <cellStyle name="Normal 3 2" xfId="83"/>
    <cellStyle name="Normal 4 2" xfId="84"/>
    <cellStyle name="Satisfaisant" xfId="85"/>
    <cellStyle name="Sortie" xfId="86"/>
    <cellStyle name="Style 1" xfId="87"/>
    <cellStyle name="Texte explicatif" xfId="88"/>
    <cellStyle name="Titre" xfId="89"/>
    <cellStyle name="Titre 1" xfId="90"/>
    <cellStyle name="Titre 2" xfId="91"/>
    <cellStyle name="Titre 3" xfId="92"/>
    <cellStyle name="Titre 4" xfId="93"/>
    <cellStyle name="Vérification" xfId="94"/>
    <cellStyle name="Normal 5 2" xfId="95"/>
    <cellStyle name="Hyperlink 3" xfId="96"/>
    <cellStyle name="Normal 2 3" xfId="97"/>
    <cellStyle name="Hyperlink 2" xfId="98"/>
    <cellStyle name="Normal 10" xfId="99"/>
    <cellStyle name="Normal 3 3 2" xfId="100"/>
    <cellStyle name="Normal 3 4" xfId="101"/>
    <cellStyle name="Normal 6 2" xfId="102"/>
    <cellStyle name="Normal 7" xfId="103"/>
    <cellStyle name="Normal 7 2" xfId="104"/>
    <cellStyle name="Normal 8" xfId="105"/>
    <cellStyle name="Normal 9" xfId="106"/>
    <cellStyle name="Normal 12" xfId="107"/>
    <cellStyle name="Comma 2" xfId="108"/>
    <cellStyle name="NumberCellStyle 2" xfId="109"/>
    <cellStyle name="Normal 2 4" xfId="110"/>
    <cellStyle name="Normal 14" xfId="111"/>
    <cellStyle name="Normal 13" xfId="112"/>
    <cellStyle name="Normal 15" xfId="113"/>
    <cellStyle name="Comma 3" xfId="114"/>
    <cellStyle name="Normal 16" xfId="115"/>
    <cellStyle name="Normal 17" xfId="116"/>
    <cellStyle name="Normal 18" xfId="117"/>
    <cellStyle name="Normal 19" xfId="118"/>
    <cellStyle name="Normal 20" xfId="119"/>
    <cellStyle name="Normal 19 2" xfId="120"/>
    <cellStyle name="Normal 21" xfId="121"/>
    <cellStyle name="Normal 22" xfId="122"/>
  </cellStyles>
  <dxfs count="2">
    <dxf>
      <font>
        <b val="0"/>
        <i val="0"/>
      </font>
      <fill>
        <patternFill>
          <bgColor theme="0" tint="-0.149959996342659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3" tint="0.3999499976634979"/>
        </left>
        <right style="thin">
          <color theme="3" tint="0.3999499976634979"/>
        </right>
        <top style="thin">
          <color theme="3" tint="0.3999499976634979"/>
        </top>
        <bottom style="thin">
          <color theme="3" tint="0.3999499976634979"/>
        </bottom>
        <vertical style="thin">
          <color theme="3" tint="0.3999499976634979"/>
        </vertical>
        <horizontal style="thin">
          <color theme="3" tint="0.3999499976634979"/>
        </horizontal>
      </border>
    </dxf>
  </dxfs>
  <tableStyles count="1" defaultTableStyle="TableStyleMedium2" defaultPivotStyle="PivotStyleMedium9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"/>
          <c:y val="0.04"/>
          <c:w val="0.49225"/>
          <c:h val="0.9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112"/>
                  <c:y val="-0.08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Spain
29.1%</a:t>
                    </a:r>
                  </a:p>
                </c:rich>
              </c:tx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295"/>
                  <c:y val="0.05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
24.9%</a:t>
                    </a:r>
                  </a:p>
                </c:rich>
              </c:tx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285"/>
                  <c:y val="0.06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Italy
20.1%</a:t>
                    </a:r>
                  </a:p>
                </c:rich>
              </c:tx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85"/>
                  <c:y val="0.04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Portugal (</a:t>
                    </a:r>
                    <a:r>
                      <a:rPr lang="en-US" cap="none" sz="900" u="none" baseline="30000"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)
6.1%</a:t>
                    </a:r>
                  </a:p>
                </c:rich>
              </c:tx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3825"/>
                  <c:y val="-0.03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Romania
5.7%</a:t>
                    </a:r>
                  </a:p>
                </c:rich>
              </c:tx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3875"/>
                  <c:y val="-0.1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/>
                        <a:ea typeface="Arial"/>
                        <a:cs typeface="Arial"/>
                      </a:rPr>
                      <a:t>Greece
3.2%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99"/>
                  <c:y val="-0.1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/>
                        <a:ea typeface="Arial"/>
                        <a:cs typeface="Arial"/>
                      </a:rPr>
                      <a:t>Germany 
3.2%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5775"/>
                  <c:y val="-0.15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Others
7.7%</a:t>
                    </a:r>
                  </a:p>
                </c:rich>
              </c:tx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1'!$A$50:$A$57</c:f>
              <c:strCache/>
            </c:strRef>
          </c:cat>
          <c:val>
            <c:numRef>
              <c:f>'Figure 1'!$B$50:$B$57</c:f>
              <c:numCache/>
            </c:numRef>
          </c:val>
        </c:ser>
        <c:firstSliceAng val="345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2'!$A$43:$A$59</c:f>
              <c:strCache/>
            </c:strRef>
          </c:cat>
          <c:val>
            <c:numRef>
              <c:f>'Figure 2'!$B$43:$B$59</c:f>
              <c:numCache/>
            </c:numRef>
          </c:val>
        </c:ser>
        <c:overlap val="-27"/>
        <c:gapWidth val="219"/>
        <c:axId val="43547698"/>
        <c:axId val="56384963"/>
      </c:bar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  <c:max val="90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354769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3'!$B$37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3'!$A$38:$A$54</c:f>
              <c:strCache/>
            </c:strRef>
          </c:cat>
          <c:val>
            <c:numRef>
              <c:f>'Figure 3'!$B$38:$B$54</c:f>
              <c:numCache/>
            </c:numRef>
          </c:val>
        </c:ser>
        <c:overlap val="-27"/>
        <c:gapWidth val="219"/>
        <c:axId val="37702620"/>
        <c:axId val="3779261"/>
      </c:bar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779261"/>
        <c:crosses val="autoZero"/>
        <c:auto val="1"/>
        <c:lblOffset val="100"/>
        <c:noMultiLvlLbl val="0"/>
      </c:catAx>
      <c:valAx>
        <c:axId val="37792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770262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4'!$B$61</c:f>
              <c:strCache>
                <c:ptCount val="1"/>
                <c:pt idx="0">
                  <c:v>&lt; 0.10 ha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4'!$A$62:$A$78</c:f>
              <c:strCache/>
            </c:strRef>
          </c:cat>
          <c:val>
            <c:numRef>
              <c:f>'Figure 4'!$B$62:$B$78</c:f>
              <c:numCache/>
            </c:numRef>
          </c:val>
        </c:ser>
        <c:ser>
          <c:idx val="1"/>
          <c:order val="1"/>
          <c:tx>
            <c:strRef>
              <c:f>'Figure 4'!$C$61</c:f>
              <c:strCache>
                <c:ptCount val="1"/>
                <c:pt idx="0">
                  <c:v>0.10-0.49 ha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4'!$A$62:$A$78</c:f>
              <c:strCache/>
            </c:strRef>
          </c:cat>
          <c:val>
            <c:numRef>
              <c:f>'Figure 4'!$C$62:$C$78</c:f>
              <c:numCache/>
            </c:numRef>
          </c:val>
        </c:ser>
        <c:ser>
          <c:idx val="2"/>
          <c:order val="2"/>
          <c:tx>
            <c:strRef>
              <c:f>'Figure 4'!$D$61</c:f>
              <c:strCache>
                <c:ptCount val="1"/>
                <c:pt idx="0">
                  <c:v>0,50-0,99 ha</c:v>
                </c:pt>
              </c:strCache>
            </c:strRef>
          </c:tx>
          <c:spPr>
            <a:solidFill>
              <a:srgbClr val="5FB441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4'!$A$62:$A$78</c:f>
              <c:strCache/>
            </c:strRef>
          </c:cat>
          <c:val>
            <c:numRef>
              <c:f>'Figure 4'!$D$62:$D$78</c:f>
              <c:numCache/>
            </c:numRef>
          </c:val>
        </c:ser>
        <c:ser>
          <c:idx val="3"/>
          <c:order val="3"/>
          <c:tx>
            <c:strRef>
              <c:f>'Figure 4'!$E$61</c:f>
              <c:strCache>
                <c:ptCount val="1"/>
                <c:pt idx="0">
                  <c:v>1-2,9 ha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4'!$A$62:$A$78</c:f>
              <c:strCache/>
            </c:strRef>
          </c:cat>
          <c:val>
            <c:numRef>
              <c:f>'Figure 4'!$E$62:$E$78</c:f>
              <c:numCache/>
            </c:numRef>
          </c:val>
        </c:ser>
        <c:ser>
          <c:idx val="4"/>
          <c:order val="4"/>
          <c:tx>
            <c:strRef>
              <c:f>'Figure 4'!$F$61</c:f>
              <c:strCache>
                <c:ptCount val="1"/>
                <c:pt idx="0">
                  <c:v>3-4,9 ha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4'!$A$62:$A$78</c:f>
              <c:strCache/>
            </c:strRef>
          </c:cat>
          <c:val>
            <c:numRef>
              <c:f>'Figure 4'!$F$62:$F$78</c:f>
              <c:numCache/>
            </c:numRef>
          </c:val>
        </c:ser>
        <c:ser>
          <c:idx val="5"/>
          <c:order val="5"/>
          <c:tx>
            <c:strRef>
              <c:f>'Figure 4'!$G$61</c:f>
              <c:strCache>
                <c:ptCount val="1"/>
                <c:pt idx="0">
                  <c:v>5-9,9 ha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4'!$A$62:$A$78</c:f>
              <c:strCache/>
            </c:strRef>
          </c:cat>
          <c:val>
            <c:numRef>
              <c:f>'Figure 4'!$G$62:$G$78</c:f>
              <c:numCache/>
            </c:numRef>
          </c:val>
        </c:ser>
        <c:ser>
          <c:idx val="6"/>
          <c:order val="6"/>
          <c:tx>
            <c:strRef>
              <c:f>'Figure 4'!$H$61</c:f>
              <c:strCache>
                <c:ptCount val="1"/>
                <c:pt idx="0">
                  <c:v>&gt;10 ha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4'!$A$62:$A$78</c:f>
              <c:strCache/>
            </c:strRef>
          </c:cat>
          <c:val>
            <c:numRef>
              <c:f>'Figure 4'!$H$62:$H$78</c:f>
              <c:numCache/>
            </c:numRef>
          </c:val>
        </c:ser>
        <c:overlap val="100"/>
        <c:axId val="34013350"/>
        <c:axId val="37684695"/>
      </c:bar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7684695"/>
        <c:crosses val="autoZero"/>
        <c:auto val="1"/>
        <c:lblOffset val="100"/>
        <c:noMultiLvlLbl val="0"/>
      </c:catAx>
      <c:valAx>
        <c:axId val="3768469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40133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5'!$B$32</c:f>
              <c:strCache>
                <c:ptCount val="1"/>
                <c:pt idx="0">
                  <c:v>White varieties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5'!$A$33:$A$47</c:f>
              <c:strCache/>
            </c:strRef>
          </c:cat>
          <c:val>
            <c:numRef>
              <c:f>'Figure 5'!$B$33:$B$47</c:f>
              <c:numCache/>
            </c:numRef>
          </c:val>
        </c:ser>
        <c:ser>
          <c:idx val="1"/>
          <c:order val="1"/>
          <c:tx>
            <c:strRef>
              <c:f>'Figure 5'!$C$32</c:f>
              <c:strCache>
                <c:ptCount val="1"/>
                <c:pt idx="0">
                  <c:v>Red varieties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5'!$A$33:$A$47</c:f>
              <c:strCache/>
            </c:strRef>
          </c:cat>
          <c:val>
            <c:numRef>
              <c:f>'Figure 5'!$C$33:$C$47</c:f>
              <c:numCache/>
            </c:numRef>
          </c:val>
        </c:ser>
        <c:ser>
          <c:idx val="2"/>
          <c:order val="2"/>
          <c:tx>
            <c:strRef>
              <c:f>'Figure 5'!$D$32</c:f>
              <c:strCache>
                <c:ptCount val="1"/>
                <c:pt idx="0">
                  <c:v>Other colour varieties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5'!$A$33:$A$47</c:f>
              <c:strCache/>
            </c:strRef>
          </c:cat>
          <c:val>
            <c:numRef>
              <c:f>'Figure 5'!$D$33:$D$47</c:f>
              <c:numCache/>
            </c:numRef>
          </c:val>
        </c:ser>
        <c:ser>
          <c:idx val="3"/>
          <c:order val="3"/>
          <c:tx>
            <c:strRef>
              <c:f>'Figure 5'!$E$32</c:f>
              <c:strCache>
                <c:ptCount val="1"/>
                <c:pt idx="0">
                  <c:v>Unknown colours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5'!$A$33:$A$47</c:f>
              <c:strCache/>
            </c:strRef>
          </c:cat>
          <c:val>
            <c:numRef>
              <c:f>'Figure 5'!$E$33:$E$47</c:f>
              <c:numCache/>
            </c:numRef>
          </c:val>
        </c:ser>
        <c:overlap val="100"/>
        <c:axId val="3617936"/>
        <c:axId val="32561425"/>
      </c:barChart>
      <c:catAx>
        <c:axId val="3617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2561425"/>
        <c:crosses val="autoZero"/>
        <c:auto val="1"/>
        <c:lblOffset val="100"/>
        <c:noMultiLvlLbl val="0"/>
      </c:catAx>
      <c:valAx>
        <c:axId val="3256142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6179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6'!$B$47</c:f>
              <c:strCache>
                <c:ptCount val="1"/>
                <c:pt idx="0">
                  <c:v>&lt; 3 years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6'!$A$48:$A$62</c:f>
              <c:strCache/>
            </c:strRef>
          </c:cat>
          <c:val>
            <c:numRef>
              <c:f>'Figure 6'!$B$48:$B$62</c:f>
              <c:numCache/>
            </c:numRef>
          </c:val>
        </c:ser>
        <c:ser>
          <c:idx val="1"/>
          <c:order val="1"/>
          <c:tx>
            <c:strRef>
              <c:f>'Figure 6'!$C$47</c:f>
              <c:strCache>
                <c:ptCount val="1"/>
                <c:pt idx="0">
                  <c:v>3 to 9 years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6'!$A$48:$A$62</c:f>
              <c:strCache/>
            </c:strRef>
          </c:cat>
          <c:val>
            <c:numRef>
              <c:f>'Figure 6'!$C$48:$C$62</c:f>
              <c:numCache/>
            </c:numRef>
          </c:val>
        </c:ser>
        <c:ser>
          <c:idx val="2"/>
          <c:order val="2"/>
          <c:tx>
            <c:strRef>
              <c:f>'Figure 6'!$D$47</c:f>
              <c:strCache>
                <c:ptCount val="1"/>
                <c:pt idx="0">
                  <c:v>10 to 29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6'!$A$48:$A$62</c:f>
              <c:strCache/>
            </c:strRef>
          </c:cat>
          <c:val>
            <c:numRef>
              <c:f>'Figure 6'!$D$48:$D$62</c:f>
              <c:numCache/>
            </c:numRef>
          </c:val>
        </c:ser>
        <c:ser>
          <c:idx val="3"/>
          <c:order val="3"/>
          <c:tx>
            <c:strRef>
              <c:f>'Figure 6'!$E$47</c:f>
              <c:strCache>
                <c:ptCount val="1"/>
                <c:pt idx="0">
                  <c:v>&gt;= 30 years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6'!$A$48:$A$62</c:f>
              <c:strCache/>
            </c:strRef>
          </c:cat>
          <c:val>
            <c:numRef>
              <c:f>'Figure 6'!$E$48:$E$62</c:f>
              <c:numCache/>
            </c:numRef>
          </c:val>
        </c:ser>
        <c:overlap val="100"/>
        <c:axId val="24617370"/>
        <c:axId val="20229739"/>
      </c:bar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0229739"/>
        <c:crosses val="autoZero"/>
        <c:auto val="1"/>
        <c:lblOffset val="100"/>
        <c:noMultiLvlLbl val="0"/>
      </c:catAx>
      <c:valAx>
        <c:axId val="2022973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46173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275"/>
          <c:w val="0.91625"/>
          <c:h val="0.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7'!$C$38</c:f>
              <c:strCache>
                <c:ptCount val="1"/>
                <c:pt idx="0">
                  <c:v>PDO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7'!$B$39:$B$55</c:f>
              <c:strCache/>
            </c:strRef>
          </c:cat>
          <c:val>
            <c:numRef>
              <c:f>'Figure 7'!$C$39:$C$55</c:f>
              <c:numCache/>
            </c:numRef>
          </c:val>
        </c:ser>
        <c:ser>
          <c:idx val="1"/>
          <c:order val="1"/>
          <c:tx>
            <c:strRef>
              <c:f>'Figure 7'!$D$38</c:f>
              <c:strCache>
                <c:ptCount val="1"/>
                <c:pt idx="0">
                  <c:v>PGI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7'!$B$39:$B$55</c:f>
              <c:strCache/>
            </c:strRef>
          </c:cat>
          <c:val>
            <c:numRef>
              <c:f>'Figure 7'!$D$39:$D$55</c:f>
              <c:numCache/>
            </c:numRef>
          </c:val>
        </c:ser>
        <c:ser>
          <c:idx val="2"/>
          <c:order val="2"/>
          <c:tx>
            <c:strRef>
              <c:f>'Figure 7'!$E$38</c:f>
              <c:strCache>
                <c:ptCount val="1"/>
                <c:pt idx="0">
                  <c:v>Table wine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7'!$B$39:$B$55</c:f>
              <c:strCache/>
            </c:strRef>
          </c:cat>
          <c:val>
            <c:numRef>
              <c:f>'Figure 7'!$E$39:$E$55</c:f>
              <c:numCache/>
            </c:numRef>
          </c:val>
        </c:ser>
        <c:ser>
          <c:idx val="3"/>
          <c:order val="3"/>
          <c:tx>
            <c:strRef>
              <c:f>'Figure 7'!$F$38</c:f>
              <c:strCache>
                <c:ptCount val="1"/>
                <c:pt idx="0">
                  <c:v>Dual purpose (vines)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7'!$B$39:$B$55</c:f>
              <c:strCache/>
            </c:strRef>
          </c:cat>
          <c:val>
            <c:numRef>
              <c:f>'Figure 7'!$F$39:$F$55</c:f>
              <c:numCache/>
            </c:numRef>
          </c:val>
        </c:ser>
        <c:ser>
          <c:idx val="4"/>
          <c:order val="4"/>
          <c:tx>
            <c:strRef>
              <c:f>'Figure 7'!$G$38</c:f>
              <c:strCache>
                <c:ptCount val="1"/>
                <c:pt idx="0">
                  <c:v>Raisins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7'!$B$39:$B$55</c:f>
              <c:strCache/>
            </c:strRef>
          </c:cat>
          <c:val>
            <c:numRef>
              <c:f>'Figure 7'!$G$39:$G$55</c:f>
              <c:numCache/>
            </c:numRef>
          </c:val>
        </c:ser>
        <c:ser>
          <c:idx val="5"/>
          <c:order val="5"/>
          <c:tx>
            <c:strRef>
              <c:f>'Figure 7'!$H$38</c:f>
              <c:strCache>
                <c:ptCount val="1"/>
                <c:pt idx="0">
                  <c:v>Other vines (¹)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7'!$B$39:$B$55</c:f>
              <c:strCache/>
            </c:strRef>
          </c:cat>
          <c:val>
            <c:numRef>
              <c:f>'Figure 7'!$H$39:$H$55</c:f>
              <c:numCache/>
            </c:numRef>
          </c:val>
        </c:ser>
        <c:overlap val="100"/>
        <c:axId val="47849924"/>
        <c:axId val="27996133"/>
      </c:barChart>
      <c:catAx>
        <c:axId val="47849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7996133"/>
        <c:crosses val="autoZero"/>
        <c:auto val="1"/>
        <c:lblOffset val="100"/>
        <c:noMultiLvlLbl val="0"/>
      </c:catAx>
      <c:valAx>
        <c:axId val="2799613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5"/>
          <c:y val="0.902"/>
          <c:w val="0.7285"/>
          <c:h val="0.08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25"/>
          <c:y val="0.0745"/>
          <c:w val="0.61875"/>
          <c:h val="0.87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235"/>
                  <c:y val="0"/>
                </c:manualLayout>
              </c:layout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375"/>
                  <c:y val="0.01025"/>
                </c:manualLayout>
              </c:layout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555"/>
                  <c:y val="0.0635"/>
                </c:manualLayout>
              </c:layout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8325"/>
                  <c:y val="0.0395"/>
                </c:manualLayout>
              </c:layout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025"/>
                  <c:y val="0.00275"/>
                </c:manualLayout>
              </c:layout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7175"/>
                  <c:y val="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vines
0.4%</a:t>
                    </a:r>
                  </a:p>
                </c:rich>
              </c:tx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>
                  <a:noFill/>
                </a:ln>
              </c:spPr>
            </c:leaderLines>
          </c:dLbls>
          <c:cat>
            <c:strRef>
              <c:f>'Figure 8'!$N$7:$N$12</c:f>
              <c:strCache/>
            </c:strRef>
          </c:cat>
          <c:val>
            <c:numRef>
              <c:f>'Figure 8'!$O$7:$O$12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9'!$B$44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9'!$A$45:$A$62</c:f>
              <c:strCache/>
            </c:strRef>
          </c:cat>
          <c:val>
            <c:numRef>
              <c:f>'Figure 9'!$B$45:$B$62</c:f>
              <c:numCache/>
            </c:numRef>
          </c:val>
        </c:ser>
        <c:ser>
          <c:idx val="1"/>
          <c:order val="1"/>
          <c:tx>
            <c:strRef>
              <c:f>'Figure 9'!$C$44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9'!$A$45:$A$62</c:f>
              <c:strCache/>
            </c:strRef>
          </c:cat>
          <c:val>
            <c:numRef>
              <c:f>'Figure 9'!$C$45:$C$62</c:f>
              <c:numCache/>
            </c:numRef>
          </c:val>
        </c:ser>
        <c:ser>
          <c:idx val="2"/>
          <c:order val="2"/>
          <c:tx>
            <c:strRef>
              <c:f>'Figure 9'!$D$44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9'!$A$45:$A$62</c:f>
              <c:strCache/>
            </c:strRef>
          </c:cat>
          <c:val>
            <c:numRef>
              <c:f>'Figure 9'!$D$45:$D$62</c:f>
              <c:numCache/>
            </c:numRef>
          </c:val>
        </c:ser>
        <c:overlap val="-27"/>
        <c:gapWidth val="219"/>
        <c:axId val="50638606"/>
        <c:axId val="53094271"/>
      </c:bar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3094271"/>
        <c:crosses val="autoZero"/>
        <c:auto val="1"/>
        <c:lblOffset val="100"/>
        <c:noMultiLvlLbl val="0"/>
      </c:catAx>
      <c:valAx>
        <c:axId val="53094271"/>
        <c:scaling>
          <c:orientation val="minMax"/>
          <c:max val="16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0638606"/>
        <c:crosses val="autoZero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66675</xdr:rowOff>
    </xdr:from>
    <xdr:to>
      <xdr:col>8</xdr:col>
      <xdr:colOff>714375</xdr:colOff>
      <xdr:row>26</xdr:row>
      <xdr:rowOff>133350</xdr:rowOff>
    </xdr:to>
    <xdr:graphicFrame macro="">
      <xdr:nvGraphicFramePr>
        <xdr:cNvPr id="3" name="Chart 2"/>
        <xdr:cNvGraphicFramePr/>
      </xdr:nvGraphicFramePr>
      <xdr:xfrm>
        <a:off x="514350" y="438150"/>
        <a:ext cx="7134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13</xdr:row>
      <xdr:rowOff>38100</xdr:rowOff>
    </xdr:from>
    <xdr:to>
      <xdr:col>4</xdr:col>
      <xdr:colOff>923925</xdr:colOff>
      <xdr:row>17</xdr:row>
      <xdr:rowOff>19050</xdr:rowOff>
    </xdr:to>
    <xdr:sp macro="" textlink="">
      <xdr:nvSpPr>
        <xdr:cNvPr id="2" name="TextBox 1"/>
        <xdr:cNvSpPr txBox="1"/>
      </xdr:nvSpPr>
      <xdr:spPr>
        <a:xfrm>
          <a:off x="3381375" y="2476500"/>
          <a:ext cx="15716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EU-28 total</a:t>
          </a:r>
          <a:endParaRPr lang="en-GB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3.2 </a:t>
          </a:r>
        </a:p>
        <a:p>
          <a:pPr algn="ctr"/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million hectares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95250</xdr:rowOff>
    </xdr:from>
    <xdr:to>
      <xdr:col>8</xdr:col>
      <xdr:colOff>9525</xdr:colOff>
      <xdr:row>31</xdr:row>
      <xdr:rowOff>47625</xdr:rowOff>
    </xdr:to>
    <xdr:graphicFrame macro="">
      <xdr:nvGraphicFramePr>
        <xdr:cNvPr id="2" name="Chart 1"/>
        <xdr:cNvGraphicFramePr/>
      </xdr:nvGraphicFramePr>
      <xdr:xfrm>
        <a:off x="1000125" y="647700"/>
        <a:ext cx="81629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142875</xdr:rowOff>
    </xdr:from>
    <xdr:to>
      <xdr:col>13</xdr:col>
      <xdr:colOff>152400</xdr:colOff>
      <xdr:row>26</xdr:row>
      <xdr:rowOff>171450</xdr:rowOff>
    </xdr:to>
    <xdr:graphicFrame macro="">
      <xdr:nvGraphicFramePr>
        <xdr:cNvPr id="2" name="Chart 1"/>
        <xdr:cNvGraphicFramePr/>
      </xdr:nvGraphicFramePr>
      <xdr:xfrm>
        <a:off x="457200" y="495300"/>
        <a:ext cx="76009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571500</xdr:colOff>
      <xdr:row>27</xdr:row>
      <xdr:rowOff>19050</xdr:rowOff>
    </xdr:to>
    <xdr:graphicFrame macro="">
      <xdr:nvGraphicFramePr>
        <xdr:cNvPr id="4" name="Chart 3"/>
        <xdr:cNvGraphicFramePr/>
      </xdr:nvGraphicFramePr>
      <xdr:xfrm>
        <a:off x="590550" y="571500"/>
        <a:ext cx="80486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104775</xdr:rowOff>
    </xdr:from>
    <xdr:to>
      <xdr:col>13</xdr:col>
      <xdr:colOff>152400</xdr:colOff>
      <xdr:row>26</xdr:row>
      <xdr:rowOff>104775</xdr:rowOff>
    </xdr:to>
    <xdr:graphicFrame macro="">
      <xdr:nvGraphicFramePr>
        <xdr:cNvPr id="4" name="Chart 3"/>
        <xdr:cNvGraphicFramePr/>
      </xdr:nvGraphicFramePr>
      <xdr:xfrm>
        <a:off x="1028700" y="485775"/>
        <a:ext cx="85725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95250</xdr:rowOff>
    </xdr:from>
    <xdr:to>
      <xdr:col>11</xdr:col>
      <xdr:colOff>542925</xdr:colOff>
      <xdr:row>23</xdr:row>
      <xdr:rowOff>95250</xdr:rowOff>
    </xdr:to>
    <xdr:graphicFrame macro="">
      <xdr:nvGraphicFramePr>
        <xdr:cNvPr id="6" name="Chart 5"/>
        <xdr:cNvGraphicFramePr/>
      </xdr:nvGraphicFramePr>
      <xdr:xfrm>
        <a:off x="590550" y="476250"/>
        <a:ext cx="83724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28575</xdr:rowOff>
    </xdr:from>
    <xdr:to>
      <xdr:col>13</xdr:col>
      <xdr:colOff>171450</xdr:colOff>
      <xdr:row>25</xdr:row>
      <xdr:rowOff>9525</xdr:rowOff>
    </xdr:to>
    <xdr:graphicFrame macro="">
      <xdr:nvGraphicFramePr>
        <xdr:cNvPr id="2" name="Chart 1"/>
        <xdr:cNvGraphicFramePr/>
      </xdr:nvGraphicFramePr>
      <xdr:xfrm>
        <a:off x="476250" y="400050"/>
        <a:ext cx="82391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57150</xdr:rowOff>
    </xdr:from>
    <xdr:to>
      <xdr:col>12</xdr:col>
      <xdr:colOff>28575</xdr:colOff>
      <xdr:row>28</xdr:row>
      <xdr:rowOff>152400</xdr:rowOff>
    </xdr:to>
    <xdr:graphicFrame macro="">
      <xdr:nvGraphicFramePr>
        <xdr:cNvPr id="3" name="Chart 2"/>
        <xdr:cNvGraphicFramePr/>
      </xdr:nvGraphicFramePr>
      <xdr:xfrm>
        <a:off x="457200" y="438150"/>
        <a:ext cx="8048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142875</xdr:rowOff>
    </xdr:from>
    <xdr:to>
      <xdr:col>8</xdr:col>
      <xdr:colOff>0</xdr:colOff>
      <xdr:row>34</xdr:row>
      <xdr:rowOff>66675</xdr:rowOff>
    </xdr:to>
    <xdr:graphicFrame macro="">
      <xdr:nvGraphicFramePr>
        <xdr:cNvPr id="2" name="Chart 1"/>
        <xdr:cNvGraphicFramePr/>
      </xdr:nvGraphicFramePr>
      <xdr:xfrm>
        <a:off x="85725" y="876300"/>
        <a:ext cx="64389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47625</xdr:rowOff>
    </xdr:from>
    <xdr:ext cx="914400" cy="238125"/>
    <xdr:sp macro="" textlink="">
      <xdr:nvSpPr>
        <xdr:cNvPr id="2" name="Textfeld 1"/>
        <xdr:cNvSpPr txBox="1"/>
      </xdr:nvSpPr>
      <xdr:spPr>
        <a:xfrm>
          <a:off x="0" y="6038850"/>
          <a:ext cx="9144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tabSelected="1" workbookViewId="0" topLeftCell="A1">
      <selection activeCell="D64" sqref="D64"/>
    </sheetView>
  </sheetViews>
  <sheetFormatPr defaultColWidth="8.8515625" defaultRowHeight="15"/>
  <cols>
    <col min="1" max="1" width="15.00390625" style="1" customWidth="1"/>
    <col min="2" max="2" width="18.28125" style="1" customWidth="1"/>
    <col min="3" max="3" width="11.140625" style="1" customWidth="1"/>
    <col min="4" max="4" width="16.00390625" style="1" customWidth="1"/>
    <col min="5" max="5" width="17.00390625" style="1" bestFit="1" customWidth="1"/>
    <col min="6" max="8" width="8.8515625" style="1" customWidth="1"/>
    <col min="9" max="9" width="11.421875" style="1" customWidth="1"/>
    <col min="10" max="16384" width="8.8515625" style="1" customWidth="1"/>
  </cols>
  <sheetData>
    <row r="1" ht="15">
      <c r="B1" s="237" t="s">
        <v>72</v>
      </c>
    </row>
    <row r="2" ht="15">
      <c r="B2" s="23" t="s">
        <v>47</v>
      </c>
    </row>
    <row r="14" ht="12"/>
    <row r="18" ht="12"/>
    <row r="24" spans="2:6" ht="15">
      <c r="B24" s="27"/>
      <c r="C24" s="27"/>
      <c r="D24" s="27"/>
      <c r="E24" s="27"/>
      <c r="F24" s="27"/>
    </row>
    <row r="25" spans="2:5" ht="15">
      <c r="B25" s="20"/>
      <c r="C25" s="28"/>
      <c r="D25" s="28"/>
      <c r="E25" s="28"/>
    </row>
    <row r="27" ht="15">
      <c r="B27" s="3"/>
    </row>
    <row r="28" ht="15">
      <c r="B28" s="2" t="s">
        <v>79</v>
      </c>
    </row>
    <row r="29" ht="15">
      <c r="B29" s="2"/>
    </row>
    <row r="30" ht="15">
      <c r="B30" s="3" t="s">
        <v>92</v>
      </c>
    </row>
    <row r="39" ht="15">
      <c r="A39" s="22" t="s">
        <v>484</v>
      </c>
    </row>
    <row r="40" ht="15">
      <c r="A40" s="1" t="s">
        <v>485</v>
      </c>
    </row>
    <row r="47" spans="1:4" ht="15">
      <c r="A47" s="147"/>
      <c r="B47" s="57"/>
      <c r="D47" s="22"/>
    </row>
    <row r="48" spans="1:2" ht="15">
      <c r="A48" s="133" t="s">
        <v>102</v>
      </c>
      <c r="B48" s="29"/>
    </row>
    <row r="49" spans="1:11" ht="15">
      <c r="A49" s="139"/>
      <c r="B49" s="140">
        <v>2015</v>
      </c>
      <c r="C49" s="48"/>
      <c r="F49" s="110"/>
      <c r="G49" s="332"/>
      <c r="I49" s="125"/>
      <c r="J49" s="120"/>
      <c r="K49" s="31"/>
    </row>
    <row r="50" spans="1:10" ht="15">
      <c r="A50" s="134" t="s">
        <v>3</v>
      </c>
      <c r="B50" s="135">
        <v>941154</v>
      </c>
      <c r="C50" s="51"/>
      <c r="F50" s="333"/>
      <c r="G50" s="334"/>
      <c r="I50" s="125"/>
      <c r="J50" s="120"/>
    </row>
    <row r="51" spans="1:10" ht="15">
      <c r="A51" s="136" t="s">
        <v>4</v>
      </c>
      <c r="B51" s="137">
        <v>802896</v>
      </c>
      <c r="C51" s="51"/>
      <c r="F51" s="333"/>
      <c r="G51" s="334"/>
      <c r="I51" s="125"/>
      <c r="J51" s="120"/>
    </row>
    <row r="52" spans="1:10" ht="15">
      <c r="A52" s="136" t="s">
        <v>5</v>
      </c>
      <c r="B52" s="137">
        <v>650690</v>
      </c>
      <c r="C52" s="51"/>
      <c r="F52" s="216"/>
      <c r="G52" s="334"/>
      <c r="I52" s="125"/>
      <c r="J52" s="120"/>
    </row>
    <row r="53" spans="1:10" ht="13.5">
      <c r="A53" s="136" t="s">
        <v>101</v>
      </c>
      <c r="B53" s="137">
        <v>198586</v>
      </c>
      <c r="C53" s="51"/>
      <c r="F53" s="333"/>
      <c r="G53" s="334"/>
      <c r="I53" s="125"/>
      <c r="J53" s="120"/>
    </row>
    <row r="54" spans="1:10" ht="15">
      <c r="A54" s="136" t="s">
        <v>12</v>
      </c>
      <c r="B54" s="137">
        <v>183717</v>
      </c>
      <c r="C54" s="51"/>
      <c r="F54" s="333"/>
      <c r="G54" s="334"/>
      <c r="I54" s="125"/>
      <c r="J54" s="120"/>
    </row>
    <row r="55" spans="1:10" ht="15">
      <c r="A55" s="136" t="s">
        <v>2</v>
      </c>
      <c r="B55" s="137">
        <v>103298</v>
      </c>
      <c r="C55" s="51"/>
      <c r="F55" s="333"/>
      <c r="G55" s="334"/>
      <c r="I55" s="125"/>
      <c r="J55" s="120"/>
    </row>
    <row r="56" spans="1:10" ht="15">
      <c r="A56" s="136" t="s">
        <v>87</v>
      </c>
      <c r="B56" s="137">
        <v>102581</v>
      </c>
      <c r="C56" s="51"/>
      <c r="F56" s="333"/>
      <c r="G56" s="334"/>
      <c r="I56" s="125"/>
      <c r="J56" s="120"/>
    </row>
    <row r="57" spans="1:10" ht="15">
      <c r="A57" s="337" t="s">
        <v>103</v>
      </c>
      <c r="B57" s="338">
        <f>SUM(B58:B68)</f>
        <v>247319</v>
      </c>
      <c r="C57" s="51"/>
      <c r="F57" s="216"/>
      <c r="G57" s="334"/>
      <c r="I57" s="125"/>
      <c r="J57" s="120"/>
    </row>
    <row r="58" spans="1:10" ht="15">
      <c r="A58" s="136" t="s">
        <v>8</v>
      </c>
      <c r="B58" s="137">
        <v>65049</v>
      </c>
      <c r="F58" s="333"/>
      <c r="G58" s="335"/>
      <c r="I58" s="125"/>
      <c r="J58" s="120"/>
    </row>
    <row r="59" spans="1:10" ht="15">
      <c r="A59" s="136" t="s">
        <v>0</v>
      </c>
      <c r="B59" s="137">
        <v>59991</v>
      </c>
      <c r="F59" s="333"/>
      <c r="G59" s="335"/>
      <c r="I59" s="125"/>
      <c r="J59" s="120"/>
    </row>
    <row r="60" spans="1:10" ht="15">
      <c r="A60" s="136" t="s">
        <v>10</v>
      </c>
      <c r="B60" s="137">
        <v>45574</v>
      </c>
      <c r="F60" s="333"/>
      <c r="G60" s="335"/>
      <c r="I60" s="125"/>
      <c r="J60" s="120"/>
    </row>
    <row r="61" spans="1:10" ht="15">
      <c r="A61" s="136" t="s">
        <v>17</v>
      </c>
      <c r="B61" s="137">
        <v>20393</v>
      </c>
      <c r="F61" s="333"/>
      <c r="G61" s="335"/>
      <c r="I61" s="125"/>
      <c r="J61" s="120"/>
    </row>
    <row r="62" spans="1:10" ht="15">
      <c r="A62" s="136" t="s">
        <v>1</v>
      </c>
      <c r="B62" s="137">
        <v>17689</v>
      </c>
      <c r="F62" s="333"/>
      <c r="G62" s="335"/>
      <c r="I62" s="125"/>
      <c r="J62" s="120"/>
    </row>
    <row r="63" spans="1:10" ht="15">
      <c r="A63" s="136" t="s">
        <v>25</v>
      </c>
      <c r="B63" s="137">
        <v>15806</v>
      </c>
      <c r="F63" s="333"/>
      <c r="G63" s="335"/>
      <c r="I63" s="125"/>
      <c r="J63" s="120"/>
    </row>
    <row r="64" spans="1:10" ht="15">
      <c r="A64" s="136" t="s">
        <v>13</v>
      </c>
      <c r="B64" s="137">
        <v>12054</v>
      </c>
      <c r="F64" s="333"/>
      <c r="G64" s="335"/>
      <c r="I64" s="125"/>
      <c r="J64" s="120"/>
    </row>
    <row r="65" spans="1:10" ht="15">
      <c r="A65" s="136" t="s">
        <v>6</v>
      </c>
      <c r="B65" s="137">
        <v>7781</v>
      </c>
      <c r="F65" s="333"/>
      <c r="G65" s="335"/>
      <c r="I65" s="125"/>
      <c r="J65" s="120"/>
    </row>
    <row r="66" spans="1:10" ht="15">
      <c r="A66" s="136" t="s">
        <v>14</v>
      </c>
      <c r="B66" s="137">
        <v>1687</v>
      </c>
      <c r="F66" s="333"/>
      <c r="G66" s="335"/>
      <c r="I66" s="57"/>
      <c r="J66" s="62"/>
    </row>
    <row r="67" spans="1:10" ht="15">
      <c r="A67" s="136" t="s">
        <v>7</v>
      </c>
      <c r="B67" s="137">
        <v>1295</v>
      </c>
      <c r="F67" s="333"/>
      <c r="G67" s="335"/>
      <c r="J67" s="31"/>
    </row>
    <row r="68" spans="1:10" ht="15">
      <c r="A68" s="138" t="s">
        <v>80</v>
      </c>
      <c r="B68" s="132" t="s">
        <v>16</v>
      </c>
      <c r="F68" s="216"/>
      <c r="G68" s="336"/>
      <c r="J68" s="31"/>
    </row>
    <row r="69" spans="1:6" ht="15">
      <c r="A69" s="331"/>
      <c r="B69" s="62"/>
      <c r="D69" s="22"/>
      <c r="E69" s="63"/>
      <c r="F69" s="216"/>
    </row>
    <row r="72" ht="15">
      <c r="A72" s="22"/>
    </row>
  </sheetData>
  <printOptions/>
  <pageMargins left="0.7" right="0.7" top="0.75" bottom="0.75" header="0.3" footer="0.3"/>
  <pageSetup fitToHeight="1" fitToWidth="1" horizontalDpi="600" verticalDpi="600" orientation="portrait" paperSize="9" scale="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E48"/>
  <sheetViews>
    <sheetView showGridLines="0" zoomScalePageLayoutView="120" workbookViewId="0" topLeftCell="A10">
      <selection activeCell="A48" sqref="A48"/>
    </sheetView>
  </sheetViews>
  <sheetFormatPr defaultColWidth="8.8515625" defaultRowHeight="15"/>
  <cols>
    <col min="1" max="1" width="16.7109375" style="1" customWidth="1"/>
    <col min="2" max="2" width="16.00390625" style="1" customWidth="1"/>
    <col min="3" max="3" width="9.28125" style="1" customWidth="1"/>
    <col min="4" max="5" width="9.421875" style="1" customWidth="1"/>
    <col min="6" max="6" width="8.7109375" style="1" customWidth="1"/>
    <col min="7" max="7" width="7.8515625" style="1" customWidth="1"/>
    <col min="8" max="8" width="8.8515625" style="1" customWidth="1"/>
    <col min="9" max="9" width="8.421875" style="1" customWidth="1"/>
    <col min="10" max="10" width="7.8515625" style="1" customWidth="1"/>
    <col min="11" max="11" width="10.00390625" style="1" customWidth="1"/>
    <col min="12" max="12" width="9.140625" style="1" customWidth="1"/>
    <col min="13" max="13" width="8.421875" style="1" customWidth="1"/>
    <col min="14" max="14" width="9.8515625" style="1" customWidth="1"/>
    <col min="15" max="15" width="9.7109375" style="1" customWidth="1"/>
    <col min="16" max="16" width="11.421875" style="1" customWidth="1"/>
    <col min="17" max="17" width="12.140625" style="1" customWidth="1"/>
    <col min="18" max="18" width="13.00390625" style="1" customWidth="1"/>
    <col min="19" max="20" width="9.421875" style="1" customWidth="1"/>
    <col min="21" max="21" width="11.28125" style="1" customWidth="1"/>
    <col min="22" max="36" width="8.8515625" style="1" customWidth="1"/>
    <col min="37" max="45" width="9.28125" style="1" bestFit="1" customWidth="1"/>
    <col min="46" max="46" width="10.7109375" style="1" bestFit="1" customWidth="1"/>
    <col min="47" max="16384" width="8.8515625" style="1" customWidth="1"/>
  </cols>
  <sheetData>
    <row r="1" spans="2:47" ht="15">
      <c r="B1" s="237" t="s">
        <v>479</v>
      </c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</row>
    <row r="2" spans="2:47" ht="15">
      <c r="B2" s="358"/>
      <c r="C2" s="360" t="s">
        <v>73</v>
      </c>
      <c r="D2" s="361"/>
      <c r="E2" s="361"/>
      <c r="F2" s="361"/>
      <c r="G2" s="361"/>
      <c r="H2" s="361"/>
      <c r="I2" s="361"/>
      <c r="J2" s="358"/>
      <c r="K2" s="362"/>
      <c r="L2" s="362"/>
      <c r="M2" s="362"/>
      <c r="N2" s="362"/>
      <c r="O2" s="362"/>
      <c r="P2" s="362"/>
      <c r="Q2" s="362"/>
      <c r="AI2" s="58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58"/>
    </row>
    <row r="3" spans="2:47" ht="15" customHeight="1">
      <c r="B3" s="359"/>
      <c r="C3" s="363" t="s">
        <v>22</v>
      </c>
      <c r="D3" s="368" t="s">
        <v>265</v>
      </c>
      <c r="E3" s="40"/>
      <c r="F3" s="40"/>
      <c r="G3" s="40"/>
      <c r="H3" s="40"/>
      <c r="I3" s="368" t="s">
        <v>59</v>
      </c>
      <c r="J3" s="368" t="s">
        <v>266</v>
      </c>
      <c r="K3" s="357"/>
      <c r="L3" s="357"/>
      <c r="M3" s="265"/>
      <c r="N3" s="265"/>
      <c r="O3" s="265"/>
      <c r="P3" s="272"/>
      <c r="Q3" s="269"/>
      <c r="S3" s="268"/>
      <c r="T3" s="267"/>
      <c r="U3" s="267"/>
      <c r="V3" s="57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2:47" ht="12" customHeight="1">
      <c r="B4" s="359"/>
      <c r="C4" s="363"/>
      <c r="D4" s="369"/>
      <c r="E4" s="365" t="s">
        <v>74</v>
      </c>
      <c r="F4" s="366"/>
      <c r="G4" s="366"/>
      <c r="H4" s="367"/>
      <c r="I4" s="370"/>
      <c r="J4" s="370"/>
      <c r="K4" s="357"/>
      <c r="L4" s="357"/>
      <c r="M4" s="270"/>
      <c r="N4" s="270"/>
      <c r="O4" s="270"/>
      <c r="P4" s="272"/>
      <c r="Q4" s="269"/>
      <c r="S4" s="54"/>
      <c r="T4" s="59"/>
      <c r="U4" s="59"/>
      <c r="V4" s="57"/>
      <c r="AI4" s="58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58"/>
    </row>
    <row r="5" spans="2:47" ht="27" customHeight="1">
      <c r="B5" s="359"/>
      <c r="C5" s="364"/>
      <c r="D5" s="369"/>
      <c r="E5" s="289" t="s">
        <v>76</v>
      </c>
      <c r="F5" s="289" t="s">
        <v>77</v>
      </c>
      <c r="G5" s="289" t="s">
        <v>58</v>
      </c>
      <c r="H5" s="288" t="s">
        <v>246</v>
      </c>
      <c r="I5" s="370"/>
      <c r="J5" s="370"/>
      <c r="K5" s="357"/>
      <c r="L5" s="357"/>
      <c r="M5" s="269"/>
      <c r="N5"/>
      <c r="O5" s="343"/>
      <c r="P5" s="125"/>
      <c r="Q5" s="59"/>
      <c r="R5" s="282"/>
      <c r="S5" s="282"/>
      <c r="T5" s="282"/>
      <c r="U5" s="282"/>
      <c r="V5" s="282"/>
      <c r="AI5" s="58"/>
      <c r="AJ5" s="277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58"/>
    </row>
    <row r="6" spans="2:47" ht="15" customHeight="1">
      <c r="B6" s="353" t="s">
        <v>70</v>
      </c>
      <c r="C6" s="346">
        <v>3230241</v>
      </c>
      <c r="D6" s="346">
        <v>3178040</v>
      </c>
      <c r="E6" s="346">
        <v>2098803</v>
      </c>
      <c r="F6" s="346">
        <v>553322</v>
      </c>
      <c r="G6" s="347">
        <v>422788</v>
      </c>
      <c r="H6" s="348">
        <v>103110</v>
      </c>
      <c r="I6" s="346">
        <v>39931</v>
      </c>
      <c r="J6" s="346">
        <v>12263</v>
      </c>
      <c r="K6" s="266"/>
      <c r="L6" s="63"/>
      <c r="M6" s="63"/>
      <c r="N6" s="63"/>
      <c r="O6" s="62"/>
      <c r="P6" s="125"/>
      <c r="Q6" s="59"/>
      <c r="R6" s="63"/>
      <c r="S6" s="63"/>
      <c r="T6" s="281"/>
      <c r="U6" s="281"/>
      <c r="V6" s="281"/>
      <c r="W6" s="274"/>
      <c r="X6" s="274"/>
      <c r="Y6" s="271"/>
      <c r="Z6" s="57"/>
      <c r="AA6" s="57"/>
      <c r="AB6" s="57"/>
      <c r="AI6" s="58"/>
      <c r="AJ6" s="277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58"/>
    </row>
    <row r="7" spans="2:47" ht="15">
      <c r="B7" s="94" t="s">
        <v>31</v>
      </c>
      <c r="C7" s="32" t="s">
        <v>64</v>
      </c>
      <c r="D7" s="32" t="s">
        <v>64</v>
      </c>
      <c r="E7" s="32" t="s">
        <v>64</v>
      </c>
      <c r="F7" s="32" t="s">
        <v>64</v>
      </c>
      <c r="G7" s="33" t="s">
        <v>64</v>
      </c>
      <c r="H7" s="108" t="s">
        <v>64</v>
      </c>
      <c r="I7" s="32" t="s">
        <v>64</v>
      </c>
      <c r="J7" s="32" t="s">
        <v>64</v>
      </c>
      <c r="K7" s="59"/>
      <c r="L7" s="59"/>
      <c r="M7" s="273"/>
      <c r="N7"/>
      <c r="O7" s="344"/>
      <c r="P7" s="125"/>
      <c r="Q7" s="59"/>
      <c r="R7" s="281"/>
      <c r="S7" s="281"/>
      <c r="T7" s="281"/>
      <c r="U7" s="283"/>
      <c r="V7" s="281"/>
      <c r="W7" s="57"/>
      <c r="X7" s="57"/>
      <c r="Y7" s="57"/>
      <c r="Z7" s="57"/>
      <c r="AA7" s="57"/>
      <c r="AB7" s="57"/>
      <c r="AI7" s="58"/>
      <c r="AJ7" s="277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58"/>
    </row>
    <row r="8" spans="2:47" ht="15">
      <c r="B8" s="95" t="s">
        <v>0</v>
      </c>
      <c r="C8" s="96">
        <v>59991</v>
      </c>
      <c r="D8" s="96">
        <v>59970</v>
      </c>
      <c r="E8" s="96">
        <v>15340</v>
      </c>
      <c r="F8" s="96">
        <v>21362</v>
      </c>
      <c r="G8" s="97">
        <v>23035</v>
      </c>
      <c r="H8" s="98">
        <v>222</v>
      </c>
      <c r="I8" s="99" t="s">
        <v>16</v>
      </c>
      <c r="J8" s="284">
        <v>20</v>
      </c>
      <c r="K8" s="61"/>
      <c r="L8" s="59"/>
      <c r="M8" s="273"/>
      <c r="N8"/>
      <c r="O8" s="344"/>
      <c r="P8" s="125"/>
      <c r="Q8" s="59"/>
      <c r="R8" s="281"/>
      <c r="S8" s="283"/>
      <c r="T8" s="283"/>
      <c r="U8" s="283"/>
      <c r="V8" s="281"/>
      <c r="W8" s="274"/>
      <c r="X8" s="274"/>
      <c r="Y8" s="271"/>
      <c r="Z8" s="57"/>
      <c r="AA8" s="57"/>
      <c r="AB8" s="57"/>
      <c r="AI8" s="58"/>
      <c r="AJ8" s="277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58"/>
    </row>
    <row r="9" spans="2:47" ht="15">
      <c r="B9" s="95" t="s">
        <v>1</v>
      </c>
      <c r="C9" s="96">
        <v>17689</v>
      </c>
      <c r="D9" s="96">
        <v>17653</v>
      </c>
      <c r="E9" s="96">
        <v>17537</v>
      </c>
      <c r="F9" s="96">
        <v>116</v>
      </c>
      <c r="G9" s="100" t="s">
        <v>16</v>
      </c>
      <c r="H9" s="101" t="s">
        <v>16</v>
      </c>
      <c r="I9" s="99" t="s">
        <v>16</v>
      </c>
      <c r="J9" s="284">
        <v>32</v>
      </c>
      <c r="K9" s="61"/>
      <c r="L9" s="59"/>
      <c r="M9" s="273"/>
      <c r="N9"/>
      <c r="O9" s="344"/>
      <c r="P9" s="125"/>
      <c r="Q9" s="59"/>
      <c r="R9" s="281"/>
      <c r="S9" s="283"/>
      <c r="T9" s="283"/>
      <c r="U9" s="283"/>
      <c r="V9" s="281"/>
      <c r="W9" s="274"/>
      <c r="X9" s="274"/>
      <c r="Y9" s="271"/>
      <c r="Z9" s="57"/>
      <c r="AA9" s="57"/>
      <c r="AB9" s="57"/>
      <c r="AI9" s="58"/>
      <c r="AJ9" s="277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58"/>
    </row>
    <row r="10" spans="2:47" ht="15">
      <c r="B10" s="95" t="s">
        <v>32</v>
      </c>
      <c r="C10" s="32" t="s">
        <v>64</v>
      </c>
      <c r="D10" s="32" t="s">
        <v>64</v>
      </c>
      <c r="E10" s="32" t="s">
        <v>64</v>
      </c>
      <c r="F10" s="32" t="s">
        <v>64</v>
      </c>
      <c r="G10" s="33" t="s">
        <v>64</v>
      </c>
      <c r="H10" s="108" t="s">
        <v>64</v>
      </c>
      <c r="I10" s="32" t="s">
        <v>64</v>
      </c>
      <c r="J10" s="32" t="s">
        <v>64</v>
      </c>
      <c r="K10" s="59"/>
      <c r="L10" s="59"/>
      <c r="M10" s="273"/>
      <c r="N10"/>
      <c r="O10" s="344"/>
      <c r="P10" s="125"/>
      <c r="Q10" s="59"/>
      <c r="R10" s="281"/>
      <c r="S10" s="281"/>
      <c r="T10" s="281"/>
      <c r="U10" s="281"/>
      <c r="V10" s="281"/>
      <c r="W10" s="57"/>
      <c r="X10" s="57"/>
      <c r="Y10" s="57"/>
      <c r="Z10" s="57"/>
      <c r="AA10" s="57"/>
      <c r="AB10" s="57"/>
      <c r="AI10" s="58"/>
      <c r="AJ10" s="277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58"/>
    </row>
    <row r="11" spans="2:47" ht="15">
      <c r="B11" s="95" t="s">
        <v>87</v>
      </c>
      <c r="C11" s="96">
        <v>102581</v>
      </c>
      <c r="D11" s="96">
        <v>102544</v>
      </c>
      <c r="E11" s="96">
        <v>102505</v>
      </c>
      <c r="F11" s="96">
        <v>38</v>
      </c>
      <c r="G11" s="100" t="s">
        <v>16</v>
      </c>
      <c r="H11" s="101" t="s">
        <v>16</v>
      </c>
      <c r="I11" s="99" t="s">
        <v>16</v>
      </c>
      <c r="J11" s="284">
        <v>37</v>
      </c>
      <c r="K11" s="61"/>
      <c r="L11" s="59"/>
      <c r="M11" s="273"/>
      <c r="N11"/>
      <c r="O11" s="344"/>
      <c r="P11" s="125"/>
      <c r="Q11" s="59"/>
      <c r="R11" s="281"/>
      <c r="S11" s="281"/>
      <c r="T11" s="281"/>
      <c r="U11" s="281"/>
      <c r="V11" s="281"/>
      <c r="W11" s="274"/>
      <c r="X11" s="274"/>
      <c r="Y11" s="271"/>
      <c r="Z11" s="57"/>
      <c r="AA11" s="57"/>
      <c r="AB11" s="57"/>
      <c r="AI11" s="58"/>
      <c r="AJ11" s="277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58"/>
    </row>
    <row r="12" spans="2:47" ht="15">
      <c r="B12" s="95" t="s">
        <v>33</v>
      </c>
      <c r="C12" s="32" t="s">
        <v>64</v>
      </c>
      <c r="D12" s="32" t="s">
        <v>64</v>
      </c>
      <c r="E12" s="32" t="s">
        <v>64</v>
      </c>
      <c r="F12" s="32" t="s">
        <v>64</v>
      </c>
      <c r="G12" s="33" t="s">
        <v>64</v>
      </c>
      <c r="H12" s="108" t="s">
        <v>64</v>
      </c>
      <c r="I12" s="32" t="s">
        <v>64</v>
      </c>
      <c r="J12" s="32" t="s">
        <v>64</v>
      </c>
      <c r="K12" s="59"/>
      <c r="L12" s="59"/>
      <c r="M12" s="273"/>
      <c r="N12"/>
      <c r="O12" s="344"/>
      <c r="P12" s="125"/>
      <c r="Q12" s="59"/>
      <c r="R12" s="281"/>
      <c r="S12" s="281"/>
      <c r="T12" s="281"/>
      <c r="U12" s="281"/>
      <c r="V12" s="281"/>
      <c r="W12" s="57"/>
      <c r="X12" s="57"/>
      <c r="Y12" s="57"/>
      <c r="Z12" s="57"/>
      <c r="AA12" s="57"/>
      <c r="AB12" s="57"/>
      <c r="AI12" s="58"/>
      <c r="AJ12" s="277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58"/>
    </row>
    <row r="13" spans="2:47" ht="15">
      <c r="B13" s="95" t="s">
        <v>34</v>
      </c>
      <c r="C13" s="32" t="s">
        <v>64</v>
      </c>
      <c r="D13" s="32" t="s">
        <v>64</v>
      </c>
      <c r="E13" s="32" t="s">
        <v>64</v>
      </c>
      <c r="F13" s="32" t="s">
        <v>64</v>
      </c>
      <c r="G13" s="33" t="s">
        <v>64</v>
      </c>
      <c r="H13" s="108" t="s">
        <v>64</v>
      </c>
      <c r="I13" s="32" t="s">
        <v>64</v>
      </c>
      <c r="J13" s="32" t="s">
        <v>64</v>
      </c>
      <c r="K13" s="59"/>
      <c r="L13" s="59"/>
      <c r="M13" s="273"/>
      <c r="N13"/>
      <c r="O13" s="344"/>
      <c r="P13" s="125"/>
      <c r="Q13" s="59"/>
      <c r="R13" s="283"/>
      <c r="S13" s="281"/>
      <c r="T13" s="281"/>
      <c r="U13" s="281"/>
      <c r="V13" s="281"/>
      <c r="W13" s="57"/>
      <c r="X13" s="57"/>
      <c r="Y13" s="57"/>
      <c r="Z13" s="57"/>
      <c r="AA13" s="57"/>
      <c r="AB13" s="57"/>
      <c r="AI13" s="58"/>
      <c r="AJ13" s="277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58"/>
    </row>
    <row r="14" spans="2:47" ht="15">
      <c r="B14" s="95" t="s">
        <v>2</v>
      </c>
      <c r="C14" s="96">
        <v>103298</v>
      </c>
      <c r="D14" s="96">
        <v>63327</v>
      </c>
      <c r="E14" s="96">
        <v>14519</v>
      </c>
      <c r="F14" s="96">
        <v>39671</v>
      </c>
      <c r="G14" s="97">
        <v>6888</v>
      </c>
      <c r="H14" s="98">
        <v>2248</v>
      </c>
      <c r="I14" s="96">
        <v>39756</v>
      </c>
      <c r="J14" s="284">
        <v>216</v>
      </c>
      <c r="K14" s="61"/>
      <c r="L14" s="59"/>
      <c r="M14" s="273"/>
      <c r="N14"/>
      <c r="O14" s="344"/>
      <c r="P14" s="125"/>
      <c r="Q14" s="59"/>
      <c r="R14" s="281"/>
      <c r="S14" s="281"/>
      <c r="T14" s="281"/>
      <c r="U14" s="281"/>
      <c r="V14" s="281"/>
      <c r="W14" s="274"/>
      <c r="X14" s="274"/>
      <c r="Y14" s="274"/>
      <c r="Z14" s="57"/>
      <c r="AA14" s="57"/>
      <c r="AB14" s="57"/>
      <c r="AI14" s="58"/>
      <c r="AJ14" s="277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58"/>
    </row>
    <row r="15" spans="2:47" ht="15">
      <c r="B15" s="95" t="s">
        <v>3</v>
      </c>
      <c r="C15" s="96">
        <v>941154</v>
      </c>
      <c r="D15" s="96">
        <v>939789</v>
      </c>
      <c r="E15" s="96">
        <v>831057</v>
      </c>
      <c r="F15" s="96">
        <v>68246</v>
      </c>
      <c r="G15" s="97">
        <v>36862</v>
      </c>
      <c r="H15" s="98">
        <v>3624</v>
      </c>
      <c r="I15" s="96">
        <v>5</v>
      </c>
      <c r="J15" s="284">
        <v>1359</v>
      </c>
      <c r="K15" s="61"/>
      <c r="L15" s="59"/>
      <c r="M15" s="273"/>
      <c r="N15"/>
      <c r="O15" s="344"/>
      <c r="P15" s="125"/>
      <c r="Q15" s="59"/>
      <c r="R15" s="281"/>
      <c r="S15" s="281"/>
      <c r="T15" s="281"/>
      <c r="U15" s="283"/>
      <c r="V15" s="281"/>
      <c r="W15" s="274"/>
      <c r="X15" s="274"/>
      <c r="Y15" s="274"/>
      <c r="Z15" s="57"/>
      <c r="AA15" s="57"/>
      <c r="AB15" s="57"/>
      <c r="AI15" s="58"/>
      <c r="AJ15" s="277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58"/>
    </row>
    <row r="16" spans="2:47" ht="15">
      <c r="B16" s="95" t="s">
        <v>4</v>
      </c>
      <c r="C16" s="96">
        <v>802896</v>
      </c>
      <c r="D16" s="96">
        <v>799894</v>
      </c>
      <c r="E16" s="96">
        <v>508656</v>
      </c>
      <c r="F16" s="96">
        <v>168752</v>
      </c>
      <c r="G16" s="97">
        <v>26545</v>
      </c>
      <c r="H16" s="98">
        <v>95940</v>
      </c>
      <c r="I16" s="96">
        <v>0</v>
      </c>
      <c r="J16" s="284">
        <v>3002</v>
      </c>
      <c r="K16" s="61"/>
      <c r="L16" s="59"/>
      <c r="M16" s="273"/>
      <c r="N16"/>
      <c r="O16" s="344"/>
      <c r="P16" s="125"/>
      <c r="Q16" s="61"/>
      <c r="R16" s="281"/>
      <c r="S16" s="283"/>
      <c r="T16" s="283"/>
      <c r="U16" s="283"/>
      <c r="V16" s="283"/>
      <c r="W16" s="274"/>
      <c r="X16" s="274"/>
      <c r="Y16" s="274"/>
      <c r="Z16" s="57"/>
      <c r="AA16" s="57"/>
      <c r="AB16" s="57"/>
      <c r="AI16" s="58"/>
      <c r="AJ16" s="277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58"/>
    </row>
    <row r="17" spans="2:47" ht="15">
      <c r="B17" s="95" t="s">
        <v>17</v>
      </c>
      <c r="C17" s="96">
        <v>20393</v>
      </c>
      <c r="D17" s="96">
        <v>19335</v>
      </c>
      <c r="E17" s="96">
        <v>18545</v>
      </c>
      <c r="F17" s="96" t="s">
        <v>16</v>
      </c>
      <c r="G17" s="97">
        <v>789</v>
      </c>
      <c r="H17" s="101">
        <v>0</v>
      </c>
      <c r="I17" s="96">
        <v>2</v>
      </c>
      <c r="J17" s="284">
        <v>1055</v>
      </c>
      <c r="K17" s="61"/>
      <c r="L17" s="59"/>
      <c r="M17" s="273"/>
      <c r="N17"/>
      <c r="O17" s="344"/>
      <c r="P17" s="125"/>
      <c r="Q17" s="61"/>
      <c r="R17" s="281"/>
      <c r="S17" s="281"/>
      <c r="T17" s="283"/>
      <c r="U17" s="283"/>
      <c r="V17" s="281"/>
      <c r="W17" s="274"/>
      <c r="X17" s="274"/>
      <c r="Y17" s="274"/>
      <c r="Z17" s="57"/>
      <c r="AA17" s="57"/>
      <c r="AB17" s="57"/>
      <c r="AI17" s="58"/>
      <c r="AJ17" s="277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58"/>
    </row>
    <row r="18" spans="2:47" ht="15">
      <c r="B18" s="95" t="s">
        <v>5</v>
      </c>
      <c r="C18" s="96">
        <v>650690</v>
      </c>
      <c r="D18" s="96">
        <v>645458</v>
      </c>
      <c r="E18" s="96">
        <v>292397</v>
      </c>
      <c r="F18" s="96">
        <v>181870</v>
      </c>
      <c r="G18" s="97">
        <v>170712</v>
      </c>
      <c r="H18" s="101">
        <v>480</v>
      </c>
      <c r="I18" s="96">
        <v>168</v>
      </c>
      <c r="J18" s="284">
        <v>5064</v>
      </c>
      <c r="K18" s="61"/>
      <c r="L18" s="59"/>
      <c r="M18" s="273"/>
      <c r="N18"/>
      <c r="O18" s="344"/>
      <c r="P18" s="125"/>
      <c r="Q18" s="61"/>
      <c r="R18" s="281"/>
      <c r="S18" s="283"/>
      <c r="T18" s="283"/>
      <c r="U18" s="283"/>
      <c r="V18" s="281"/>
      <c r="W18" s="274"/>
      <c r="X18" s="274"/>
      <c r="Y18" s="274"/>
      <c r="Z18" s="57"/>
      <c r="AA18" s="57"/>
      <c r="AB18" s="57"/>
      <c r="AI18" s="58"/>
      <c r="AJ18" s="277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58"/>
    </row>
    <row r="19" spans="2:47" ht="15">
      <c r="B19" s="95" t="s">
        <v>6</v>
      </c>
      <c r="C19" s="96">
        <v>7781</v>
      </c>
      <c r="D19" s="96">
        <v>7767</v>
      </c>
      <c r="E19" s="96">
        <v>435</v>
      </c>
      <c r="F19" s="96">
        <v>6363</v>
      </c>
      <c r="G19" s="100">
        <v>481</v>
      </c>
      <c r="H19" s="98">
        <v>489</v>
      </c>
      <c r="I19" s="99" t="s">
        <v>16</v>
      </c>
      <c r="J19" s="284">
        <v>13</v>
      </c>
      <c r="K19" s="61"/>
      <c r="L19" s="59"/>
      <c r="M19" s="273"/>
      <c r="N19"/>
      <c r="O19" s="344"/>
      <c r="P19" s="125"/>
      <c r="Q19" s="61"/>
      <c r="R19" s="281"/>
      <c r="S19" s="281"/>
      <c r="T19" s="283"/>
      <c r="U19" s="283"/>
      <c r="V19" s="281"/>
      <c r="W19" s="274"/>
      <c r="X19" s="274"/>
      <c r="Y19" s="271"/>
      <c r="Z19" s="57"/>
      <c r="AA19" s="57"/>
      <c r="AB19" s="57"/>
      <c r="AI19" s="58"/>
      <c r="AJ19" s="277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58"/>
    </row>
    <row r="20" spans="2:47" ht="15">
      <c r="B20" s="95" t="s">
        <v>35</v>
      </c>
      <c r="C20" s="32" t="s">
        <v>64</v>
      </c>
      <c r="D20" s="32" t="s">
        <v>64</v>
      </c>
      <c r="E20" s="32" t="s">
        <v>64</v>
      </c>
      <c r="F20" s="32" t="s">
        <v>64</v>
      </c>
      <c r="G20" s="33" t="s">
        <v>64</v>
      </c>
      <c r="H20" s="108" t="s">
        <v>64</v>
      </c>
      <c r="I20" s="32" t="s">
        <v>64</v>
      </c>
      <c r="J20" s="32" t="s">
        <v>64</v>
      </c>
      <c r="K20" s="59"/>
      <c r="L20" s="59"/>
      <c r="M20" s="273"/>
      <c r="N20"/>
      <c r="O20" s="344"/>
      <c r="P20" s="125"/>
      <c r="Q20" s="61"/>
      <c r="R20" s="281"/>
      <c r="S20" s="281"/>
      <c r="T20" s="281"/>
      <c r="U20" s="281"/>
      <c r="V20" s="281"/>
      <c r="W20" s="57"/>
      <c r="X20" s="57"/>
      <c r="Y20" s="57"/>
      <c r="Z20" s="57"/>
      <c r="AA20" s="57"/>
      <c r="AB20" s="57"/>
      <c r="AI20" s="58"/>
      <c r="AJ20" s="277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58"/>
    </row>
    <row r="21" spans="2:47" ht="15">
      <c r="B21" s="95" t="s">
        <v>36</v>
      </c>
      <c r="C21" s="32" t="s">
        <v>64</v>
      </c>
      <c r="D21" s="32" t="s">
        <v>64</v>
      </c>
      <c r="E21" s="32" t="s">
        <v>64</v>
      </c>
      <c r="F21" s="32" t="s">
        <v>64</v>
      </c>
      <c r="G21" s="33" t="s">
        <v>64</v>
      </c>
      <c r="H21" s="108" t="s">
        <v>64</v>
      </c>
      <c r="I21" s="32" t="s">
        <v>64</v>
      </c>
      <c r="J21" s="32" t="s">
        <v>64</v>
      </c>
      <c r="K21" s="59"/>
      <c r="L21" s="59"/>
      <c r="M21" s="273"/>
      <c r="N21"/>
      <c r="O21" s="344"/>
      <c r="P21" s="125"/>
      <c r="Q21" s="61"/>
      <c r="R21" s="283"/>
      <c r="S21" s="283"/>
      <c r="T21" s="283"/>
      <c r="U21" s="283"/>
      <c r="V21" s="281"/>
      <c r="W21" s="57"/>
      <c r="X21" s="57"/>
      <c r="Y21" s="57"/>
      <c r="Z21" s="57"/>
      <c r="AA21" s="57"/>
      <c r="AB21" s="57"/>
      <c r="AI21" s="58"/>
      <c r="AJ21" s="279"/>
      <c r="AK21" s="280"/>
      <c r="AL21" s="280"/>
      <c r="AM21" s="280"/>
      <c r="AN21" s="280"/>
      <c r="AO21" s="280"/>
      <c r="AP21" s="280"/>
      <c r="AQ21" s="280"/>
      <c r="AR21" s="280"/>
      <c r="AS21" s="280"/>
      <c r="AT21" s="276"/>
      <c r="AU21" s="58"/>
    </row>
    <row r="22" spans="2:47" ht="15">
      <c r="B22" s="95" t="s">
        <v>7</v>
      </c>
      <c r="C22" s="96">
        <v>1295</v>
      </c>
      <c r="D22" s="96">
        <v>1295</v>
      </c>
      <c r="E22" s="96">
        <v>1295</v>
      </c>
      <c r="F22" s="100" t="s">
        <v>16</v>
      </c>
      <c r="G22" s="100" t="s">
        <v>16</v>
      </c>
      <c r="H22" s="101" t="s">
        <v>16</v>
      </c>
      <c r="I22" s="99" t="s">
        <v>16</v>
      </c>
      <c r="J22" s="285" t="s">
        <v>16</v>
      </c>
      <c r="K22" s="61"/>
      <c r="L22" s="59"/>
      <c r="M22" s="273"/>
      <c r="N22"/>
      <c r="O22" s="344"/>
      <c r="P22" s="125"/>
      <c r="Q22" s="61"/>
      <c r="R22" s="281"/>
      <c r="S22" s="281"/>
      <c r="T22" s="283"/>
      <c r="U22" s="283"/>
      <c r="V22" s="281"/>
      <c r="W22" s="271"/>
      <c r="X22" s="271"/>
      <c r="Y22" s="271"/>
      <c r="Z22" s="57"/>
      <c r="AA22" s="57"/>
      <c r="AB22" s="57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</row>
    <row r="23" spans="2:47" ht="15">
      <c r="B23" s="95" t="s">
        <v>8</v>
      </c>
      <c r="C23" s="96">
        <v>65049</v>
      </c>
      <c r="D23" s="96">
        <v>64055</v>
      </c>
      <c r="E23" s="96">
        <v>63361</v>
      </c>
      <c r="F23" s="96">
        <v>0</v>
      </c>
      <c r="G23" s="97">
        <v>694</v>
      </c>
      <c r="H23" s="101" t="s">
        <v>16</v>
      </c>
      <c r="I23" s="99" t="s">
        <v>16</v>
      </c>
      <c r="J23" s="284">
        <v>995</v>
      </c>
      <c r="K23" s="61"/>
      <c r="L23" s="59"/>
      <c r="M23" s="273"/>
      <c r="N23"/>
      <c r="O23" s="344"/>
      <c r="P23" s="125"/>
      <c r="Q23" s="61"/>
      <c r="R23" s="281"/>
      <c r="S23" s="281"/>
      <c r="T23" s="283"/>
      <c r="U23" s="283"/>
      <c r="V23" s="281"/>
      <c r="W23" s="274"/>
      <c r="X23" s="274"/>
      <c r="Y23" s="274"/>
      <c r="Z23" s="57"/>
      <c r="AA23" s="57"/>
      <c r="AB23" s="57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</row>
    <row r="24" spans="2:28" ht="15">
      <c r="B24" s="95" t="s">
        <v>9</v>
      </c>
      <c r="C24" s="32" t="s">
        <v>64</v>
      </c>
      <c r="D24" s="32" t="s">
        <v>64</v>
      </c>
      <c r="E24" s="32" t="s">
        <v>64</v>
      </c>
      <c r="F24" s="32" t="s">
        <v>64</v>
      </c>
      <c r="G24" s="33" t="s">
        <v>64</v>
      </c>
      <c r="H24" s="108" t="s">
        <v>64</v>
      </c>
      <c r="I24" s="32" t="s">
        <v>64</v>
      </c>
      <c r="J24" s="32" t="s">
        <v>64</v>
      </c>
      <c r="K24" s="59"/>
      <c r="L24" s="59"/>
      <c r="M24" s="273"/>
      <c r="O24" s="57"/>
      <c r="P24" s="125"/>
      <c r="Q24" s="61"/>
      <c r="W24" s="57"/>
      <c r="X24" s="57"/>
      <c r="Y24" s="57"/>
      <c r="Z24" s="57"/>
      <c r="AA24" s="57"/>
      <c r="AB24" s="57"/>
    </row>
    <row r="25" spans="2:28" ht="15">
      <c r="B25" s="95" t="s">
        <v>37</v>
      </c>
      <c r="C25" s="32" t="s">
        <v>64</v>
      </c>
      <c r="D25" s="32" t="s">
        <v>64</v>
      </c>
      <c r="E25" s="32" t="s">
        <v>64</v>
      </c>
      <c r="F25" s="32" t="s">
        <v>64</v>
      </c>
      <c r="G25" s="33" t="s">
        <v>64</v>
      </c>
      <c r="H25" s="108" t="s">
        <v>64</v>
      </c>
      <c r="I25" s="32" t="s">
        <v>64</v>
      </c>
      <c r="J25" s="32" t="s">
        <v>64</v>
      </c>
      <c r="K25" s="59"/>
      <c r="L25" s="59"/>
      <c r="M25" s="273"/>
      <c r="N25" s="59"/>
      <c r="O25" s="57"/>
      <c r="P25" s="125"/>
      <c r="Q25" s="61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2:28" ht="12.75">
      <c r="B26" s="95" t="s">
        <v>10</v>
      </c>
      <c r="C26" s="96">
        <v>45574</v>
      </c>
      <c r="D26" s="96">
        <v>45439</v>
      </c>
      <c r="E26" s="96">
        <v>45439</v>
      </c>
      <c r="F26" s="100" t="s">
        <v>16</v>
      </c>
      <c r="G26" s="100" t="s">
        <v>16</v>
      </c>
      <c r="H26" s="101" t="s">
        <v>16</v>
      </c>
      <c r="I26" s="99" t="s">
        <v>16</v>
      </c>
      <c r="J26" s="284">
        <v>135</v>
      </c>
      <c r="K26" s="61"/>
      <c r="L26" s="59"/>
      <c r="M26" s="273"/>
      <c r="N26" s="128"/>
      <c r="O26" s="271"/>
      <c r="P26" s="125"/>
      <c r="Q26" s="61"/>
      <c r="R26" s="274"/>
      <c r="S26" s="271"/>
      <c r="T26" s="271"/>
      <c r="U26" s="271"/>
      <c r="V26" s="271"/>
      <c r="W26" s="274"/>
      <c r="X26" s="274"/>
      <c r="Y26" s="271"/>
      <c r="Z26" s="57"/>
      <c r="AA26" s="57"/>
      <c r="AB26" s="57"/>
    </row>
    <row r="27" spans="2:28" ht="15">
      <c r="B27" s="95" t="s">
        <v>38</v>
      </c>
      <c r="C27" s="32" t="s">
        <v>64</v>
      </c>
      <c r="D27" s="32" t="s">
        <v>64</v>
      </c>
      <c r="E27" s="32" t="s">
        <v>64</v>
      </c>
      <c r="F27" s="32" t="s">
        <v>64</v>
      </c>
      <c r="G27" s="33" t="s">
        <v>64</v>
      </c>
      <c r="H27" s="108" t="s">
        <v>64</v>
      </c>
      <c r="I27" s="32" t="s">
        <v>64</v>
      </c>
      <c r="J27" s="32" t="s">
        <v>64</v>
      </c>
      <c r="K27" s="59"/>
      <c r="L27" s="59"/>
      <c r="M27" s="273"/>
      <c r="N27" s="59"/>
      <c r="O27" s="57"/>
      <c r="P27" s="125"/>
      <c r="Q27" s="61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</row>
    <row r="28" spans="2:28" ht="12.75">
      <c r="B28" s="95" t="s">
        <v>470</v>
      </c>
      <c r="C28" s="96">
        <v>198586</v>
      </c>
      <c r="D28" s="96">
        <v>198586</v>
      </c>
      <c r="E28" s="96">
        <v>126337</v>
      </c>
      <c r="F28" s="96">
        <v>48097</v>
      </c>
      <c r="G28" s="97">
        <v>24152</v>
      </c>
      <c r="H28" s="101" t="s">
        <v>16</v>
      </c>
      <c r="I28" s="99" t="s">
        <v>16</v>
      </c>
      <c r="J28" s="284">
        <v>0</v>
      </c>
      <c r="K28" s="61"/>
      <c r="L28" s="59"/>
      <c r="M28" s="273"/>
      <c r="N28" s="61"/>
      <c r="O28" s="271"/>
      <c r="P28" s="125"/>
      <c r="Q28" s="61"/>
      <c r="R28" s="274"/>
      <c r="S28" s="274"/>
      <c r="T28" s="274"/>
      <c r="U28" s="271"/>
      <c r="V28" s="271"/>
      <c r="W28" s="274"/>
      <c r="X28" s="271"/>
      <c r="Y28" s="271"/>
      <c r="Z28" s="57"/>
      <c r="AA28" s="57"/>
      <c r="AB28" s="57"/>
    </row>
    <row r="29" spans="2:28" ht="12.75">
      <c r="B29" s="95" t="s">
        <v>12</v>
      </c>
      <c r="C29" s="96">
        <v>183717</v>
      </c>
      <c r="D29" s="96">
        <v>183532</v>
      </c>
      <c r="E29" s="96">
        <v>32730</v>
      </c>
      <c r="F29" s="96">
        <v>18237</v>
      </c>
      <c r="G29" s="97">
        <v>132458</v>
      </c>
      <c r="H29" s="98">
        <v>107</v>
      </c>
      <c r="I29" s="96">
        <v>0</v>
      </c>
      <c r="J29" s="284">
        <v>184</v>
      </c>
      <c r="K29" s="61"/>
      <c r="L29" s="59"/>
      <c r="M29" s="273"/>
      <c r="N29" s="61"/>
      <c r="O29" s="271"/>
      <c r="P29" s="125"/>
      <c r="Q29" s="61"/>
      <c r="R29" s="274"/>
      <c r="S29" s="274"/>
      <c r="T29" s="274"/>
      <c r="U29" s="274"/>
      <c r="V29" s="274"/>
      <c r="W29" s="274"/>
      <c r="X29" s="274"/>
      <c r="Y29" s="274"/>
      <c r="Z29" s="57"/>
      <c r="AA29" s="57"/>
      <c r="AB29" s="57"/>
    </row>
    <row r="30" spans="2:28" ht="12.75">
      <c r="B30" s="95" t="s">
        <v>25</v>
      </c>
      <c r="C30" s="96">
        <v>15806</v>
      </c>
      <c r="D30" s="96">
        <v>15688</v>
      </c>
      <c r="E30" s="96">
        <v>15688</v>
      </c>
      <c r="F30" s="96" t="s">
        <v>16</v>
      </c>
      <c r="G30" s="100" t="s">
        <v>16</v>
      </c>
      <c r="H30" s="101" t="s">
        <v>16</v>
      </c>
      <c r="I30" s="99" t="s">
        <v>16</v>
      </c>
      <c r="J30" s="284">
        <v>118</v>
      </c>
      <c r="K30" s="61"/>
      <c r="L30" s="59"/>
      <c r="M30" s="273"/>
      <c r="N30" s="128"/>
      <c r="O30" s="271"/>
      <c r="P30" s="125"/>
      <c r="Q30" s="61"/>
      <c r="R30" s="274"/>
      <c r="S30" s="271"/>
      <c r="T30" s="271"/>
      <c r="U30" s="271"/>
      <c r="V30" s="271"/>
      <c r="W30" s="274"/>
      <c r="X30" s="274"/>
      <c r="Y30" s="271"/>
      <c r="Z30" s="57"/>
      <c r="AA30" s="57"/>
      <c r="AB30" s="57"/>
    </row>
    <row r="31" spans="2:28" ht="12.75">
      <c r="B31" s="95" t="s">
        <v>13</v>
      </c>
      <c r="C31" s="96">
        <v>12054</v>
      </c>
      <c r="D31" s="96">
        <v>12021</v>
      </c>
      <c r="E31" s="96">
        <v>11390</v>
      </c>
      <c r="F31" s="96">
        <v>458</v>
      </c>
      <c r="G31" s="97">
        <v>170</v>
      </c>
      <c r="H31" s="101" t="s">
        <v>16</v>
      </c>
      <c r="I31" s="99" t="s">
        <v>16</v>
      </c>
      <c r="J31" s="284">
        <v>33</v>
      </c>
      <c r="K31" s="61"/>
      <c r="L31" s="59"/>
      <c r="M31" s="273"/>
      <c r="N31" s="61"/>
      <c r="O31" s="271"/>
      <c r="P31" s="125"/>
      <c r="Q31" s="61"/>
      <c r="R31" s="274"/>
      <c r="S31" s="274"/>
      <c r="T31" s="274"/>
      <c r="U31" s="271"/>
      <c r="V31" s="271"/>
      <c r="W31" s="274"/>
      <c r="X31" s="274"/>
      <c r="Y31" s="271"/>
      <c r="Z31" s="57"/>
      <c r="AA31" s="57"/>
      <c r="AB31" s="57"/>
    </row>
    <row r="32" spans="2:28" ht="15">
      <c r="B32" s="95" t="s">
        <v>39</v>
      </c>
      <c r="C32" s="32" t="s">
        <v>64</v>
      </c>
      <c r="D32" s="32" t="s">
        <v>64</v>
      </c>
      <c r="E32" s="32" t="s">
        <v>64</v>
      </c>
      <c r="F32" s="32" t="s">
        <v>64</v>
      </c>
      <c r="G32" s="33" t="s">
        <v>64</v>
      </c>
      <c r="H32" s="108" t="s">
        <v>64</v>
      </c>
      <c r="I32" s="32" t="s">
        <v>64</v>
      </c>
      <c r="J32" s="32" t="s">
        <v>64</v>
      </c>
      <c r="K32" s="59"/>
      <c r="L32" s="59"/>
      <c r="M32" s="273"/>
      <c r="N32" s="59"/>
      <c r="O32" s="57"/>
      <c r="P32" s="125"/>
      <c r="Q32" s="61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2:28" ht="15">
      <c r="B33" s="102" t="s">
        <v>40</v>
      </c>
      <c r="C33" s="32" t="s">
        <v>64</v>
      </c>
      <c r="D33" s="32" t="s">
        <v>64</v>
      </c>
      <c r="E33" s="32" t="s">
        <v>64</v>
      </c>
      <c r="F33" s="32" t="s">
        <v>64</v>
      </c>
      <c r="G33" s="33" t="s">
        <v>64</v>
      </c>
      <c r="H33" s="108" t="s">
        <v>64</v>
      </c>
      <c r="I33" s="32" t="s">
        <v>64</v>
      </c>
      <c r="J33" s="32" t="s">
        <v>64</v>
      </c>
      <c r="K33" s="59"/>
      <c r="L33" s="59"/>
      <c r="M33" s="273"/>
      <c r="N33" s="59"/>
      <c r="O33" s="59"/>
      <c r="P33" s="61"/>
      <c r="Q33" s="59"/>
      <c r="R33" s="57"/>
      <c r="S33" s="57"/>
      <c r="T33" s="57"/>
      <c r="U33" s="57"/>
      <c r="V33" s="55"/>
      <c r="W33" s="57"/>
      <c r="X33" s="57"/>
      <c r="Y33" s="57"/>
      <c r="Z33" s="57"/>
      <c r="AA33" s="57"/>
      <c r="AB33" s="57"/>
    </row>
    <row r="34" spans="2:28" ht="12.75">
      <c r="B34" s="103" t="s">
        <v>14</v>
      </c>
      <c r="C34" s="104">
        <v>1687</v>
      </c>
      <c r="D34" s="104">
        <v>1687</v>
      </c>
      <c r="E34" s="104">
        <v>1572</v>
      </c>
      <c r="F34" s="104">
        <v>112</v>
      </c>
      <c r="G34" s="105">
        <v>2</v>
      </c>
      <c r="H34" s="106" t="s">
        <v>16</v>
      </c>
      <c r="I34" s="107" t="s">
        <v>16</v>
      </c>
      <c r="J34" s="286">
        <v>0</v>
      </c>
      <c r="K34" s="61"/>
      <c r="L34" s="59"/>
      <c r="M34" s="273"/>
      <c r="N34" s="61"/>
      <c r="O34" s="271"/>
      <c r="P34" s="275"/>
      <c r="Q34" s="274"/>
      <c r="R34" s="274"/>
      <c r="S34" s="274"/>
      <c r="T34" s="274"/>
      <c r="U34" s="271"/>
      <c r="V34" s="271"/>
      <c r="W34" s="274"/>
      <c r="X34" s="271"/>
      <c r="Y34" s="271"/>
      <c r="Z34" s="57"/>
      <c r="AA34" s="57"/>
      <c r="AB34" s="57"/>
    </row>
    <row r="35" spans="2:28" ht="12.75" customHeight="1">
      <c r="B35" s="371" t="s">
        <v>268</v>
      </c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273"/>
      <c r="N35" s="61"/>
      <c r="O35" s="271"/>
      <c r="P35" s="275"/>
      <c r="Q35" s="274"/>
      <c r="R35" s="274"/>
      <c r="S35" s="274"/>
      <c r="T35" s="274"/>
      <c r="U35" s="271"/>
      <c r="V35" s="271"/>
      <c r="W35" s="274"/>
      <c r="X35" s="271"/>
      <c r="Y35" s="271"/>
      <c r="Z35" s="57"/>
      <c r="AA35" s="57"/>
      <c r="AB35" s="57"/>
    </row>
    <row r="36" spans="2:28" ht="12" customHeight="1">
      <c r="B36" s="356" t="s">
        <v>468</v>
      </c>
      <c r="C36" s="356"/>
      <c r="D36" s="356"/>
      <c r="E36" s="356"/>
      <c r="F36" s="356"/>
      <c r="G36" s="356"/>
      <c r="H36" s="356"/>
      <c r="I36" s="356"/>
      <c r="J36" s="356"/>
      <c r="K36" s="61"/>
      <c r="L36" s="59"/>
      <c r="M36" s="273"/>
      <c r="N36" s="61"/>
      <c r="O36" s="271"/>
      <c r="P36" s="275"/>
      <c r="Q36" s="274"/>
      <c r="R36" s="274"/>
      <c r="S36" s="274"/>
      <c r="T36" s="274"/>
      <c r="U36" s="271"/>
      <c r="V36" s="271"/>
      <c r="W36" s="274"/>
      <c r="X36" s="271"/>
      <c r="Y36" s="271"/>
      <c r="Z36" s="57"/>
      <c r="AA36" s="57"/>
      <c r="AB36" s="57"/>
    </row>
    <row r="37" spans="2:57" ht="21.75" customHeight="1">
      <c r="B37" s="356" t="s">
        <v>471</v>
      </c>
      <c r="C37" s="356"/>
      <c r="D37" s="356"/>
      <c r="E37" s="356"/>
      <c r="F37" s="356"/>
      <c r="G37" s="356"/>
      <c r="H37" s="356"/>
      <c r="I37" s="356"/>
      <c r="J37" s="356"/>
      <c r="K37" s="61"/>
      <c r="L37" s="59"/>
      <c r="M37" s="273"/>
      <c r="N37" s="61"/>
      <c r="O37" s="271"/>
      <c r="P37" s="275"/>
      <c r="Q37" s="274"/>
      <c r="R37" s="274"/>
      <c r="S37" s="274"/>
      <c r="T37" s="274"/>
      <c r="U37" s="271"/>
      <c r="V37" s="271"/>
      <c r="W37" s="274"/>
      <c r="X37" s="271"/>
      <c r="Y37" s="271"/>
      <c r="Z37" s="57"/>
      <c r="AA37" s="57"/>
      <c r="AB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</row>
    <row r="38" spans="2:57" ht="15">
      <c r="B38" s="1" t="s">
        <v>466</v>
      </c>
      <c r="C38" s="31"/>
      <c r="D38" s="31"/>
      <c r="E38" s="31"/>
      <c r="F38" s="31"/>
      <c r="G38" s="31"/>
      <c r="H38" s="31"/>
      <c r="I38" s="31"/>
      <c r="J38" s="31"/>
      <c r="K38" s="55"/>
      <c r="L38" s="55"/>
      <c r="M38" s="273"/>
      <c r="N38" s="55"/>
      <c r="O38" s="55"/>
      <c r="P38" s="218"/>
      <c r="Q38" s="55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</row>
    <row r="39" spans="2:57" ht="15" customHeight="1">
      <c r="B39" s="19" t="s">
        <v>65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J39" s="111"/>
      <c r="AK39" s="57"/>
      <c r="AL39" s="57"/>
      <c r="AM39" s="111"/>
      <c r="AN39" s="111"/>
      <c r="AO39" s="111"/>
      <c r="AP39" s="111"/>
      <c r="AQ39" s="111"/>
      <c r="AR39" s="111"/>
      <c r="AS39" s="111"/>
      <c r="AT39" s="111"/>
      <c r="AU39" s="57"/>
      <c r="AV39" s="57"/>
      <c r="AW39" s="19"/>
      <c r="AX39" s="57"/>
      <c r="AY39" s="57"/>
      <c r="AZ39" s="57"/>
      <c r="BA39" s="57"/>
      <c r="BB39" s="57"/>
      <c r="BC39" s="57"/>
      <c r="BD39" s="57"/>
      <c r="BE39" s="57"/>
    </row>
    <row r="40" spans="2:57" ht="15">
      <c r="B40" s="19" t="s">
        <v>66</v>
      </c>
      <c r="AJ40" s="19"/>
      <c r="AK40" s="57"/>
      <c r="AL40" s="28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19"/>
      <c r="AX40" s="57"/>
      <c r="AY40" s="57"/>
      <c r="AZ40" s="57"/>
      <c r="BA40" s="57"/>
      <c r="BB40" s="57"/>
      <c r="BC40" s="57"/>
      <c r="BD40" s="57"/>
      <c r="BE40" s="57"/>
    </row>
    <row r="41" spans="2:57" ht="15">
      <c r="B41" s="1" t="s">
        <v>95</v>
      </c>
      <c r="AJ41" s="19"/>
      <c r="AK41" s="57"/>
      <c r="AL41" s="28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19"/>
      <c r="AX41" s="57"/>
      <c r="AY41" s="57"/>
      <c r="AZ41" s="57"/>
      <c r="BA41" s="57"/>
      <c r="BB41" s="57"/>
      <c r="BC41" s="57"/>
      <c r="BD41" s="57"/>
      <c r="BE41" s="57"/>
    </row>
    <row r="42" spans="36:57" ht="15">
      <c r="AJ42" s="19"/>
      <c r="AK42" s="57"/>
      <c r="AL42" s="28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19"/>
      <c r="AX42" s="57"/>
      <c r="AY42" s="57"/>
      <c r="AZ42" s="57"/>
      <c r="BA42" s="57"/>
      <c r="BB42" s="57"/>
      <c r="BC42" s="57"/>
      <c r="BD42" s="57"/>
      <c r="BE42" s="57"/>
    </row>
    <row r="47" ht="15">
      <c r="A47" s="22" t="s">
        <v>69</v>
      </c>
    </row>
    <row r="48" ht="15">
      <c r="A48" s="1" t="s">
        <v>492</v>
      </c>
    </row>
  </sheetData>
  <mergeCells count="13">
    <mergeCell ref="B37:J37"/>
    <mergeCell ref="B36:J36"/>
    <mergeCell ref="L3:L5"/>
    <mergeCell ref="B2:B5"/>
    <mergeCell ref="C2:J2"/>
    <mergeCell ref="K2:Q2"/>
    <mergeCell ref="C3:C5"/>
    <mergeCell ref="K3:K5"/>
    <mergeCell ref="E4:H4"/>
    <mergeCell ref="D3:D5"/>
    <mergeCell ref="I3:I5"/>
    <mergeCell ref="J3:J5"/>
    <mergeCell ref="B35:L35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E62"/>
  <sheetViews>
    <sheetView showGridLines="0" workbookViewId="0" topLeftCell="A23">
      <selection activeCell="D64" sqref="D64"/>
    </sheetView>
  </sheetViews>
  <sheetFormatPr defaultColWidth="8.8515625" defaultRowHeight="15"/>
  <cols>
    <col min="1" max="1" width="8.8515625" style="1" customWidth="1"/>
    <col min="2" max="2" width="13.8515625" style="1" customWidth="1"/>
    <col min="3" max="4" width="10.421875" style="1" bestFit="1" customWidth="1"/>
    <col min="5" max="5" width="9.421875" style="1" bestFit="1" customWidth="1"/>
    <col min="6" max="8" width="10.421875" style="1" bestFit="1" customWidth="1"/>
    <col min="9" max="9" width="9.421875" style="1" bestFit="1" customWidth="1"/>
    <col min="10" max="10" width="9.28125" style="1" bestFit="1" customWidth="1"/>
    <col min="11" max="11" width="10.421875" style="1" bestFit="1" customWidth="1"/>
    <col min="12" max="12" width="13.7109375" style="1" customWidth="1"/>
    <col min="13" max="13" width="11.00390625" style="1" customWidth="1"/>
    <col min="14" max="27" width="8.8515625" style="1" customWidth="1"/>
    <col min="28" max="28" width="9.421875" style="1" bestFit="1" customWidth="1"/>
    <col min="29" max="16384" width="8.8515625" style="1" customWidth="1"/>
  </cols>
  <sheetData>
    <row r="1" ht="15">
      <c r="B1" s="237" t="s">
        <v>480</v>
      </c>
    </row>
    <row r="2" ht="15">
      <c r="B2" s="8" t="s">
        <v>47</v>
      </c>
    </row>
    <row r="3" ht="15">
      <c r="B3" s="24"/>
    </row>
    <row r="31" spans="2:12" ht="12" customHeight="1">
      <c r="B31" s="371" t="s">
        <v>267</v>
      </c>
      <c r="C31" s="371"/>
      <c r="D31" s="371"/>
      <c r="E31" s="371"/>
      <c r="F31" s="371"/>
      <c r="G31" s="371"/>
      <c r="H31" s="371"/>
      <c r="I31" s="371"/>
      <c r="J31" s="371"/>
      <c r="K31" s="371"/>
      <c r="L31" s="371"/>
    </row>
    <row r="32" spans="2:57" ht="12" customHeight="1">
      <c r="B32" s="356" t="s">
        <v>272</v>
      </c>
      <c r="C32" s="356"/>
      <c r="D32" s="356"/>
      <c r="E32" s="356"/>
      <c r="F32" s="356"/>
      <c r="G32" s="356"/>
      <c r="H32" s="356"/>
      <c r="I32" s="356"/>
      <c r="J32" s="356"/>
      <c r="K32" s="61"/>
      <c r="L32" s="59"/>
      <c r="M32" s="273"/>
      <c r="N32" s="61"/>
      <c r="O32" s="271"/>
      <c r="P32" s="275"/>
      <c r="Q32" s="274"/>
      <c r="R32" s="274"/>
      <c r="S32" s="274"/>
      <c r="T32" s="274"/>
      <c r="U32" s="271"/>
      <c r="V32" s="271"/>
      <c r="W32" s="274"/>
      <c r="X32" s="271"/>
      <c r="Y32" s="271"/>
      <c r="Z32" s="57"/>
      <c r="AA32" s="57"/>
      <c r="AB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</row>
    <row r="33" spans="2:57" ht="15">
      <c r="B33" s="1" t="s">
        <v>269</v>
      </c>
      <c r="C33" s="31"/>
      <c r="D33" s="31"/>
      <c r="E33" s="31"/>
      <c r="F33" s="31"/>
      <c r="G33" s="31"/>
      <c r="H33" s="31"/>
      <c r="I33" s="31"/>
      <c r="J33" s="31"/>
      <c r="K33" s="55"/>
      <c r="L33" s="55"/>
      <c r="M33" s="273"/>
      <c r="N33" s="55"/>
      <c r="O33" s="55"/>
      <c r="P33" s="218"/>
      <c r="Q33" s="55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</row>
    <row r="34" ht="15">
      <c r="B34" s="1" t="s">
        <v>95</v>
      </c>
    </row>
    <row r="36" ht="15">
      <c r="B36" s="22" t="s">
        <v>109</v>
      </c>
    </row>
    <row r="37" spans="2:8" ht="15">
      <c r="B37" s="22"/>
      <c r="C37" s="155" t="s">
        <v>27</v>
      </c>
      <c r="D37" s="155" t="s">
        <v>28</v>
      </c>
      <c r="E37" s="155" t="s">
        <v>54</v>
      </c>
      <c r="F37" s="155" t="s">
        <v>55</v>
      </c>
      <c r="G37" s="155" t="s">
        <v>56</v>
      </c>
      <c r="H37" s="155" t="s">
        <v>57</v>
      </c>
    </row>
    <row r="38" spans="2:8" ht="36">
      <c r="B38" s="6"/>
      <c r="C38" s="6" t="s">
        <v>76</v>
      </c>
      <c r="D38" s="6" t="s">
        <v>77</v>
      </c>
      <c r="E38" s="6" t="s">
        <v>58</v>
      </c>
      <c r="F38" s="6" t="s">
        <v>469</v>
      </c>
      <c r="G38" s="6" t="s">
        <v>59</v>
      </c>
      <c r="H38" s="6" t="s">
        <v>270</v>
      </c>
    </row>
    <row r="39" spans="2:10" ht="15">
      <c r="B39" s="190" t="s">
        <v>7</v>
      </c>
      <c r="C39" s="191">
        <v>100</v>
      </c>
      <c r="D39" s="191">
        <v>0</v>
      </c>
      <c r="E39" s="191">
        <v>0</v>
      </c>
      <c r="F39" s="191">
        <v>0</v>
      </c>
      <c r="G39" s="191">
        <v>0</v>
      </c>
      <c r="H39" s="191">
        <v>0</v>
      </c>
      <c r="J39" s="25"/>
    </row>
    <row r="40" spans="2:10" ht="15">
      <c r="B40" s="192" t="s">
        <v>87</v>
      </c>
      <c r="C40" s="193">
        <v>99.92591220596407</v>
      </c>
      <c r="D40" s="193">
        <v>0.03704389701796629</v>
      </c>
      <c r="E40" s="193">
        <v>0</v>
      </c>
      <c r="F40" s="193">
        <v>0</v>
      </c>
      <c r="G40" s="193">
        <v>0</v>
      </c>
      <c r="H40" s="193">
        <v>0.03606905762275665</v>
      </c>
      <c r="J40" s="25"/>
    </row>
    <row r="41" spans="2:10" ht="15">
      <c r="B41" s="192" t="s">
        <v>10</v>
      </c>
      <c r="C41" s="193">
        <v>99.70377847018037</v>
      </c>
      <c r="D41" s="193">
        <v>0</v>
      </c>
      <c r="E41" s="193">
        <v>0</v>
      </c>
      <c r="F41" s="193">
        <v>0</v>
      </c>
      <c r="G41" s="193">
        <v>0</v>
      </c>
      <c r="H41" s="193">
        <v>0.296221529819634</v>
      </c>
      <c r="J41" s="25"/>
    </row>
    <row r="42" spans="2:10" ht="15">
      <c r="B42" s="192" t="s">
        <v>25</v>
      </c>
      <c r="C42" s="193">
        <v>99.25344805769961</v>
      </c>
      <c r="D42" s="193">
        <v>0</v>
      </c>
      <c r="E42" s="193">
        <v>0</v>
      </c>
      <c r="F42" s="193">
        <v>0</v>
      </c>
      <c r="G42" s="193">
        <v>0</v>
      </c>
      <c r="H42" s="193">
        <v>0.7465519423003922</v>
      </c>
      <c r="J42" s="25"/>
    </row>
    <row r="43" spans="2:10" ht="15">
      <c r="B43" s="192" t="s">
        <v>1</v>
      </c>
      <c r="C43" s="193">
        <v>99.140708915145</v>
      </c>
      <c r="D43" s="193">
        <v>0.6557747752840748</v>
      </c>
      <c r="E43" s="193">
        <v>0</v>
      </c>
      <c r="F43" s="193">
        <v>0</v>
      </c>
      <c r="G43" s="193">
        <v>0</v>
      </c>
      <c r="H43" s="193">
        <v>0.18090338628526204</v>
      </c>
      <c r="J43" s="25"/>
    </row>
    <row r="44" spans="2:10" ht="15">
      <c r="B44" s="192" t="s">
        <v>8</v>
      </c>
      <c r="C44" s="193">
        <v>97.40503312887208</v>
      </c>
      <c r="D44" s="193">
        <v>0</v>
      </c>
      <c r="E44" s="193">
        <v>1.06688803824809</v>
      </c>
      <c r="F44" s="193">
        <v>0</v>
      </c>
      <c r="G44" s="193">
        <v>0</v>
      </c>
      <c r="H44" s="193">
        <v>1.5296161355286015</v>
      </c>
      <c r="J44" s="25"/>
    </row>
    <row r="45" spans="2:10" ht="15">
      <c r="B45" s="192" t="s">
        <v>13</v>
      </c>
      <c r="C45" s="193">
        <v>94.49145511863281</v>
      </c>
      <c r="D45" s="193">
        <v>3.7995686079309774</v>
      </c>
      <c r="E45" s="193">
        <v>1.410320225651236</v>
      </c>
      <c r="F45" s="193">
        <v>0</v>
      </c>
      <c r="G45" s="193">
        <v>0</v>
      </c>
      <c r="H45" s="193">
        <v>0.27376804380288705</v>
      </c>
      <c r="J45" s="25"/>
    </row>
    <row r="46" spans="2:10" ht="15">
      <c r="B46" s="192" t="s">
        <v>14</v>
      </c>
      <c r="C46" s="193">
        <v>93.1831653823355</v>
      </c>
      <c r="D46" s="193">
        <v>6.639004149377594</v>
      </c>
      <c r="E46" s="193">
        <v>0.11855364552459988</v>
      </c>
      <c r="F46" s="193">
        <v>0</v>
      </c>
      <c r="G46" s="193">
        <v>0</v>
      </c>
      <c r="H46" s="193">
        <v>0.05927682276229994</v>
      </c>
      <c r="J46" s="25"/>
    </row>
    <row r="47" spans="2:10" ht="15">
      <c r="B47" s="192" t="s">
        <v>17</v>
      </c>
      <c r="C47" s="193">
        <v>90.93806698376893</v>
      </c>
      <c r="D47" s="193">
        <v>0</v>
      </c>
      <c r="E47" s="193">
        <v>3.868974648163585</v>
      </c>
      <c r="F47" s="193">
        <v>0</v>
      </c>
      <c r="G47" s="193">
        <v>0.009807286814102879</v>
      </c>
      <c r="H47" s="193">
        <v>5.173343794439268</v>
      </c>
      <c r="J47" s="25"/>
    </row>
    <row r="48" spans="2:13" ht="15">
      <c r="B48" s="192" t="s">
        <v>3</v>
      </c>
      <c r="C48" s="193">
        <v>88.30191445820769</v>
      </c>
      <c r="D48" s="193">
        <v>7.251310625041173</v>
      </c>
      <c r="E48" s="193">
        <v>3.916681010759132</v>
      </c>
      <c r="F48" s="193">
        <v>0.3850591932882398</v>
      </c>
      <c r="G48" s="193">
        <v>0.000531262683896578</v>
      </c>
      <c r="H48" s="193">
        <v>0.1443971974830899</v>
      </c>
      <c r="J48" s="25"/>
      <c r="M48" s="25"/>
    </row>
    <row r="49" spans="2:13" ht="15">
      <c r="B49" s="192" t="s">
        <v>271</v>
      </c>
      <c r="C49" s="193">
        <v>63.61828124842638</v>
      </c>
      <c r="D49" s="193">
        <v>24.219733515957824</v>
      </c>
      <c r="E49" s="193">
        <v>12.161985235615804</v>
      </c>
      <c r="F49" s="193">
        <v>0</v>
      </c>
      <c r="G49" s="193">
        <v>0</v>
      </c>
      <c r="H49" s="193">
        <v>0</v>
      </c>
      <c r="J49" s="25"/>
      <c r="M49" s="25"/>
    </row>
    <row r="50" spans="2:13" ht="15">
      <c r="B50" s="192" t="s">
        <v>4</v>
      </c>
      <c r="C50" s="193">
        <v>63.35266335864171</v>
      </c>
      <c r="D50" s="193">
        <v>21.017915147167255</v>
      </c>
      <c r="E50" s="193">
        <v>3.3061567127000258</v>
      </c>
      <c r="F50" s="193">
        <v>11.949243737669637</v>
      </c>
      <c r="G50" s="193">
        <v>0</v>
      </c>
      <c r="H50" s="193">
        <v>0.373896494689225</v>
      </c>
      <c r="J50" s="25"/>
      <c r="M50" s="25"/>
    </row>
    <row r="51" spans="2:13" ht="15">
      <c r="B51" s="192" t="s">
        <v>5</v>
      </c>
      <c r="C51" s="193">
        <v>44.93645207395227</v>
      </c>
      <c r="D51" s="193">
        <v>27.950329650063775</v>
      </c>
      <c r="E51" s="193">
        <v>26.23553458636217</v>
      </c>
      <c r="F51" s="193">
        <v>0.07376784643993299</v>
      </c>
      <c r="G51" s="193">
        <v>0.025818746253976548</v>
      </c>
      <c r="H51" s="193">
        <v>0.7782507799412931</v>
      </c>
      <c r="J51" s="25"/>
      <c r="M51" s="25"/>
    </row>
    <row r="52" spans="2:13" ht="15">
      <c r="B52" s="192" t="s">
        <v>0</v>
      </c>
      <c r="C52" s="193">
        <v>25.570502242002966</v>
      </c>
      <c r="D52" s="193">
        <v>35.60867463452851</v>
      </c>
      <c r="E52" s="193">
        <v>38.39742628060876</v>
      </c>
      <c r="F52" s="193">
        <v>0.37005550832624895</v>
      </c>
      <c r="G52" s="193">
        <v>0</v>
      </c>
      <c r="H52" s="193">
        <v>0.03333833408344585</v>
      </c>
      <c r="J52" s="25"/>
      <c r="M52" s="25"/>
    </row>
    <row r="53" spans="2:13" ht="15">
      <c r="B53" s="192" t="s">
        <v>12</v>
      </c>
      <c r="C53" s="193">
        <v>17.815444406342362</v>
      </c>
      <c r="D53" s="193">
        <v>9.926680710005062</v>
      </c>
      <c r="E53" s="193">
        <v>72.09893477468063</v>
      </c>
      <c r="F53" s="193">
        <v>0.058241752260269876</v>
      </c>
      <c r="G53" s="193">
        <v>0</v>
      </c>
      <c r="H53" s="193">
        <v>0.10015404126999679</v>
      </c>
      <c r="J53" s="25"/>
      <c r="M53" s="25"/>
    </row>
    <row r="54" spans="2:10" ht="15">
      <c r="B54" s="194" t="s">
        <v>2</v>
      </c>
      <c r="C54" s="195">
        <v>14.05545121880385</v>
      </c>
      <c r="D54" s="195">
        <v>38.40442215725377</v>
      </c>
      <c r="E54" s="195">
        <v>6.668086506999167</v>
      </c>
      <c r="F54" s="195">
        <v>2.1762280005421206</v>
      </c>
      <c r="G54" s="195">
        <v>38.486708358341886</v>
      </c>
      <c r="H54" s="195">
        <v>0.20910375805920736</v>
      </c>
      <c r="J54" s="25"/>
    </row>
    <row r="55" spans="2:10" ht="15">
      <c r="B55" s="196" t="s">
        <v>6</v>
      </c>
      <c r="C55" s="197">
        <v>5.59054106156021</v>
      </c>
      <c r="D55" s="197">
        <v>81.77612132116695</v>
      </c>
      <c r="E55" s="197">
        <v>6.1817247140470375</v>
      </c>
      <c r="F55" s="197">
        <v>6.284539262305616</v>
      </c>
      <c r="G55" s="197">
        <v>0</v>
      </c>
      <c r="H55" s="197">
        <v>0.1670736409201902</v>
      </c>
      <c r="J55" s="25"/>
    </row>
    <row r="56" spans="2:19" ht="15">
      <c r="B56" s="85"/>
      <c r="C56" s="44"/>
      <c r="D56" s="44"/>
      <c r="E56" s="44"/>
      <c r="F56" s="44"/>
      <c r="G56" s="44"/>
      <c r="H56" s="44"/>
      <c r="L56" s="63"/>
      <c r="M56" s="63"/>
      <c r="N56" s="63"/>
      <c r="O56" s="63"/>
      <c r="P56" s="63"/>
      <c r="Q56" s="63"/>
      <c r="R56" s="63"/>
      <c r="S56" s="63"/>
    </row>
    <row r="57" spans="2:10" ht="15">
      <c r="B57" s="38" t="s">
        <v>48</v>
      </c>
      <c r="C57" s="37">
        <v>64.97357317921481</v>
      </c>
      <c r="D57" s="37">
        <v>17.129433995791647</v>
      </c>
      <c r="E57" s="37">
        <v>13.08843519724999</v>
      </c>
      <c r="F57" s="37">
        <v>3.192021895579927</v>
      </c>
      <c r="G57" s="37">
        <v>1.2361616362370484</v>
      </c>
      <c r="H57" s="37">
        <v>0.3796620747492215</v>
      </c>
      <c r="J57" s="189"/>
    </row>
    <row r="61" ht="15">
      <c r="A61" s="22" t="s">
        <v>69</v>
      </c>
    </row>
    <row r="62" ht="15">
      <c r="A62" s="1" t="s">
        <v>492</v>
      </c>
    </row>
  </sheetData>
  <mergeCells count="2">
    <mergeCell ref="B32:J32"/>
    <mergeCell ref="B31:L31"/>
  </mergeCells>
  <printOptions/>
  <pageMargins left="0.7" right="0.7" top="0.75" bottom="0.75" header="0.3" footer="0.3"/>
  <pageSetup fitToHeight="1" fitToWidth="1"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5"/>
  <sheetViews>
    <sheetView showGridLines="0" workbookViewId="0" topLeftCell="A1">
      <selection activeCell="A45" sqref="A45"/>
    </sheetView>
  </sheetViews>
  <sheetFormatPr defaultColWidth="8.8515625" defaultRowHeight="15"/>
  <cols>
    <col min="1" max="1" width="14.7109375" style="1" customWidth="1"/>
    <col min="2" max="2" width="22.140625" style="1" customWidth="1"/>
    <col min="3" max="3" width="12.421875" style="1" customWidth="1"/>
    <col min="4" max="4" width="9.8515625" style="1" customWidth="1"/>
    <col min="5" max="6" width="10.00390625" style="1" customWidth="1"/>
    <col min="7" max="7" width="8.8515625" style="1" customWidth="1"/>
    <col min="8" max="8" width="9.8515625" style="1" customWidth="1"/>
    <col min="9" max="9" width="10.140625" style="1" customWidth="1"/>
    <col min="10" max="10" width="10.421875" style="1" customWidth="1"/>
    <col min="11" max="11" width="10.28125" style="1" customWidth="1"/>
    <col min="12" max="12" width="10.140625" style="1" customWidth="1"/>
    <col min="13" max="13" width="10.7109375" style="1" customWidth="1"/>
    <col min="14" max="14" width="17.8515625" style="1" customWidth="1"/>
    <col min="15" max="15" width="8.8515625" style="1" customWidth="1"/>
    <col min="16" max="16" width="22.8515625" style="1" customWidth="1"/>
    <col min="17" max="17" width="13.421875" style="1" customWidth="1"/>
    <col min="18" max="18" width="8.8515625" style="1" customWidth="1"/>
    <col min="19" max="19" width="9.421875" style="1" bestFit="1" customWidth="1"/>
    <col min="20" max="20" width="8.8515625" style="1" customWidth="1"/>
    <col min="21" max="21" width="18.7109375" style="1" customWidth="1"/>
    <col min="22" max="22" width="25.140625" style="1" customWidth="1"/>
    <col min="23" max="16384" width="8.8515625" style="1" customWidth="1"/>
  </cols>
  <sheetData>
    <row r="1" ht="15">
      <c r="B1" s="237" t="s">
        <v>481</v>
      </c>
    </row>
    <row r="2" ht="15">
      <c r="B2" s="8" t="s">
        <v>47</v>
      </c>
    </row>
    <row r="3" ht="15">
      <c r="B3" s="24"/>
    </row>
    <row r="4" ht="15">
      <c r="B4" s="34"/>
    </row>
    <row r="7" spans="14:16" ht="15">
      <c r="N7" s="31" t="s">
        <v>76</v>
      </c>
      <c r="O7" s="25">
        <v>64.97357317921481</v>
      </c>
      <c r="P7" s="25"/>
    </row>
    <row r="8" spans="14:16" ht="15">
      <c r="N8" s="31" t="s">
        <v>77</v>
      </c>
      <c r="O8" s="25">
        <v>17.129433995791647</v>
      </c>
      <c r="P8" s="25"/>
    </row>
    <row r="9" spans="14:16" ht="15">
      <c r="N9" s="1" t="s">
        <v>58</v>
      </c>
      <c r="O9" s="25">
        <v>13.08843519724999</v>
      </c>
      <c r="P9" s="25"/>
    </row>
    <row r="10" spans="14:16" ht="15">
      <c r="N10" s="1" t="s">
        <v>469</v>
      </c>
      <c r="O10" s="25">
        <v>3.192021895579927</v>
      </c>
      <c r="P10" s="25"/>
    </row>
    <row r="11" spans="14:16" ht="15">
      <c r="N11" s="31" t="s">
        <v>59</v>
      </c>
      <c r="O11" s="25">
        <v>1.2361616362370484</v>
      </c>
      <c r="P11" s="25"/>
    </row>
    <row r="12" spans="14:16" ht="15">
      <c r="N12" s="31" t="s">
        <v>78</v>
      </c>
      <c r="O12" s="25">
        <v>0.3796620747492215</v>
      </c>
      <c r="P12" s="25"/>
    </row>
    <row r="13" spans="15:16" ht="15">
      <c r="O13" s="25"/>
      <c r="P13" s="25"/>
    </row>
    <row r="16" spans="15:19" ht="15">
      <c r="O16" s="27"/>
      <c r="Q16" s="31"/>
      <c r="R16" s="25"/>
      <c r="S16" s="25"/>
    </row>
    <row r="17" spans="15:19" ht="15">
      <c r="O17" s="39"/>
      <c r="P17" s="31"/>
      <c r="Q17" s="31"/>
      <c r="R17" s="25"/>
      <c r="S17" s="25"/>
    </row>
    <row r="18" spans="15:19" ht="15">
      <c r="O18" s="39"/>
      <c r="P18" s="31"/>
      <c r="Q18" s="31"/>
      <c r="R18" s="25"/>
      <c r="S18" s="25"/>
    </row>
    <row r="19" spans="15:19" ht="15">
      <c r="O19" s="39"/>
      <c r="P19" s="31"/>
      <c r="Q19" s="31"/>
      <c r="R19" s="25"/>
      <c r="S19" s="25"/>
    </row>
    <row r="20" spans="15:19" ht="15">
      <c r="O20" s="39"/>
      <c r="P20" s="31"/>
      <c r="S20" s="25"/>
    </row>
    <row r="21" spans="15:19" ht="15">
      <c r="O21" s="39"/>
      <c r="P21" s="31"/>
      <c r="S21" s="25"/>
    </row>
    <row r="22" spans="15:16" ht="11.25" customHeight="1">
      <c r="O22" s="39"/>
      <c r="P22" s="31"/>
    </row>
    <row r="23" spans="15:16" ht="15">
      <c r="O23" s="39"/>
      <c r="P23" s="31"/>
    </row>
    <row r="24" spans="15:16" ht="15">
      <c r="O24" s="39"/>
      <c r="P24" s="31"/>
    </row>
    <row r="25" spans="15:16" ht="15">
      <c r="O25" s="39"/>
      <c r="P25" s="31"/>
    </row>
    <row r="26" ht="15">
      <c r="O26" s="39"/>
    </row>
    <row r="27" ht="15">
      <c r="O27" s="39"/>
    </row>
    <row r="28" spans="15:16" ht="15">
      <c r="O28" s="39"/>
      <c r="P28" s="31"/>
    </row>
    <row r="29" ht="15">
      <c r="O29" s="27"/>
    </row>
    <row r="30" ht="15">
      <c r="O30" s="27"/>
    </row>
    <row r="31" ht="15">
      <c r="O31" s="27"/>
    </row>
    <row r="32" ht="15">
      <c r="O32" s="27"/>
    </row>
    <row r="33" ht="15">
      <c r="O33" s="27"/>
    </row>
    <row r="34" ht="15">
      <c r="O34" s="27"/>
    </row>
    <row r="37" ht="15">
      <c r="B37" s="109" t="s">
        <v>264</v>
      </c>
    </row>
    <row r="38" ht="15">
      <c r="B38" s="1" t="s">
        <v>467</v>
      </c>
    </row>
    <row r="42" ht="15">
      <c r="B42" s="118"/>
    </row>
    <row r="43" ht="12" customHeight="1">
      <c r="B43" s="118"/>
    </row>
    <row r="44" ht="15">
      <c r="B44" s="118"/>
    </row>
    <row r="45" ht="15">
      <c r="A45" s="22" t="s">
        <v>69</v>
      </c>
    </row>
    <row r="46" ht="15">
      <c r="A46" s="1" t="s">
        <v>492</v>
      </c>
    </row>
    <row r="47" ht="15">
      <c r="B47" s="118"/>
    </row>
    <row r="48" ht="15">
      <c r="B48" s="118"/>
    </row>
    <row r="49" ht="15">
      <c r="B49" s="118"/>
    </row>
    <row r="51" spans="2:10" ht="15">
      <c r="B51" s="358"/>
      <c r="C51" s="360" t="s">
        <v>73</v>
      </c>
      <c r="D51" s="361"/>
      <c r="E51" s="361"/>
      <c r="F51" s="361"/>
      <c r="G51" s="361"/>
      <c r="H51" s="361"/>
      <c r="I51" s="361"/>
      <c r="J51" s="373"/>
    </row>
    <row r="52" spans="2:10" ht="15">
      <c r="B52" s="359"/>
      <c r="C52" s="363" t="s">
        <v>22</v>
      </c>
      <c r="D52" s="368" t="s">
        <v>75</v>
      </c>
      <c r="E52" s="40"/>
      <c r="F52" s="40"/>
      <c r="G52" s="40"/>
      <c r="H52" s="40"/>
      <c r="I52" s="368" t="s">
        <v>59</v>
      </c>
      <c r="J52" s="364" t="s">
        <v>78</v>
      </c>
    </row>
    <row r="53" spans="2:10" ht="15">
      <c r="B53" s="359"/>
      <c r="C53" s="363"/>
      <c r="D53" s="369"/>
      <c r="E53" s="365" t="s">
        <v>74</v>
      </c>
      <c r="F53" s="366"/>
      <c r="G53" s="366"/>
      <c r="H53" s="367"/>
      <c r="I53" s="370"/>
      <c r="J53" s="377"/>
    </row>
    <row r="54" spans="2:10" ht="24">
      <c r="B54" s="372"/>
      <c r="C54" s="374"/>
      <c r="D54" s="375"/>
      <c r="E54" s="93" t="s">
        <v>76</v>
      </c>
      <c r="F54" s="93" t="s">
        <v>77</v>
      </c>
      <c r="G54" s="93" t="s">
        <v>58</v>
      </c>
      <c r="H54" s="236" t="s">
        <v>246</v>
      </c>
      <c r="I54" s="376"/>
      <c r="J54" s="378"/>
    </row>
    <row r="55" spans="2:10" ht="15">
      <c r="B55" s="22" t="s">
        <v>22</v>
      </c>
      <c r="C55" s="63">
        <v>3230241</v>
      </c>
      <c r="D55" s="63">
        <v>3178040</v>
      </c>
      <c r="E55" s="63">
        <v>2098803</v>
      </c>
      <c r="F55" s="63">
        <v>553322</v>
      </c>
      <c r="G55" s="63">
        <v>422788</v>
      </c>
      <c r="H55" s="63">
        <v>103110</v>
      </c>
      <c r="I55" s="63">
        <v>39931</v>
      </c>
      <c r="J55" s="63">
        <v>12264</v>
      </c>
    </row>
    <row r="56" spans="2:10" ht="15">
      <c r="B56" s="118"/>
      <c r="C56" s="63"/>
      <c r="D56" s="63"/>
      <c r="E56" s="63"/>
      <c r="F56" s="63"/>
      <c r="G56" s="63"/>
      <c r="H56" s="63"/>
      <c r="I56" s="63"/>
      <c r="J56" s="63"/>
    </row>
    <row r="57" spans="2:10" ht="15">
      <c r="B57" s="118"/>
      <c r="C57" s="63"/>
      <c r="D57" s="63"/>
      <c r="E57" s="63"/>
      <c r="F57" s="63"/>
      <c r="G57" s="63"/>
      <c r="H57" s="63"/>
      <c r="I57" s="63"/>
      <c r="J57" s="63"/>
    </row>
    <row r="63" ht="15">
      <c r="K63" s="31"/>
    </row>
    <row r="64" spans="11:18" ht="15">
      <c r="K64" s="31"/>
      <c r="Q64" s="235"/>
      <c r="R64" s="235"/>
    </row>
    <row r="65" spans="1:18" s="235" customFormat="1" ht="15">
      <c r="A65" s="1"/>
      <c r="B65" s="1"/>
      <c r="C65" s="1"/>
      <c r="D65" s="1"/>
      <c r="E65" s="1"/>
      <c r="F65" s="1"/>
      <c r="G65" s="1"/>
      <c r="H65" s="1"/>
      <c r="I65" s="1"/>
      <c r="K65" s="31"/>
      <c r="L65" s="1"/>
      <c r="M65" s="1"/>
      <c r="N65" s="1"/>
      <c r="Q65" s="1"/>
      <c r="R65" s="1"/>
    </row>
    <row r="66" spans="10:14" ht="15">
      <c r="J66" s="57"/>
      <c r="K66" s="142"/>
      <c r="L66" s="235"/>
      <c r="M66" s="235"/>
      <c r="N66" s="235"/>
    </row>
    <row r="67" ht="174.75" customHeight="1"/>
    <row r="68" spans="1:4" ht="22.5" customHeight="1">
      <c r="A68" s="45"/>
      <c r="B68" s="39"/>
      <c r="C68" s="31"/>
      <c r="D68" s="25"/>
    </row>
    <row r="69" spans="1:4" ht="15">
      <c r="A69" s="45"/>
      <c r="B69" s="39"/>
      <c r="C69" s="31"/>
      <c r="D69" s="25"/>
    </row>
    <row r="70" spans="1:4" ht="15">
      <c r="A70" s="45"/>
      <c r="B70" s="39"/>
      <c r="C70" s="31"/>
      <c r="D70" s="25"/>
    </row>
    <row r="71" spans="1:4" ht="15">
      <c r="A71" s="45"/>
      <c r="B71" s="39"/>
      <c r="C71" s="31"/>
      <c r="D71" s="25"/>
    </row>
    <row r="72" spans="1:4" ht="15">
      <c r="A72" s="45"/>
      <c r="B72" s="39"/>
      <c r="C72" s="31"/>
      <c r="D72" s="25"/>
    </row>
    <row r="73" spans="1:4" ht="15">
      <c r="A73" s="45"/>
      <c r="B73" s="39"/>
      <c r="C73" s="31"/>
      <c r="D73" s="25"/>
    </row>
    <row r="74" spans="1:4" ht="15">
      <c r="A74" s="45"/>
      <c r="B74" s="39"/>
      <c r="C74" s="31"/>
      <c r="D74" s="25"/>
    </row>
    <row r="75" spans="1:2" ht="15">
      <c r="A75" s="45"/>
      <c r="B75" s="39"/>
    </row>
    <row r="76" spans="1:2" ht="15">
      <c r="A76" s="45"/>
      <c r="B76" s="39"/>
    </row>
    <row r="77" spans="1:4" ht="15">
      <c r="A77" s="46"/>
      <c r="B77" s="39"/>
      <c r="C77" s="31"/>
      <c r="D77" s="25"/>
    </row>
    <row r="78" spans="1:4" ht="15">
      <c r="A78" s="46"/>
      <c r="C78" s="31"/>
      <c r="D78" s="25"/>
    </row>
    <row r="79" ht="15">
      <c r="A79" s="45"/>
    </row>
    <row r="80" ht="15">
      <c r="A80" s="45"/>
    </row>
    <row r="82" ht="15">
      <c r="B82" s="109"/>
    </row>
    <row r="83" spans="3:13" ht="15"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</row>
    <row r="85" ht="12" customHeight="1">
      <c r="A85" s="109"/>
    </row>
    <row r="86" spans="1:13" s="109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ht="13.5" customHeight="1"/>
    <row r="88" ht="14.25" customHeight="1"/>
    <row r="89" ht="15">
      <c r="B89" s="110"/>
    </row>
    <row r="90" spans="2:13" ht="15">
      <c r="B90" s="115"/>
      <c r="C90" s="112"/>
      <c r="D90" s="112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2:13" ht="15">
      <c r="B91" s="129"/>
      <c r="C91" s="129"/>
      <c r="D91" s="129"/>
      <c r="E91" s="129"/>
      <c r="F91" s="128"/>
      <c r="G91" s="128"/>
      <c r="H91" s="113"/>
      <c r="I91" s="110"/>
      <c r="J91" s="110"/>
      <c r="K91" s="110"/>
      <c r="L91" s="110"/>
      <c r="M91" s="110"/>
    </row>
    <row r="92" ht="15">
      <c r="A92" s="110"/>
    </row>
    <row r="93" spans="1:6" s="110" customFormat="1" ht="15">
      <c r="A93" s="1"/>
      <c r="C93" s="31"/>
      <c r="D93" s="1"/>
      <c r="E93" s="1"/>
      <c r="F93" s="1"/>
    </row>
    <row r="94" spans="1:10" s="110" customFormat="1" ht="15">
      <c r="A94" s="1"/>
      <c r="I94" s="1"/>
      <c r="J94" s="1"/>
    </row>
    <row r="95" spans="3:6" ht="12" customHeight="1">
      <c r="C95" s="110"/>
      <c r="D95" s="110"/>
      <c r="E95" s="110"/>
      <c r="F95" s="110"/>
    </row>
  </sheetData>
  <mergeCells count="7">
    <mergeCell ref="B51:B54"/>
    <mergeCell ref="C51:J51"/>
    <mergeCell ref="C52:C54"/>
    <mergeCell ref="D52:D54"/>
    <mergeCell ref="I52:I54"/>
    <mergeCell ref="J52:J54"/>
    <mergeCell ref="E53:H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showGridLines="0" workbookViewId="0" topLeftCell="A1">
      <selection activeCell="A46" sqref="A46"/>
    </sheetView>
  </sheetViews>
  <sheetFormatPr defaultColWidth="8.8515625" defaultRowHeight="15"/>
  <cols>
    <col min="1" max="1" width="17.421875" style="1" customWidth="1"/>
    <col min="2" max="2" width="16.00390625" style="1" customWidth="1"/>
    <col min="3" max="6" width="18.7109375" style="1" customWidth="1"/>
    <col min="7" max="7" width="16.140625" style="1" customWidth="1"/>
    <col min="8" max="8" width="13.421875" style="1" customWidth="1"/>
    <col min="9" max="9" width="12.7109375" style="1" customWidth="1"/>
    <col min="10" max="11" width="10.421875" style="1" customWidth="1"/>
    <col min="12" max="12" width="8.8515625" style="1" customWidth="1"/>
    <col min="13" max="13" width="11.140625" style="1" customWidth="1"/>
    <col min="14" max="14" width="10.8515625" style="1" customWidth="1"/>
    <col min="15" max="15" width="11.421875" style="1" customWidth="1"/>
    <col min="16" max="16" width="10.8515625" style="1" customWidth="1"/>
    <col min="17" max="17" width="12.421875" style="1" customWidth="1"/>
    <col min="18" max="18" width="14.8515625" style="1" customWidth="1"/>
    <col min="19" max="22" width="8.8515625" style="1" customWidth="1"/>
    <col min="23" max="23" width="13.421875" style="1" customWidth="1"/>
    <col min="24" max="24" width="9.421875" style="1" bestFit="1" customWidth="1"/>
    <col min="25" max="28" width="8.8515625" style="1" customWidth="1"/>
    <col min="29" max="29" width="10.421875" style="1" bestFit="1" customWidth="1"/>
    <col min="30" max="16384" width="8.8515625" style="1" customWidth="1"/>
  </cols>
  <sheetData>
    <row r="1" spans="2:10" ht="15">
      <c r="B1" s="237" t="s">
        <v>482</v>
      </c>
      <c r="I1" s="36"/>
      <c r="J1" s="36"/>
    </row>
    <row r="2" spans="2:10" ht="15">
      <c r="B2" s="2" t="s">
        <v>88</v>
      </c>
      <c r="I2" s="36"/>
      <c r="J2" s="36"/>
    </row>
    <row r="3" spans="2:16" ht="23.25" customHeight="1">
      <c r="B3" s="157"/>
      <c r="C3" s="379" t="s">
        <v>495</v>
      </c>
      <c r="D3" s="361"/>
      <c r="E3" s="361"/>
      <c r="F3" s="36"/>
      <c r="G3" s="147"/>
      <c r="H3" s="57"/>
      <c r="I3" s="57"/>
      <c r="J3" s="57"/>
      <c r="K3" s="170"/>
      <c r="L3" s="57"/>
      <c r="M3" s="57"/>
      <c r="N3" s="57"/>
      <c r="O3" s="57"/>
      <c r="P3" s="57"/>
    </row>
    <row r="4" spans="2:16" ht="15" customHeight="1">
      <c r="B4" s="234"/>
      <c r="C4" s="249">
        <v>1999</v>
      </c>
      <c r="D4" s="15">
        <v>2009</v>
      </c>
      <c r="E4" s="14">
        <v>2015</v>
      </c>
      <c r="F4" s="36"/>
      <c r="G4" s="171"/>
      <c r="H4" s="67"/>
      <c r="I4" s="170"/>
      <c r="J4" s="170"/>
      <c r="K4" s="171"/>
      <c r="L4" s="57"/>
      <c r="M4" s="57"/>
      <c r="N4" s="57"/>
      <c r="O4" s="57"/>
      <c r="P4" s="57"/>
    </row>
    <row r="5" spans="2:16" ht="13.5" customHeight="1">
      <c r="B5" s="7" t="s">
        <v>70</v>
      </c>
      <c r="C5" s="351">
        <v>3400566.61</v>
      </c>
      <c r="D5" s="345">
        <v>3196596.91</v>
      </c>
      <c r="E5" s="345">
        <v>3230241</v>
      </c>
      <c r="F5" s="36"/>
      <c r="G5" s="231"/>
      <c r="H5" s="67"/>
      <c r="I5" s="230"/>
      <c r="J5" s="230"/>
      <c r="K5" s="231"/>
      <c r="L5" s="57"/>
      <c r="M5" s="57"/>
      <c r="N5" s="57"/>
      <c r="O5" s="57"/>
      <c r="P5" s="57"/>
    </row>
    <row r="6" spans="2:16" ht="15">
      <c r="B6" s="16" t="s">
        <v>31</v>
      </c>
      <c r="C6" s="257" t="s">
        <v>64</v>
      </c>
      <c r="D6" s="258" t="s">
        <v>64</v>
      </c>
      <c r="E6" s="258" t="s">
        <v>64</v>
      </c>
      <c r="F6" s="35"/>
      <c r="G6" s="171"/>
      <c r="H6" s="171"/>
      <c r="I6" s="171"/>
      <c r="J6" s="171"/>
      <c r="K6" s="56"/>
      <c r="L6" s="55"/>
      <c r="M6" s="57"/>
      <c r="N6" s="57"/>
      <c r="O6" s="57"/>
      <c r="P6" s="57"/>
    </row>
    <row r="7" spans="2:16" ht="15">
      <c r="B7" s="17" t="s">
        <v>0</v>
      </c>
      <c r="C7" s="259" t="s">
        <v>16</v>
      </c>
      <c r="D7" s="260">
        <v>56200.369999999995</v>
      </c>
      <c r="E7" s="261">
        <v>59991</v>
      </c>
      <c r="F7" s="281"/>
      <c r="G7" s="148"/>
      <c r="H7" s="120"/>
      <c r="I7" s="120"/>
      <c r="J7" s="56"/>
      <c r="K7" s="56"/>
      <c r="L7" s="55"/>
      <c r="M7" s="118"/>
      <c r="N7" s="57"/>
      <c r="O7" s="154"/>
      <c r="P7" s="57"/>
    </row>
    <row r="8" spans="2:16" ht="15">
      <c r="B8" s="17" t="s">
        <v>1</v>
      </c>
      <c r="C8" s="259" t="s">
        <v>16</v>
      </c>
      <c r="D8" s="260">
        <v>16189</v>
      </c>
      <c r="E8" s="261">
        <v>17689</v>
      </c>
      <c r="F8" s="281"/>
      <c r="G8" s="148"/>
      <c r="H8" s="120"/>
      <c r="I8" s="120"/>
      <c r="J8" s="56"/>
      <c r="K8" s="56"/>
      <c r="L8" s="55"/>
      <c r="M8" s="118"/>
      <c r="N8" s="57"/>
      <c r="O8" s="154"/>
      <c r="P8" s="57"/>
    </row>
    <row r="9" spans="2:16" ht="15">
      <c r="B9" s="17" t="s">
        <v>32</v>
      </c>
      <c r="C9" s="259" t="s">
        <v>64</v>
      </c>
      <c r="D9" s="260" t="s">
        <v>64</v>
      </c>
      <c r="E9" s="260" t="s">
        <v>64</v>
      </c>
      <c r="G9" s="148"/>
      <c r="H9" s="120"/>
      <c r="I9" s="120"/>
      <c r="J9" s="56"/>
      <c r="K9" s="56"/>
      <c r="L9" s="55"/>
      <c r="M9" s="118"/>
      <c r="N9" s="154"/>
      <c r="O9" s="154"/>
      <c r="P9" s="57"/>
    </row>
    <row r="10" spans="2:16" ht="15">
      <c r="B10" s="17" t="s">
        <v>15</v>
      </c>
      <c r="C10" s="259">
        <v>104311.9</v>
      </c>
      <c r="D10" s="260">
        <v>102305.89</v>
      </c>
      <c r="E10" s="261">
        <v>102581</v>
      </c>
      <c r="F10" s="281"/>
      <c r="G10" s="148"/>
      <c r="H10" s="120"/>
      <c r="I10" s="120"/>
      <c r="J10" s="56"/>
      <c r="K10" s="56"/>
      <c r="L10" s="55"/>
      <c r="M10" s="118"/>
      <c r="N10" s="154"/>
      <c r="O10" s="154"/>
      <c r="P10" s="57"/>
    </row>
    <row r="11" spans="2:16" ht="15">
      <c r="B11" s="17" t="s">
        <v>33</v>
      </c>
      <c r="C11" s="259" t="s">
        <v>64</v>
      </c>
      <c r="D11" s="260" t="s">
        <v>64</v>
      </c>
      <c r="E11" s="260" t="s">
        <v>64</v>
      </c>
      <c r="G11" s="148"/>
      <c r="H11" s="120"/>
      <c r="I11" s="120"/>
      <c r="J11" s="56"/>
      <c r="K11" s="56"/>
      <c r="L11" s="55"/>
      <c r="M11" s="118"/>
      <c r="N11" s="154"/>
      <c r="O11" s="154"/>
      <c r="P11" s="57"/>
    </row>
    <row r="12" spans="2:16" ht="15">
      <c r="B12" s="17" t="s">
        <v>34</v>
      </c>
      <c r="C12" s="259" t="s">
        <v>64</v>
      </c>
      <c r="D12" s="260" t="s">
        <v>64</v>
      </c>
      <c r="E12" s="260" t="s">
        <v>64</v>
      </c>
      <c r="G12" s="148"/>
      <c r="H12" s="120"/>
      <c r="I12" s="120"/>
      <c r="J12" s="56"/>
      <c r="K12" s="56"/>
      <c r="L12" s="55"/>
      <c r="M12" s="118"/>
      <c r="N12" s="154"/>
      <c r="O12" s="154"/>
      <c r="P12" s="57"/>
    </row>
    <row r="13" spans="2:16" ht="15">
      <c r="B13" s="17" t="s">
        <v>2</v>
      </c>
      <c r="C13" s="259">
        <v>87156.28</v>
      </c>
      <c r="D13" s="260">
        <v>81541.56</v>
      </c>
      <c r="E13" s="261">
        <v>103298</v>
      </c>
      <c r="F13" s="281"/>
      <c r="G13" s="148"/>
      <c r="H13" s="120"/>
      <c r="I13" s="120"/>
      <c r="J13" s="56"/>
      <c r="K13" s="116"/>
      <c r="L13" s="55"/>
      <c r="M13" s="118"/>
      <c r="N13" s="154"/>
      <c r="O13" s="154"/>
      <c r="P13" s="57"/>
    </row>
    <row r="14" spans="2:16" ht="15">
      <c r="B14" s="17" t="s">
        <v>3</v>
      </c>
      <c r="C14" s="259">
        <v>1438489.49</v>
      </c>
      <c r="D14" s="260">
        <v>1030742</v>
      </c>
      <c r="E14" s="261">
        <v>941154</v>
      </c>
      <c r="F14" s="281"/>
      <c r="G14" s="148"/>
      <c r="H14" s="131"/>
      <c r="I14" s="131"/>
      <c r="J14" s="116"/>
      <c r="K14" s="56"/>
      <c r="L14" s="55"/>
      <c r="M14" s="118"/>
      <c r="N14" s="154"/>
      <c r="O14" s="154"/>
      <c r="P14" s="57"/>
    </row>
    <row r="15" spans="2:16" ht="15">
      <c r="B15" s="17" t="s">
        <v>4</v>
      </c>
      <c r="C15" s="259">
        <v>866964.71</v>
      </c>
      <c r="D15" s="260">
        <v>782428.09</v>
      </c>
      <c r="E15" s="261">
        <v>802896</v>
      </c>
      <c r="F15" s="281"/>
      <c r="G15" s="148"/>
      <c r="H15" s="120"/>
      <c r="I15" s="120"/>
      <c r="J15" s="66"/>
      <c r="K15" s="56"/>
      <c r="L15" s="55"/>
      <c r="M15" s="118"/>
      <c r="N15" s="154"/>
      <c r="O15" s="154"/>
      <c r="P15" s="57"/>
    </row>
    <row r="16" spans="2:16" ht="15">
      <c r="B16" s="17" t="s">
        <v>17</v>
      </c>
      <c r="C16" s="259" t="s">
        <v>16</v>
      </c>
      <c r="D16" s="260" t="s">
        <v>16</v>
      </c>
      <c r="E16" s="261">
        <v>20393</v>
      </c>
      <c r="F16" s="281"/>
      <c r="G16" s="148"/>
      <c r="H16" s="120"/>
      <c r="I16" s="120"/>
      <c r="J16" s="66"/>
      <c r="K16" s="56"/>
      <c r="L16" s="55"/>
      <c r="M16" s="118"/>
      <c r="N16" s="154"/>
      <c r="O16" s="154"/>
      <c r="P16" s="57"/>
    </row>
    <row r="17" spans="2:16" ht="15">
      <c r="B17" s="17" t="s">
        <v>494</v>
      </c>
      <c r="C17" s="259">
        <v>642261.2</v>
      </c>
      <c r="D17" s="260">
        <v>610290.74</v>
      </c>
      <c r="E17" s="261">
        <v>650690</v>
      </c>
      <c r="F17" s="281"/>
      <c r="G17" s="148"/>
      <c r="H17" s="120"/>
      <c r="I17" s="120"/>
      <c r="J17" s="66"/>
      <c r="K17" s="116"/>
      <c r="L17" s="55"/>
      <c r="M17" s="118"/>
      <c r="N17" s="154"/>
      <c r="O17" s="154"/>
      <c r="P17" s="57"/>
    </row>
    <row r="18" spans="2:16" ht="15">
      <c r="B18" s="17" t="s">
        <v>6</v>
      </c>
      <c r="C18" s="259" t="s">
        <v>16</v>
      </c>
      <c r="D18" s="260">
        <v>8653</v>
      </c>
      <c r="E18" s="261">
        <v>7781</v>
      </c>
      <c r="F18" s="281"/>
      <c r="G18" s="148"/>
      <c r="H18" s="120"/>
      <c r="I18" s="120"/>
      <c r="J18" s="66"/>
      <c r="K18" s="56"/>
      <c r="L18" s="55"/>
      <c r="M18" s="118"/>
      <c r="N18" s="154"/>
      <c r="O18" s="154"/>
      <c r="P18" s="57"/>
    </row>
    <row r="19" spans="2:16" ht="15">
      <c r="B19" s="17" t="s">
        <v>35</v>
      </c>
      <c r="C19" s="259" t="s">
        <v>64</v>
      </c>
      <c r="D19" s="260" t="s">
        <v>64</v>
      </c>
      <c r="E19" s="260" t="s">
        <v>64</v>
      </c>
      <c r="G19" s="148"/>
      <c r="H19" s="120"/>
      <c r="I19" s="120"/>
      <c r="J19" s="56"/>
      <c r="K19" s="56"/>
      <c r="L19" s="117"/>
      <c r="M19" s="118"/>
      <c r="N19" s="154"/>
      <c r="O19" s="154"/>
      <c r="P19" s="57"/>
    </row>
    <row r="20" spans="2:16" ht="15">
      <c r="B20" s="17" t="s">
        <v>36</v>
      </c>
      <c r="C20" s="259" t="s">
        <v>64</v>
      </c>
      <c r="D20" s="260" t="s">
        <v>64</v>
      </c>
      <c r="E20" s="260" t="s">
        <v>64</v>
      </c>
      <c r="G20" s="148"/>
      <c r="H20" s="120"/>
      <c r="I20" s="120"/>
      <c r="J20" s="56"/>
      <c r="K20" s="56"/>
      <c r="L20" s="55"/>
      <c r="M20" s="121"/>
      <c r="N20" s="154"/>
      <c r="O20" s="154"/>
      <c r="P20" s="57"/>
    </row>
    <row r="21" spans="2:16" ht="15">
      <c r="B21" s="17" t="s">
        <v>7</v>
      </c>
      <c r="C21" s="259">
        <v>1348</v>
      </c>
      <c r="D21" s="260">
        <v>1302</v>
      </c>
      <c r="E21" s="261">
        <v>1295</v>
      </c>
      <c r="F21" s="281"/>
      <c r="G21" s="148"/>
      <c r="H21" s="120"/>
      <c r="I21" s="120"/>
      <c r="J21" s="56"/>
      <c r="K21" s="56"/>
      <c r="L21" s="55"/>
      <c r="M21" s="118"/>
      <c r="N21" s="154"/>
      <c r="O21" s="154"/>
      <c r="P21" s="57"/>
    </row>
    <row r="22" spans="2:16" ht="15">
      <c r="B22" s="17" t="s">
        <v>8</v>
      </c>
      <c r="C22" s="259" t="s">
        <v>16</v>
      </c>
      <c r="D22" s="260">
        <v>83361</v>
      </c>
      <c r="E22" s="261">
        <v>65049</v>
      </c>
      <c r="F22" s="281"/>
      <c r="G22" s="148"/>
      <c r="H22" s="120"/>
      <c r="I22" s="120"/>
      <c r="J22" s="56"/>
      <c r="K22" s="56"/>
      <c r="L22" s="55"/>
      <c r="M22" s="118"/>
      <c r="N22" s="154"/>
      <c r="O22" s="154"/>
      <c r="P22" s="57"/>
    </row>
    <row r="23" spans="2:16" ht="15">
      <c r="B23" s="17" t="s">
        <v>80</v>
      </c>
      <c r="C23" s="259" t="s">
        <v>16</v>
      </c>
      <c r="D23" s="260">
        <v>618</v>
      </c>
      <c r="E23" s="260" t="s">
        <v>64</v>
      </c>
      <c r="G23" s="148"/>
      <c r="H23" s="120"/>
      <c r="I23" s="120"/>
      <c r="J23" s="56"/>
      <c r="K23" s="68"/>
      <c r="L23" s="55"/>
      <c r="M23" s="118"/>
      <c r="N23" s="154"/>
      <c r="O23" s="154"/>
      <c r="P23" s="57"/>
    </row>
    <row r="24" spans="2:16" ht="15">
      <c r="B24" s="17" t="s">
        <v>37</v>
      </c>
      <c r="C24" s="259" t="s">
        <v>64</v>
      </c>
      <c r="D24" s="260" t="s">
        <v>64</v>
      </c>
      <c r="E24" s="260" t="s">
        <v>64</v>
      </c>
      <c r="G24" s="148"/>
      <c r="H24" s="120"/>
      <c r="I24" s="120"/>
      <c r="J24" s="68"/>
      <c r="K24" s="160"/>
      <c r="L24" s="57"/>
      <c r="M24" s="57"/>
      <c r="N24" s="154"/>
      <c r="O24" s="154"/>
      <c r="P24" s="57"/>
    </row>
    <row r="25" spans="2:16" ht="15">
      <c r="B25" s="17" t="s">
        <v>10</v>
      </c>
      <c r="C25" s="259">
        <v>48557.67</v>
      </c>
      <c r="D25" s="260">
        <v>45585.81</v>
      </c>
      <c r="E25" s="261">
        <v>45574</v>
      </c>
      <c r="F25" s="281"/>
      <c r="G25" s="148"/>
      <c r="H25" s="148"/>
      <c r="I25" s="58"/>
      <c r="J25" s="58"/>
      <c r="K25" s="58"/>
      <c r="L25" s="57"/>
      <c r="M25" s="57"/>
      <c r="N25" s="55"/>
      <c r="O25" s="55"/>
      <c r="P25" s="57"/>
    </row>
    <row r="26" spans="2:16" ht="15">
      <c r="B26" s="17" t="s">
        <v>38</v>
      </c>
      <c r="C26" s="259" t="s">
        <v>64</v>
      </c>
      <c r="D26" s="260" t="s">
        <v>64</v>
      </c>
      <c r="E26" s="260" t="s">
        <v>64</v>
      </c>
      <c r="G26" s="148"/>
      <c r="H26" s="148"/>
      <c r="I26" s="58"/>
      <c r="J26" s="58"/>
      <c r="K26" s="58"/>
      <c r="L26" s="57"/>
      <c r="M26" s="57"/>
      <c r="N26" s="57"/>
      <c r="O26" s="57"/>
      <c r="P26" s="57"/>
    </row>
    <row r="27" spans="2:11" ht="15">
      <c r="B27" s="17" t="s">
        <v>30</v>
      </c>
      <c r="C27" s="259">
        <v>210603.36000000002</v>
      </c>
      <c r="D27" s="260">
        <v>175933.36000000002</v>
      </c>
      <c r="E27" s="261">
        <v>198586</v>
      </c>
      <c r="F27" s="281"/>
      <c r="G27" s="148"/>
      <c r="H27" s="148"/>
      <c r="I27" s="36"/>
      <c r="J27" s="36"/>
      <c r="K27" s="36"/>
    </row>
    <row r="28" spans="2:11" ht="15">
      <c r="B28" s="17" t="s">
        <v>12</v>
      </c>
      <c r="C28" s="259" t="s">
        <v>16</v>
      </c>
      <c r="D28" s="260">
        <v>171090</v>
      </c>
      <c r="E28" s="261">
        <v>183717</v>
      </c>
      <c r="F28" s="281"/>
      <c r="G28" s="148"/>
      <c r="H28" s="148"/>
      <c r="I28" s="36"/>
      <c r="J28" s="36"/>
      <c r="K28" s="36"/>
    </row>
    <row r="29" spans="2:11" ht="15">
      <c r="B29" s="17" t="s">
        <v>25</v>
      </c>
      <c r="C29" s="259" t="s">
        <v>16</v>
      </c>
      <c r="D29" s="260">
        <v>16480.3</v>
      </c>
      <c r="E29" s="261">
        <v>15806</v>
      </c>
      <c r="F29" s="281"/>
      <c r="G29" s="148"/>
      <c r="H29" s="148"/>
      <c r="I29" s="36"/>
      <c r="J29" s="36"/>
      <c r="K29" s="36"/>
    </row>
    <row r="30" spans="2:11" ht="15">
      <c r="B30" s="17" t="s">
        <v>13</v>
      </c>
      <c r="C30" s="259" t="s">
        <v>16</v>
      </c>
      <c r="D30" s="260">
        <v>12677.789999999999</v>
      </c>
      <c r="E30" s="261">
        <v>12054</v>
      </c>
      <c r="F30" s="281"/>
      <c r="G30" s="148"/>
      <c r="H30" s="148"/>
      <c r="I30" s="36"/>
      <c r="J30" s="36"/>
      <c r="K30" s="36"/>
    </row>
    <row r="31" spans="2:11" ht="15">
      <c r="B31" s="17" t="s">
        <v>39</v>
      </c>
      <c r="C31" s="259" t="s">
        <v>64</v>
      </c>
      <c r="D31" s="260" t="s">
        <v>64</v>
      </c>
      <c r="E31" s="260" t="s">
        <v>64</v>
      </c>
      <c r="G31" s="148"/>
      <c r="H31" s="148"/>
      <c r="I31" s="36"/>
      <c r="J31" s="36"/>
      <c r="K31" s="36"/>
    </row>
    <row r="32" spans="2:19" ht="12">
      <c r="B32" s="17" t="s">
        <v>40</v>
      </c>
      <c r="C32" s="259" t="s">
        <v>64</v>
      </c>
      <c r="D32" s="260" t="s">
        <v>64</v>
      </c>
      <c r="E32" s="260" t="s">
        <v>64</v>
      </c>
      <c r="F32" s="35"/>
      <c r="G32" s="148"/>
      <c r="H32" s="148"/>
      <c r="I32" s="36"/>
      <c r="J32" s="36"/>
      <c r="K32" s="36"/>
      <c r="L32" s="31"/>
      <c r="Q32" s="31"/>
      <c r="R32" s="31"/>
      <c r="S32" s="31"/>
    </row>
    <row r="33" spans="2:12" ht="15">
      <c r="B33" s="18" t="s">
        <v>14</v>
      </c>
      <c r="C33" s="262">
        <v>874</v>
      </c>
      <c r="D33" s="263">
        <v>1198</v>
      </c>
      <c r="E33" s="264">
        <v>1687</v>
      </c>
      <c r="F33" s="281"/>
      <c r="G33" s="148"/>
      <c r="H33" s="148"/>
      <c r="I33" s="36"/>
      <c r="J33" s="36"/>
      <c r="K33" s="36"/>
      <c r="L33" s="31"/>
    </row>
    <row r="34" spans="2:11" ht="15">
      <c r="B34" s="21" t="s">
        <v>247</v>
      </c>
      <c r="C34" s="31"/>
      <c r="D34" s="31"/>
      <c r="E34" s="31"/>
      <c r="F34" s="238"/>
      <c r="G34" s="218"/>
      <c r="H34" s="36"/>
      <c r="I34" s="36"/>
      <c r="J34" s="36"/>
      <c r="K34" s="36"/>
    </row>
    <row r="35" spans="2:11" ht="22.5" customHeight="1">
      <c r="B35" s="380" t="s">
        <v>104</v>
      </c>
      <c r="C35" s="380"/>
      <c r="D35" s="380"/>
      <c r="E35" s="380"/>
      <c r="F35" s="36"/>
      <c r="G35" s="36"/>
      <c r="H35" s="36"/>
      <c r="I35" s="36"/>
      <c r="J35" s="36"/>
      <c r="K35" s="36"/>
    </row>
    <row r="36" ht="15">
      <c r="B36" s="19" t="s">
        <v>65</v>
      </c>
    </row>
    <row r="37" ht="15">
      <c r="B37" s="19" t="s">
        <v>66</v>
      </c>
    </row>
    <row r="38" ht="15">
      <c r="B38" s="3" t="s">
        <v>249</v>
      </c>
    </row>
    <row r="39" spans="1:5" ht="15">
      <c r="A39" s="25"/>
      <c r="D39" s="31"/>
      <c r="E39" s="31"/>
    </row>
    <row r="40" ht="15">
      <c r="D40" s="31"/>
    </row>
    <row r="41" ht="15">
      <c r="A41" s="114"/>
    </row>
    <row r="42" ht="15">
      <c r="A42" s="22"/>
    </row>
    <row r="43" ht="15">
      <c r="A43" s="22" t="s">
        <v>69</v>
      </c>
    </row>
    <row r="44" spans="1:6" ht="15">
      <c r="A44" s="121" t="s">
        <v>493</v>
      </c>
      <c r="B44" s="122"/>
      <c r="C44" s="122"/>
      <c r="D44" s="122"/>
      <c r="E44" s="122"/>
      <c r="F44" s="122"/>
    </row>
  </sheetData>
  <mergeCells count="2">
    <mergeCell ref="C3:E3"/>
    <mergeCell ref="B35:E35"/>
  </mergeCell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workbookViewId="0" topLeftCell="A20">
      <selection activeCell="B39" sqref="B39"/>
    </sheetView>
  </sheetViews>
  <sheetFormatPr defaultColWidth="8.8515625" defaultRowHeight="15"/>
  <cols>
    <col min="1" max="1" width="15.00390625" style="1" customWidth="1"/>
    <col min="2" max="2" width="28.28125" style="1" customWidth="1"/>
    <col min="3" max="3" width="15.7109375" style="1" customWidth="1"/>
    <col min="4" max="4" width="16.00390625" style="1" customWidth="1"/>
    <col min="5" max="5" width="23.7109375" style="1" customWidth="1"/>
    <col min="6" max="6" width="18.7109375" style="1" bestFit="1" customWidth="1"/>
    <col min="7" max="7" width="8.8515625" style="1" customWidth="1"/>
    <col min="8" max="8" width="11.00390625" style="1" customWidth="1"/>
    <col min="9" max="9" width="10.421875" style="1" customWidth="1"/>
    <col min="10" max="10" width="9.7109375" style="1" customWidth="1"/>
    <col min="11" max="11" width="10.421875" style="1" customWidth="1"/>
    <col min="12" max="12" width="11.00390625" style="1" customWidth="1"/>
    <col min="13" max="16384" width="8.8515625" style="1" customWidth="1"/>
  </cols>
  <sheetData>
    <row r="1" ht="15">
      <c r="B1" s="327" t="s">
        <v>483</v>
      </c>
    </row>
    <row r="2" ht="15">
      <c r="B2" s="2" t="s">
        <v>81</v>
      </c>
    </row>
    <row r="33" spans="2:13" ht="27" customHeight="1">
      <c r="B33" s="354" t="s">
        <v>251</v>
      </c>
      <c r="C33" s="354"/>
      <c r="D33" s="354"/>
      <c r="E33" s="354"/>
      <c r="F33" s="354"/>
      <c r="G33" s="354"/>
      <c r="H33" s="354"/>
      <c r="I33" s="156"/>
      <c r="J33" s="156"/>
      <c r="K33" s="156"/>
      <c r="L33" s="156"/>
      <c r="M33" s="156"/>
    </row>
    <row r="34" ht="15">
      <c r="B34" s="41" t="s">
        <v>84</v>
      </c>
    </row>
    <row r="35" ht="15">
      <c r="B35" s="1" t="s">
        <v>86</v>
      </c>
    </row>
    <row r="36" ht="15">
      <c r="B36" s="69" t="s">
        <v>250</v>
      </c>
    </row>
    <row r="40" ht="15">
      <c r="A40" s="22" t="s">
        <v>69</v>
      </c>
    </row>
    <row r="41" ht="15">
      <c r="A41" s="1" t="s">
        <v>493</v>
      </c>
    </row>
    <row r="43" spans="1:4" ht="15">
      <c r="A43" s="162" t="s">
        <v>23</v>
      </c>
      <c r="B43" s="29"/>
      <c r="C43" s="29"/>
      <c r="D43" s="29"/>
    </row>
    <row r="44" spans="1:14" ht="15">
      <c r="A44" s="176"/>
      <c r="B44" s="177">
        <v>1999</v>
      </c>
      <c r="C44" s="178">
        <v>2009</v>
      </c>
      <c r="D44" s="4">
        <v>2015</v>
      </c>
      <c r="H44" s="158"/>
      <c r="I44" s="158"/>
      <c r="J44" s="158"/>
      <c r="K44" s="158"/>
      <c r="L44" s="158"/>
      <c r="M44" s="158"/>
      <c r="N44" s="158"/>
    </row>
    <row r="45" spans="1:14" ht="15">
      <c r="A45" s="173" t="s">
        <v>3</v>
      </c>
      <c r="B45" s="174">
        <v>1438489.49</v>
      </c>
      <c r="C45" s="174">
        <v>1030742</v>
      </c>
      <c r="D45" s="175">
        <v>941154</v>
      </c>
      <c r="G45" s="31"/>
      <c r="H45" s="220"/>
      <c r="I45" s="221"/>
      <c r="J45" s="229"/>
      <c r="K45" s="120"/>
      <c r="L45" s="60"/>
      <c r="M45" s="60"/>
      <c r="N45" s="60"/>
    </row>
    <row r="46" spans="1:14" ht="15">
      <c r="A46" s="143" t="s">
        <v>85</v>
      </c>
      <c r="B46" s="151">
        <v>866964.71</v>
      </c>
      <c r="C46" s="151">
        <v>782428.09</v>
      </c>
      <c r="D46" s="161">
        <v>802896</v>
      </c>
      <c r="G46" s="31"/>
      <c r="H46" s="220"/>
      <c r="I46" s="221"/>
      <c r="J46" s="229"/>
      <c r="K46" s="120"/>
      <c r="L46" s="60"/>
      <c r="M46" s="60"/>
      <c r="N46" s="60"/>
    </row>
    <row r="47" spans="1:14" ht="15">
      <c r="A47" s="143" t="s">
        <v>29</v>
      </c>
      <c r="B47" s="151">
        <v>642261.2</v>
      </c>
      <c r="C47" s="151">
        <v>610290.74</v>
      </c>
      <c r="D47" s="161">
        <v>650690</v>
      </c>
      <c r="G47" s="31"/>
      <c r="H47" s="220"/>
      <c r="I47" s="221"/>
      <c r="J47" s="229"/>
      <c r="K47" s="120"/>
      <c r="L47" s="60"/>
      <c r="M47" s="60"/>
      <c r="N47" s="60"/>
    </row>
    <row r="48" spans="1:14" ht="15">
      <c r="A48" s="143" t="s">
        <v>68</v>
      </c>
      <c r="B48" s="151">
        <v>210603.36000000002</v>
      </c>
      <c r="C48" s="151">
        <v>175933.36000000002</v>
      </c>
      <c r="D48" s="161">
        <v>198586</v>
      </c>
      <c r="G48" s="31"/>
      <c r="H48" s="220"/>
      <c r="I48" s="330"/>
      <c r="J48" s="229"/>
      <c r="K48" s="120"/>
      <c r="L48" s="60"/>
      <c r="M48" s="60"/>
      <c r="N48" s="60"/>
    </row>
    <row r="49" spans="1:14" ht="15">
      <c r="A49" s="143" t="s">
        <v>12</v>
      </c>
      <c r="B49" s="145" t="s">
        <v>16</v>
      </c>
      <c r="C49" s="151">
        <v>171090</v>
      </c>
      <c r="D49" s="161">
        <v>183717</v>
      </c>
      <c r="G49" s="31"/>
      <c r="H49" s="223"/>
      <c r="I49" s="61"/>
      <c r="J49" s="61"/>
      <c r="K49" s="120"/>
      <c r="L49" s="60"/>
      <c r="M49" s="60"/>
      <c r="N49" s="60"/>
    </row>
    <row r="50" spans="1:14" ht="15">
      <c r="A50" s="143" t="s">
        <v>2</v>
      </c>
      <c r="B50" s="151">
        <v>87156.28</v>
      </c>
      <c r="C50" s="151">
        <v>81541.56</v>
      </c>
      <c r="D50" s="161">
        <v>103298</v>
      </c>
      <c r="G50" s="31"/>
      <c r="H50" s="223"/>
      <c r="I50" s="61"/>
      <c r="J50" s="61"/>
      <c r="K50" s="120"/>
      <c r="L50" s="60"/>
      <c r="M50" s="60"/>
      <c r="N50" s="60"/>
    </row>
    <row r="51" spans="1:14" ht="15">
      <c r="A51" s="143" t="s">
        <v>15</v>
      </c>
      <c r="B51" s="151">
        <v>104311.9</v>
      </c>
      <c r="C51" s="151">
        <v>102305.89</v>
      </c>
      <c r="D51" s="161">
        <v>102581</v>
      </c>
      <c r="G51" s="31"/>
      <c r="H51" s="223"/>
      <c r="I51" s="61"/>
      <c r="J51" s="61"/>
      <c r="K51" s="120"/>
      <c r="L51" s="60"/>
      <c r="M51" s="60"/>
      <c r="N51" s="60"/>
    </row>
    <row r="52" spans="1:14" ht="15">
      <c r="A52" s="143" t="s">
        <v>8</v>
      </c>
      <c r="B52" s="145" t="s">
        <v>16</v>
      </c>
      <c r="C52" s="151">
        <v>83361</v>
      </c>
      <c r="D52" s="161">
        <v>65049</v>
      </c>
      <c r="G52" s="31"/>
      <c r="H52" s="223"/>
      <c r="I52" s="61"/>
      <c r="J52" s="61"/>
      <c r="K52" s="120"/>
      <c r="L52" s="60"/>
      <c r="M52" s="60"/>
      <c r="N52" s="60"/>
    </row>
    <row r="53" spans="1:14" ht="15">
      <c r="A53" s="143" t="s">
        <v>0</v>
      </c>
      <c r="B53" s="144" t="s">
        <v>16</v>
      </c>
      <c r="C53" s="151">
        <v>56200.369999999995</v>
      </c>
      <c r="D53" s="161">
        <v>59991</v>
      </c>
      <c r="G53" s="31"/>
      <c r="H53" s="223"/>
      <c r="I53" s="61"/>
      <c r="J53" s="61"/>
      <c r="K53" s="120"/>
      <c r="L53" s="60"/>
      <c r="M53" s="60"/>
      <c r="N53" s="60"/>
    </row>
    <row r="54" spans="1:14" ht="15">
      <c r="A54" s="143" t="s">
        <v>10</v>
      </c>
      <c r="B54" s="151">
        <v>48557.67</v>
      </c>
      <c r="C54" s="151">
        <v>45585.81</v>
      </c>
      <c r="D54" s="161">
        <v>45574</v>
      </c>
      <c r="G54" s="31"/>
      <c r="H54" s="223"/>
      <c r="I54" s="61"/>
      <c r="J54" s="61"/>
      <c r="K54" s="120"/>
      <c r="L54" s="60"/>
      <c r="M54" s="60"/>
      <c r="N54" s="60"/>
    </row>
    <row r="55" spans="1:14" ht="15">
      <c r="A55" s="143" t="s">
        <v>17</v>
      </c>
      <c r="B55" s="145" t="s">
        <v>16</v>
      </c>
      <c r="C55" s="145" t="s">
        <v>16</v>
      </c>
      <c r="D55" s="161">
        <v>20393</v>
      </c>
      <c r="G55" s="31"/>
      <c r="H55" s="223"/>
      <c r="I55" s="61"/>
      <c r="J55" s="61"/>
      <c r="K55" s="120"/>
      <c r="L55" s="60"/>
      <c r="M55" s="60"/>
      <c r="N55" s="60"/>
    </row>
    <row r="56" spans="1:14" ht="15">
      <c r="A56" s="143" t="s">
        <v>1</v>
      </c>
      <c r="B56" s="144" t="s">
        <v>16</v>
      </c>
      <c r="C56" s="151">
        <v>16189</v>
      </c>
      <c r="D56" s="161">
        <v>17689</v>
      </c>
      <c r="G56" s="31"/>
      <c r="H56" s="223"/>
      <c r="I56" s="61"/>
      <c r="J56" s="61"/>
      <c r="K56" s="120"/>
      <c r="L56" s="60"/>
      <c r="M56" s="60"/>
      <c r="N56" s="60"/>
    </row>
    <row r="57" spans="1:14" ht="15">
      <c r="A57" s="143" t="s">
        <v>25</v>
      </c>
      <c r="B57" s="144" t="s">
        <v>16</v>
      </c>
      <c r="C57" s="151">
        <v>16480.3</v>
      </c>
      <c r="D57" s="161">
        <v>15806</v>
      </c>
      <c r="G57" s="31"/>
      <c r="H57" s="223"/>
      <c r="I57" s="61"/>
      <c r="J57" s="61"/>
      <c r="K57" s="120"/>
      <c r="L57" s="60"/>
      <c r="M57" s="60"/>
      <c r="N57" s="60"/>
    </row>
    <row r="58" spans="1:14" ht="15">
      <c r="A58" s="143" t="s">
        <v>13</v>
      </c>
      <c r="B58" s="144" t="s">
        <v>16</v>
      </c>
      <c r="C58" s="151">
        <v>12677.789999999999</v>
      </c>
      <c r="D58" s="161">
        <v>12054</v>
      </c>
      <c r="G58" s="31"/>
      <c r="H58" s="223"/>
      <c r="I58" s="61"/>
      <c r="J58" s="61"/>
      <c r="K58" s="120"/>
      <c r="L58" s="60"/>
      <c r="M58" s="60"/>
      <c r="N58" s="60"/>
    </row>
    <row r="59" spans="1:14" ht="15">
      <c r="A59" s="143" t="s">
        <v>6</v>
      </c>
      <c r="B59" s="145" t="s">
        <v>16</v>
      </c>
      <c r="C59" s="151">
        <v>8653</v>
      </c>
      <c r="D59" s="161">
        <v>7781</v>
      </c>
      <c r="G59" s="31"/>
      <c r="H59" s="223"/>
      <c r="I59" s="61"/>
      <c r="J59" s="61"/>
      <c r="K59" s="120"/>
      <c r="L59" s="60"/>
      <c r="M59" s="60"/>
      <c r="N59" s="60"/>
    </row>
    <row r="60" spans="1:14" ht="15">
      <c r="A60" s="143" t="s">
        <v>14</v>
      </c>
      <c r="B60" s="151">
        <v>874</v>
      </c>
      <c r="C60" s="151">
        <v>1198</v>
      </c>
      <c r="D60" s="161">
        <v>1687</v>
      </c>
      <c r="G60" s="31"/>
      <c r="H60" s="223"/>
      <c r="I60" s="61"/>
      <c r="J60" s="61"/>
      <c r="K60" s="120"/>
      <c r="L60" s="60"/>
      <c r="M60" s="60"/>
      <c r="N60" s="60"/>
    </row>
    <row r="61" spans="1:14" ht="15">
      <c r="A61" s="143" t="s">
        <v>7</v>
      </c>
      <c r="B61" s="151">
        <v>1348</v>
      </c>
      <c r="C61" s="151">
        <v>1302</v>
      </c>
      <c r="D61" s="161">
        <v>1295</v>
      </c>
      <c r="G61" s="31"/>
      <c r="H61" s="223"/>
      <c r="I61" s="61"/>
      <c r="J61" s="61"/>
      <c r="K61" s="120"/>
      <c r="L61" s="60"/>
      <c r="M61" s="60"/>
      <c r="N61" s="60"/>
    </row>
    <row r="62" spans="1:14" ht="15">
      <c r="A62" s="149" t="s">
        <v>80</v>
      </c>
      <c r="B62" s="150" t="s">
        <v>16</v>
      </c>
      <c r="C62" s="150">
        <v>618</v>
      </c>
      <c r="D62" s="150" t="s">
        <v>16</v>
      </c>
      <c r="H62" s="224"/>
      <c r="I62" s="224"/>
      <c r="J62" s="224"/>
      <c r="K62" s="158"/>
      <c r="L62" s="158"/>
      <c r="M62" s="158"/>
      <c r="N62" s="158"/>
    </row>
    <row r="63" spans="3:11" ht="15" customHeight="1">
      <c r="C63" s="22"/>
      <c r="D63" s="63"/>
      <c r="E63" s="63"/>
      <c r="F63" s="63"/>
      <c r="H63" s="227"/>
      <c r="I63" s="61"/>
      <c r="J63" s="222"/>
      <c r="K63" s="219"/>
    </row>
    <row r="64" spans="4:10" ht="15">
      <c r="D64" s="31"/>
      <c r="E64" s="31"/>
      <c r="F64" s="31"/>
      <c r="H64" s="228"/>
      <c r="I64" s="221"/>
      <c r="J64" s="222"/>
    </row>
    <row r="65" ht="15">
      <c r="J65" s="225"/>
    </row>
    <row r="66" ht="15">
      <c r="A66" s="42"/>
    </row>
    <row r="67" ht="15">
      <c r="A67" s="22"/>
    </row>
    <row r="69" spans="3:6" ht="15">
      <c r="C69" s="54"/>
      <c r="D69" s="55"/>
      <c r="E69" s="55"/>
      <c r="F69" s="55"/>
    </row>
    <row r="70" spans="3:6" ht="15">
      <c r="C70" s="172"/>
      <c r="D70" s="61"/>
      <c r="E70" s="55"/>
      <c r="F70" s="61"/>
    </row>
    <row r="71" spans="3:6" ht="15">
      <c r="C71" s="57"/>
      <c r="D71" s="62"/>
      <c r="E71" s="62"/>
      <c r="F71" s="62"/>
    </row>
    <row r="72" spans="3:6" ht="15">
      <c r="C72" s="57"/>
      <c r="D72" s="57"/>
      <c r="E72" s="57"/>
      <c r="F72" s="57"/>
    </row>
  </sheetData>
  <mergeCells count="1">
    <mergeCell ref="B33:H33"/>
  </mergeCell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6"/>
  <sheetViews>
    <sheetView showGridLines="0" workbookViewId="0" topLeftCell="A1">
      <selection activeCell="G21" sqref="G21"/>
    </sheetView>
  </sheetViews>
  <sheetFormatPr defaultColWidth="8.8515625" defaultRowHeight="15"/>
  <cols>
    <col min="1" max="1" width="9.140625" style="215" customWidth="1"/>
    <col min="2" max="2" width="14.421875" style="215" customWidth="1"/>
    <col min="3" max="3" width="8.8515625" style="1" customWidth="1"/>
    <col min="4" max="4" width="8.8515625" style="57" customWidth="1"/>
    <col min="5" max="5" width="28.421875" style="57" customWidth="1"/>
    <col min="6" max="6" width="12.421875" style="1" customWidth="1"/>
    <col min="7" max="7" width="23.421875" style="1" customWidth="1"/>
    <col min="8" max="8" width="30.421875" style="1" customWidth="1"/>
    <col min="9" max="9" width="16.140625" style="1" customWidth="1"/>
    <col min="10" max="12" width="8.8515625" style="1" customWidth="1"/>
    <col min="13" max="13" width="13.421875" style="1" customWidth="1"/>
    <col min="14" max="14" width="16.00390625" style="1" customWidth="1"/>
    <col min="15" max="255" width="8.8515625" style="1" customWidth="1"/>
    <col min="256" max="256" width="38.28125" style="1" customWidth="1"/>
    <col min="257" max="257" width="16.7109375" style="1" customWidth="1"/>
    <col min="258" max="259" width="15.7109375" style="1" customWidth="1"/>
    <col min="260" max="260" width="8.8515625" style="1" customWidth="1"/>
    <col min="261" max="261" width="28.421875" style="1" customWidth="1"/>
    <col min="262" max="511" width="8.8515625" style="1" customWidth="1"/>
    <col min="512" max="512" width="38.28125" style="1" customWidth="1"/>
    <col min="513" max="513" width="16.7109375" style="1" customWidth="1"/>
    <col min="514" max="515" width="15.7109375" style="1" customWidth="1"/>
    <col min="516" max="516" width="8.8515625" style="1" customWidth="1"/>
    <col min="517" max="517" width="28.421875" style="1" customWidth="1"/>
    <col min="518" max="767" width="8.8515625" style="1" customWidth="1"/>
    <col min="768" max="768" width="38.28125" style="1" customWidth="1"/>
    <col min="769" max="769" width="16.7109375" style="1" customWidth="1"/>
    <col min="770" max="771" width="15.7109375" style="1" customWidth="1"/>
    <col min="772" max="772" width="8.8515625" style="1" customWidth="1"/>
    <col min="773" max="773" width="28.421875" style="1" customWidth="1"/>
    <col min="774" max="1023" width="8.8515625" style="1" customWidth="1"/>
    <col min="1024" max="1024" width="38.28125" style="1" customWidth="1"/>
    <col min="1025" max="1025" width="16.7109375" style="1" customWidth="1"/>
    <col min="1026" max="1027" width="15.7109375" style="1" customWidth="1"/>
    <col min="1028" max="1028" width="8.8515625" style="1" customWidth="1"/>
    <col min="1029" max="1029" width="28.421875" style="1" customWidth="1"/>
    <col min="1030" max="1279" width="8.8515625" style="1" customWidth="1"/>
    <col min="1280" max="1280" width="38.28125" style="1" customWidth="1"/>
    <col min="1281" max="1281" width="16.7109375" style="1" customWidth="1"/>
    <col min="1282" max="1283" width="15.7109375" style="1" customWidth="1"/>
    <col min="1284" max="1284" width="8.8515625" style="1" customWidth="1"/>
    <col min="1285" max="1285" width="28.421875" style="1" customWidth="1"/>
    <col min="1286" max="1535" width="8.8515625" style="1" customWidth="1"/>
    <col min="1536" max="1536" width="38.28125" style="1" customWidth="1"/>
    <col min="1537" max="1537" width="16.7109375" style="1" customWidth="1"/>
    <col min="1538" max="1539" width="15.7109375" style="1" customWidth="1"/>
    <col min="1540" max="1540" width="8.8515625" style="1" customWidth="1"/>
    <col min="1541" max="1541" width="28.421875" style="1" customWidth="1"/>
    <col min="1542" max="1791" width="8.8515625" style="1" customWidth="1"/>
    <col min="1792" max="1792" width="38.28125" style="1" customWidth="1"/>
    <col min="1793" max="1793" width="16.7109375" style="1" customWidth="1"/>
    <col min="1794" max="1795" width="15.7109375" style="1" customWidth="1"/>
    <col min="1796" max="1796" width="8.8515625" style="1" customWidth="1"/>
    <col min="1797" max="1797" width="28.421875" style="1" customWidth="1"/>
    <col min="1798" max="2047" width="8.8515625" style="1" customWidth="1"/>
    <col min="2048" max="2048" width="38.28125" style="1" customWidth="1"/>
    <col min="2049" max="2049" width="16.7109375" style="1" customWidth="1"/>
    <col min="2050" max="2051" width="15.7109375" style="1" customWidth="1"/>
    <col min="2052" max="2052" width="8.8515625" style="1" customWidth="1"/>
    <col min="2053" max="2053" width="28.421875" style="1" customWidth="1"/>
    <col min="2054" max="2303" width="8.8515625" style="1" customWidth="1"/>
    <col min="2304" max="2304" width="38.28125" style="1" customWidth="1"/>
    <col min="2305" max="2305" width="16.7109375" style="1" customWidth="1"/>
    <col min="2306" max="2307" width="15.7109375" style="1" customWidth="1"/>
    <col min="2308" max="2308" width="8.8515625" style="1" customWidth="1"/>
    <col min="2309" max="2309" width="28.421875" style="1" customWidth="1"/>
    <col min="2310" max="2559" width="8.8515625" style="1" customWidth="1"/>
    <col min="2560" max="2560" width="38.28125" style="1" customWidth="1"/>
    <col min="2561" max="2561" width="16.7109375" style="1" customWidth="1"/>
    <col min="2562" max="2563" width="15.7109375" style="1" customWidth="1"/>
    <col min="2564" max="2564" width="8.8515625" style="1" customWidth="1"/>
    <col min="2565" max="2565" width="28.421875" style="1" customWidth="1"/>
    <col min="2566" max="2815" width="8.8515625" style="1" customWidth="1"/>
    <col min="2816" max="2816" width="38.28125" style="1" customWidth="1"/>
    <col min="2817" max="2817" width="16.7109375" style="1" customWidth="1"/>
    <col min="2818" max="2819" width="15.7109375" style="1" customWidth="1"/>
    <col min="2820" max="2820" width="8.8515625" style="1" customWidth="1"/>
    <col min="2821" max="2821" width="28.421875" style="1" customWidth="1"/>
    <col min="2822" max="3071" width="8.8515625" style="1" customWidth="1"/>
    <col min="3072" max="3072" width="38.28125" style="1" customWidth="1"/>
    <col min="3073" max="3073" width="16.7109375" style="1" customWidth="1"/>
    <col min="3074" max="3075" width="15.7109375" style="1" customWidth="1"/>
    <col min="3076" max="3076" width="8.8515625" style="1" customWidth="1"/>
    <col min="3077" max="3077" width="28.421875" style="1" customWidth="1"/>
    <col min="3078" max="3327" width="8.8515625" style="1" customWidth="1"/>
    <col min="3328" max="3328" width="38.28125" style="1" customWidth="1"/>
    <col min="3329" max="3329" width="16.7109375" style="1" customWidth="1"/>
    <col min="3330" max="3331" width="15.7109375" style="1" customWidth="1"/>
    <col min="3332" max="3332" width="8.8515625" style="1" customWidth="1"/>
    <col min="3333" max="3333" width="28.421875" style="1" customWidth="1"/>
    <col min="3334" max="3583" width="8.8515625" style="1" customWidth="1"/>
    <col min="3584" max="3584" width="38.28125" style="1" customWidth="1"/>
    <col min="3585" max="3585" width="16.7109375" style="1" customWidth="1"/>
    <col min="3586" max="3587" width="15.7109375" style="1" customWidth="1"/>
    <col min="3588" max="3588" width="8.8515625" style="1" customWidth="1"/>
    <col min="3589" max="3589" width="28.421875" style="1" customWidth="1"/>
    <col min="3590" max="3839" width="8.8515625" style="1" customWidth="1"/>
    <col min="3840" max="3840" width="38.28125" style="1" customWidth="1"/>
    <col min="3841" max="3841" width="16.7109375" style="1" customWidth="1"/>
    <col min="3842" max="3843" width="15.7109375" style="1" customWidth="1"/>
    <col min="3844" max="3844" width="8.8515625" style="1" customWidth="1"/>
    <col min="3845" max="3845" width="28.421875" style="1" customWidth="1"/>
    <col min="3846" max="4095" width="8.8515625" style="1" customWidth="1"/>
    <col min="4096" max="4096" width="38.28125" style="1" customWidth="1"/>
    <col min="4097" max="4097" width="16.7109375" style="1" customWidth="1"/>
    <col min="4098" max="4099" width="15.7109375" style="1" customWidth="1"/>
    <col min="4100" max="4100" width="8.8515625" style="1" customWidth="1"/>
    <col min="4101" max="4101" width="28.421875" style="1" customWidth="1"/>
    <col min="4102" max="4351" width="8.8515625" style="1" customWidth="1"/>
    <col min="4352" max="4352" width="38.28125" style="1" customWidth="1"/>
    <col min="4353" max="4353" width="16.7109375" style="1" customWidth="1"/>
    <col min="4354" max="4355" width="15.7109375" style="1" customWidth="1"/>
    <col min="4356" max="4356" width="8.8515625" style="1" customWidth="1"/>
    <col min="4357" max="4357" width="28.421875" style="1" customWidth="1"/>
    <col min="4358" max="4607" width="8.8515625" style="1" customWidth="1"/>
    <col min="4608" max="4608" width="38.28125" style="1" customWidth="1"/>
    <col min="4609" max="4609" width="16.7109375" style="1" customWidth="1"/>
    <col min="4610" max="4611" width="15.7109375" style="1" customWidth="1"/>
    <col min="4612" max="4612" width="8.8515625" style="1" customWidth="1"/>
    <col min="4613" max="4613" width="28.421875" style="1" customWidth="1"/>
    <col min="4614" max="4863" width="8.8515625" style="1" customWidth="1"/>
    <col min="4864" max="4864" width="38.28125" style="1" customWidth="1"/>
    <col min="4865" max="4865" width="16.7109375" style="1" customWidth="1"/>
    <col min="4866" max="4867" width="15.7109375" style="1" customWidth="1"/>
    <col min="4868" max="4868" width="8.8515625" style="1" customWidth="1"/>
    <col min="4869" max="4869" width="28.421875" style="1" customWidth="1"/>
    <col min="4870" max="5119" width="8.8515625" style="1" customWidth="1"/>
    <col min="5120" max="5120" width="38.28125" style="1" customWidth="1"/>
    <col min="5121" max="5121" width="16.7109375" style="1" customWidth="1"/>
    <col min="5122" max="5123" width="15.7109375" style="1" customWidth="1"/>
    <col min="5124" max="5124" width="8.8515625" style="1" customWidth="1"/>
    <col min="5125" max="5125" width="28.421875" style="1" customWidth="1"/>
    <col min="5126" max="5375" width="8.8515625" style="1" customWidth="1"/>
    <col min="5376" max="5376" width="38.28125" style="1" customWidth="1"/>
    <col min="5377" max="5377" width="16.7109375" style="1" customWidth="1"/>
    <col min="5378" max="5379" width="15.7109375" style="1" customWidth="1"/>
    <col min="5380" max="5380" width="8.8515625" style="1" customWidth="1"/>
    <col min="5381" max="5381" width="28.421875" style="1" customWidth="1"/>
    <col min="5382" max="5631" width="8.8515625" style="1" customWidth="1"/>
    <col min="5632" max="5632" width="38.28125" style="1" customWidth="1"/>
    <col min="5633" max="5633" width="16.7109375" style="1" customWidth="1"/>
    <col min="5634" max="5635" width="15.7109375" style="1" customWidth="1"/>
    <col min="5636" max="5636" width="8.8515625" style="1" customWidth="1"/>
    <col min="5637" max="5637" width="28.421875" style="1" customWidth="1"/>
    <col min="5638" max="5887" width="8.8515625" style="1" customWidth="1"/>
    <col min="5888" max="5888" width="38.28125" style="1" customWidth="1"/>
    <col min="5889" max="5889" width="16.7109375" style="1" customWidth="1"/>
    <col min="5890" max="5891" width="15.7109375" style="1" customWidth="1"/>
    <col min="5892" max="5892" width="8.8515625" style="1" customWidth="1"/>
    <col min="5893" max="5893" width="28.421875" style="1" customWidth="1"/>
    <col min="5894" max="6143" width="8.8515625" style="1" customWidth="1"/>
    <col min="6144" max="6144" width="38.28125" style="1" customWidth="1"/>
    <col min="6145" max="6145" width="16.7109375" style="1" customWidth="1"/>
    <col min="6146" max="6147" width="15.7109375" style="1" customWidth="1"/>
    <col min="6148" max="6148" width="8.8515625" style="1" customWidth="1"/>
    <col min="6149" max="6149" width="28.421875" style="1" customWidth="1"/>
    <col min="6150" max="6399" width="8.8515625" style="1" customWidth="1"/>
    <col min="6400" max="6400" width="38.28125" style="1" customWidth="1"/>
    <col min="6401" max="6401" width="16.7109375" style="1" customWidth="1"/>
    <col min="6402" max="6403" width="15.7109375" style="1" customWidth="1"/>
    <col min="6404" max="6404" width="8.8515625" style="1" customWidth="1"/>
    <col min="6405" max="6405" width="28.421875" style="1" customWidth="1"/>
    <col min="6406" max="6655" width="8.8515625" style="1" customWidth="1"/>
    <col min="6656" max="6656" width="38.28125" style="1" customWidth="1"/>
    <col min="6657" max="6657" width="16.7109375" style="1" customWidth="1"/>
    <col min="6658" max="6659" width="15.7109375" style="1" customWidth="1"/>
    <col min="6660" max="6660" width="8.8515625" style="1" customWidth="1"/>
    <col min="6661" max="6661" width="28.421875" style="1" customWidth="1"/>
    <col min="6662" max="6911" width="8.8515625" style="1" customWidth="1"/>
    <col min="6912" max="6912" width="38.28125" style="1" customWidth="1"/>
    <col min="6913" max="6913" width="16.7109375" style="1" customWidth="1"/>
    <col min="6914" max="6915" width="15.7109375" style="1" customWidth="1"/>
    <col min="6916" max="6916" width="8.8515625" style="1" customWidth="1"/>
    <col min="6917" max="6917" width="28.421875" style="1" customWidth="1"/>
    <col min="6918" max="7167" width="8.8515625" style="1" customWidth="1"/>
    <col min="7168" max="7168" width="38.28125" style="1" customWidth="1"/>
    <col min="7169" max="7169" width="16.7109375" style="1" customWidth="1"/>
    <col min="7170" max="7171" width="15.7109375" style="1" customWidth="1"/>
    <col min="7172" max="7172" width="8.8515625" style="1" customWidth="1"/>
    <col min="7173" max="7173" width="28.421875" style="1" customWidth="1"/>
    <col min="7174" max="7423" width="8.8515625" style="1" customWidth="1"/>
    <col min="7424" max="7424" width="38.28125" style="1" customWidth="1"/>
    <col min="7425" max="7425" width="16.7109375" style="1" customWidth="1"/>
    <col min="7426" max="7427" width="15.7109375" style="1" customWidth="1"/>
    <col min="7428" max="7428" width="8.8515625" style="1" customWidth="1"/>
    <col min="7429" max="7429" width="28.421875" style="1" customWidth="1"/>
    <col min="7430" max="7679" width="8.8515625" style="1" customWidth="1"/>
    <col min="7680" max="7680" width="38.28125" style="1" customWidth="1"/>
    <col min="7681" max="7681" width="16.7109375" style="1" customWidth="1"/>
    <col min="7682" max="7683" width="15.7109375" style="1" customWidth="1"/>
    <col min="7684" max="7684" width="8.8515625" style="1" customWidth="1"/>
    <col min="7685" max="7685" width="28.421875" style="1" customWidth="1"/>
    <col min="7686" max="7935" width="8.8515625" style="1" customWidth="1"/>
    <col min="7936" max="7936" width="38.28125" style="1" customWidth="1"/>
    <col min="7937" max="7937" width="16.7109375" style="1" customWidth="1"/>
    <col min="7938" max="7939" width="15.7109375" style="1" customWidth="1"/>
    <col min="7940" max="7940" width="8.8515625" style="1" customWidth="1"/>
    <col min="7941" max="7941" width="28.421875" style="1" customWidth="1"/>
    <col min="7942" max="8191" width="8.8515625" style="1" customWidth="1"/>
    <col min="8192" max="8192" width="38.28125" style="1" customWidth="1"/>
    <col min="8193" max="8193" width="16.7109375" style="1" customWidth="1"/>
    <col min="8194" max="8195" width="15.7109375" style="1" customWidth="1"/>
    <col min="8196" max="8196" width="8.8515625" style="1" customWidth="1"/>
    <col min="8197" max="8197" width="28.421875" style="1" customWidth="1"/>
    <col min="8198" max="8447" width="8.8515625" style="1" customWidth="1"/>
    <col min="8448" max="8448" width="38.28125" style="1" customWidth="1"/>
    <col min="8449" max="8449" width="16.7109375" style="1" customWidth="1"/>
    <col min="8450" max="8451" width="15.7109375" style="1" customWidth="1"/>
    <col min="8452" max="8452" width="8.8515625" style="1" customWidth="1"/>
    <col min="8453" max="8453" width="28.421875" style="1" customWidth="1"/>
    <col min="8454" max="8703" width="8.8515625" style="1" customWidth="1"/>
    <col min="8704" max="8704" width="38.28125" style="1" customWidth="1"/>
    <col min="8705" max="8705" width="16.7109375" style="1" customWidth="1"/>
    <col min="8706" max="8707" width="15.7109375" style="1" customWidth="1"/>
    <col min="8708" max="8708" width="8.8515625" style="1" customWidth="1"/>
    <col min="8709" max="8709" width="28.421875" style="1" customWidth="1"/>
    <col min="8710" max="8959" width="8.8515625" style="1" customWidth="1"/>
    <col min="8960" max="8960" width="38.28125" style="1" customWidth="1"/>
    <col min="8961" max="8961" width="16.7109375" style="1" customWidth="1"/>
    <col min="8962" max="8963" width="15.7109375" style="1" customWidth="1"/>
    <col min="8964" max="8964" width="8.8515625" style="1" customWidth="1"/>
    <col min="8965" max="8965" width="28.421875" style="1" customWidth="1"/>
    <col min="8966" max="9215" width="8.8515625" style="1" customWidth="1"/>
    <col min="9216" max="9216" width="38.28125" style="1" customWidth="1"/>
    <col min="9217" max="9217" width="16.7109375" style="1" customWidth="1"/>
    <col min="9218" max="9219" width="15.7109375" style="1" customWidth="1"/>
    <col min="9220" max="9220" width="8.8515625" style="1" customWidth="1"/>
    <col min="9221" max="9221" width="28.421875" style="1" customWidth="1"/>
    <col min="9222" max="9471" width="8.8515625" style="1" customWidth="1"/>
    <col min="9472" max="9472" width="38.28125" style="1" customWidth="1"/>
    <col min="9473" max="9473" width="16.7109375" style="1" customWidth="1"/>
    <col min="9474" max="9475" width="15.7109375" style="1" customWidth="1"/>
    <col min="9476" max="9476" width="8.8515625" style="1" customWidth="1"/>
    <col min="9477" max="9477" width="28.421875" style="1" customWidth="1"/>
    <col min="9478" max="9727" width="8.8515625" style="1" customWidth="1"/>
    <col min="9728" max="9728" width="38.28125" style="1" customWidth="1"/>
    <col min="9729" max="9729" width="16.7109375" style="1" customWidth="1"/>
    <col min="9730" max="9731" width="15.7109375" style="1" customWidth="1"/>
    <col min="9732" max="9732" width="8.8515625" style="1" customWidth="1"/>
    <col min="9733" max="9733" width="28.421875" style="1" customWidth="1"/>
    <col min="9734" max="9983" width="8.8515625" style="1" customWidth="1"/>
    <col min="9984" max="9984" width="38.28125" style="1" customWidth="1"/>
    <col min="9985" max="9985" width="16.7109375" style="1" customWidth="1"/>
    <col min="9986" max="9987" width="15.7109375" style="1" customWidth="1"/>
    <col min="9988" max="9988" width="8.8515625" style="1" customWidth="1"/>
    <col min="9989" max="9989" width="28.421875" style="1" customWidth="1"/>
    <col min="9990" max="10239" width="8.8515625" style="1" customWidth="1"/>
    <col min="10240" max="10240" width="38.28125" style="1" customWidth="1"/>
    <col min="10241" max="10241" width="16.7109375" style="1" customWidth="1"/>
    <col min="10242" max="10243" width="15.7109375" style="1" customWidth="1"/>
    <col min="10244" max="10244" width="8.8515625" style="1" customWidth="1"/>
    <col min="10245" max="10245" width="28.421875" style="1" customWidth="1"/>
    <col min="10246" max="10495" width="8.8515625" style="1" customWidth="1"/>
    <col min="10496" max="10496" width="38.28125" style="1" customWidth="1"/>
    <col min="10497" max="10497" width="16.7109375" style="1" customWidth="1"/>
    <col min="10498" max="10499" width="15.7109375" style="1" customWidth="1"/>
    <col min="10500" max="10500" width="8.8515625" style="1" customWidth="1"/>
    <col min="10501" max="10501" width="28.421875" style="1" customWidth="1"/>
    <col min="10502" max="10751" width="8.8515625" style="1" customWidth="1"/>
    <col min="10752" max="10752" width="38.28125" style="1" customWidth="1"/>
    <col min="10753" max="10753" width="16.7109375" style="1" customWidth="1"/>
    <col min="10754" max="10755" width="15.7109375" style="1" customWidth="1"/>
    <col min="10756" max="10756" width="8.8515625" style="1" customWidth="1"/>
    <col min="10757" max="10757" width="28.421875" style="1" customWidth="1"/>
    <col min="10758" max="11007" width="8.8515625" style="1" customWidth="1"/>
    <col min="11008" max="11008" width="38.28125" style="1" customWidth="1"/>
    <col min="11009" max="11009" width="16.7109375" style="1" customWidth="1"/>
    <col min="11010" max="11011" width="15.7109375" style="1" customWidth="1"/>
    <col min="11012" max="11012" width="8.8515625" style="1" customWidth="1"/>
    <col min="11013" max="11013" width="28.421875" style="1" customWidth="1"/>
    <col min="11014" max="11263" width="8.8515625" style="1" customWidth="1"/>
    <col min="11264" max="11264" width="38.28125" style="1" customWidth="1"/>
    <col min="11265" max="11265" width="16.7109375" style="1" customWidth="1"/>
    <col min="11266" max="11267" width="15.7109375" style="1" customWidth="1"/>
    <col min="11268" max="11268" width="8.8515625" style="1" customWidth="1"/>
    <col min="11269" max="11269" width="28.421875" style="1" customWidth="1"/>
    <col min="11270" max="11519" width="8.8515625" style="1" customWidth="1"/>
    <col min="11520" max="11520" width="38.28125" style="1" customWidth="1"/>
    <col min="11521" max="11521" width="16.7109375" style="1" customWidth="1"/>
    <col min="11522" max="11523" width="15.7109375" style="1" customWidth="1"/>
    <col min="11524" max="11524" width="8.8515625" style="1" customWidth="1"/>
    <col min="11525" max="11525" width="28.421875" style="1" customWidth="1"/>
    <col min="11526" max="11775" width="8.8515625" style="1" customWidth="1"/>
    <col min="11776" max="11776" width="38.28125" style="1" customWidth="1"/>
    <col min="11777" max="11777" width="16.7109375" style="1" customWidth="1"/>
    <col min="11778" max="11779" width="15.7109375" style="1" customWidth="1"/>
    <col min="11780" max="11780" width="8.8515625" style="1" customWidth="1"/>
    <col min="11781" max="11781" width="28.421875" style="1" customWidth="1"/>
    <col min="11782" max="12031" width="8.8515625" style="1" customWidth="1"/>
    <col min="12032" max="12032" width="38.28125" style="1" customWidth="1"/>
    <col min="12033" max="12033" width="16.7109375" style="1" customWidth="1"/>
    <col min="12034" max="12035" width="15.7109375" style="1" customWidth="1"/>
    <col min="12036" max="12036" width="8.8515625" style="1" customWidth="1"/>
    <col min="12037" max="12037" width="28.421875" style="1" customWidth="1"/>
    <col min="12038" max="12287" width="8.8515625" style="1" customWidth="1"/>
    <col min="12288" max="12288" width="38.28125" style="1" customWidth="1"/>
    <col min="12289" max="12289" width="16.7109375" style="1" customWidth="1"/>
    <col min="12290" max="12291" width="15.7109375" style="1" customWidth="1"/>
    <col min="12292" max="12292" width="8.8515625" style="1" customWidth="1"/>
    <col min="12293" max="12293" width="28.421875" style="1" customWidth="1"/>
    <col min="12294" max="12543" width="8.8515625" style="1" customWidth="1"/>
    <col min="12544" max="12544" width="38.28125" style="1" customWidth="1"/>
    <col min="12545" max="12545" width="16.7109375" style="1" customWidth="1"/>
    <col min="12546" max="12547" width="15.7109375" style="1" customWidth="1"/>
    <col min="12548" max="12548" width="8.8515625" style="1" customWidth="1"/>
    <col min="12549" max="12549" width="28.421875" style="1" customWidth="1"/>
    <col min="12550" max="12799" width="8.8515625" style="1" customWidth="1"/>
    <col min="12800" max="12800" width="38.28125" style="1" customWidth="1"/>
    <col min="12801" max="12801" width="16.7109375" style="1" customWidth="1"/>
    <col min="12802" max="12803" width="15.7109375" style="1" customWidth="1"/>
    <col min="12804" max="12804" width="8.8515625" style="1" customWidth="1"/>
    <col min="12805" max="12805" width="28.421875" style="1" customWidth="1"/>
    <col min="12806" max="13055" width="8.8515625" style="1" customWidth="1"/>
    <col min="13056" max="13056" width="38.28125" style="1" customWidth="1"/>
    <col min="13057" max="13057" width="16.7109375" style="1" customWidth="1"/>
    <col min="13058" max="13059" width="15.7109375" style="1" customWidth="1"/>
    <col min="13060" max="13060" width="8.8515625" style="1" customWidth="1"/>
    <col min="13061" max="13061" width="28.421875" style="1" customWidth="1"/>
    <col min="13062" max="13311" width="8.8515625" style="1" customWidth="1"/>
    <col min="13312" max="13312" width="38.28125" style="1" customWidth="1"/>
    <col min="13313" max="13313" width="16.7109375" style="1" customWidth="1"/>
    <col min="13314" max="13315" width="15.7109375" style="1" customWidth="1"/>
    <col min="13316" max="13316" width="8.8515625" style="1" customWidth="1"/>
    <col min="13317" max="13317" width="28.421875" style="1" customWidth="1"/>
    <col min="13318" max="13567" width="8.8515625" style="1" customWidth="1"/>
    <col min="13568" max="13568" width="38.28125" style="1" customWidth="1"/>
    <col min="13569" max="13569" width="16.7109375" style="1" customWidth="1"/>
    <col min="13570" max="13571" width="15.7109375" style="1" customWidth="1"/>
    <col min="13572" max="13572" width="8.8515625" style="1" customWidth="1"/>
    <col min="13573" max="13573" width="28.421875" style="1" customWidth="1"/>
    <col min="13574" max="13823" width="8.8515625" style="1" customWidth="1"/>
    <col min="13824" max="13824" width="38.28125" style="1" customWidth="1"/>
    <col min="13825" max="13825" width="16.7109375" style="1" customWidth="1"/>
    <col min="13826" max="13827" width="15.7109375" style="1" customWidth="1"/>
    <col min="13828" max="13828" width="8.8515625" style="1" customWidth="1"/>
    <col min="13829" max="13829" width="28.421875" style="1" customWidth="1"/>
    <col min="13830" max="14079" width="8.8515625" style="1" customWidth="1"/>
    <col min="14080" max="14080" width="38.28125" style="1" customWidth="1"/>
    <col min="14081" max="14081" width="16.7109375" style="1" customWidth="1"/>
    <col min="14082" max="14083" width="15.7109375" style="1" customWidth="1"/>
    <col min="14084" max="14084" width="8.8515625" style="1" customWidth="1"/>
    <col min="14085" max="14085" width="28.421875" style="1" customWidth="1"/>
    <col min="14086" max="14335" width="8.8515625" style="1" customWidth="1"/>
    <col min="14336" max="14336" width="38.28125" style="1" customWidth="1"/>
    <col min="14337" max="14337" width="16.7109375" style="1" customWidth="1"/>
    <col min="14338" max="14339" width="15.7109375" style="1" customWidth="1"/>
    <col min="14340" max="14340" width="8.8515625" style="1" customWidth="1"/>
    <col min="14341" max="14341" width="28.421875" style="1" customWidth="1"/>
    <col min="14342" max="14591" width="8.8515625" style="1" customWidth="1"/>
    <col min="14592" max="14592" width="38.28125" style="1" customWidth="1"/>
    <col min="14593" max="14593" width="16.7109375" style="1" customWidth="1"/>
    <col min="14594" max="14595" width="15.7109375" style="1" customWidth="1"/>
    <col min="14596" max="14596" width="8.8515625" style="1" customWidth="1"/>
    <col min="14597" max="14597" width="28.421875" style="1" customWidth="1"/>
    <col min="14598" max="14847" width="8.8515625" style="1" customWidth="1"/>
    <col min="14848" max="14848" width="38.28125" style="1" customWidth="1"/>
    <col min="14849" max="14849" width="16.7109375" style="1" customWidth="1"/>
    <col min="14850" max="14851" width="15.7109375" style="1" customWidth="1"/>
    <col min="14852" max="14852" width="8.8515625" style="1" customWidth="1"/>
    <col min="14853" max="14853" width="28.421875" style="1" customWidth="1"/>
    <col min="14854" max="15103" width="8.8515625" style="1" customWidth="1"/>
    <col min="15104" max="15104" width="38.28125" style="1" customWidth="1"/>
    <col min="15105" max="15105" width="16.7109375" style="1" customWidth="1"/>
    <col min="15106" max="15107" width="15.7109375" style="1" customWidth="1"/>
    <col min="15108" max="15108" width="8.8515625" style="1" customWidth="1"/>
    <col min="15109" max="15109" width="28.421875" style="1" customWidth="1"/>
    <col min="15110" max="15359" width="8.8515625" style="1" customWidth="1"/>
    <col min="15360" max="15360" width="38.28125" style="1" customWidth="1"/>
    <col min="15361" max="15361" width="16.7109375" style="1" customWidth="1"/>
    <col min="15362" max="15363" width="15.7109375" style="1" customWidth="1"/>
    <col min="15364" max="15364" width="8.8515625" style="1" customWidth="1"/>
    <col min="15365" max="15365" width="28.421875" style="1" customWidth="1"/>
    <col min="15366" max="15615" width="8.8515625" style="1" customWidth="1"/>
    <col min="15616" max="15616" width="38.28125" style="1" customWidth="1"/>
    <col min="15617" max="15617" width="16.7109375" style="1" customWidth="1"/>
    <col min="15618" max="15619" width="15.7109375" style="1" customWidth="1"/>
    <col min="15620" max="15620" width="8.8515625" style="1" customWidth="1"/>
    <col min="15621" max="15621" width="28.421875" style="1" customWidth="1"/>
    <col min="15622" max="15871" width="8.8515625" style="1" customWidth="1"/>
    <col min="15872" max="15872" width="38.28125" style="1" customWidth="1"/>
    <col min="15873" max="15873" width="16.7109375" style="1" customWidth="1"/>
    <col min="15874" max="15875" width="15.7109375" style="1" customWidth="1"/>
    <col min="15876" max="15876" width="8.8515625" style="1" customWidth="1"/>
    <col min="15877" max="15877" width="28.421875" style="1" customWidth="1"/>
    <col min="15878" max="16127" width="8.8515625" style="1" customWidth="1"/>
    <col min="16128" max="16128" width="38.28125" style="1" customWidth="1"/>
    <col min="16129" max="16129" width="16.7109375" style="1" customWidth="1"/>
    <col min="16130" max="16131" width="15.7109375" style="1" customWidth="1"/>
    <col min="16132" max="16132" width="8.8515625" style="1" customWidth="1"/>
    <col min="16133" max="16133" width="28.421875" style="1" customWidth="1"/>
    <col min="16134" max="16384" width="8.8515625" style="1" customWidth="1"/>
  </cols>
  <sheetData>
    <row r="1" spans="1:17" ht="15">
      <c r="A1" s="321" t="s">
        <v>431</v>
      </c>
      <c r="E1" s="112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ht="15">
      <c r="A2" s="328" t="s">
        <v>432</v>
      </c>
    </row>
    <row r="3" spans="3:17" s="80" customFormat="1" ht="12">
      <c r="C3" s="1"/>
      <c r="D3" s="112"/>
      <c r="E3" s="118"/>
      <c r="I3" s="1"/>
      <c r="J3" s="1"/>
      <c r="K3" s="1"/>
      <c r="L3" s="1"/>
      <c r="M3" s="1"/>
      <c r="N3" s="1"/>
      <c r="O3" s="1"/>
      <c r="P3" s="1"/>
      <c r="Q3" s="1"/>
    </row>
    <row r="4" spans="1:8" ht="12">
      <c r="A4" s="295" t="s">
        <v>425</v>
      </c>
      <c r="B4" s="305" t="s">
        <v>426</v>
      </c>
      <c r="C4" s="22" t="s">
        <v>439</v>
      </c>
      <c r="D4" s="323"/>
      <c r="E4" s="118"/>
      <c r="F4" s="308"/>
      <c r="G4" s="309"/>
      <c r="H4" s="307"/>
    </row>
    <row r="5" spans="1:11" ht="14.25">
      <c r="A5" s="290" t="s">
        <v>273</v>
      </c>
      <c r="B5" s="291">
        <v>0.06507558938577017</v>
      </c>
      <c r="D5" s="118"/>
      <c r="E5" s="118"/>
      <c r="F5" s="310" t="s">
        <v>427</v>
      </c>
      <c r="G5" s="306" t="s">
        <v>433</v>
      </c>
      <c r="H5" s="311"/>
      <c r="K5" s="36">
        <f>1/1000</f>
        <v>0.001</v>
      </c>
    </row>
    <row r="6" spans="1:11" ht="14.25">
      <c r="A6" s="290" t="s">
        <v>274</v>
      </c>
      <c r="B6" s="291">
        <v>0.03148941869809804</v>
      </c>
      <c r="D6" s="118"/>
      <c r="E6" s="118"/>
      <c r="F6" s="308"/>
      <c r="G6" s="306" t="s">
        <v>438</v>
      </c>
      <c r="H6" s="312"/>
      <c r="K6" s="36">
        <f>1/100</f>
        <v>0.01</v>
      </c>
    </row>
    <row r="7" spans="1:11" ht="14.25">
      <c r="A7" s="290" t="s">
        <v>275</v>
      </c>
      <c r="B7" s="291">
        <v>0.09035769828926905</v>
      </c>
      <c r="D7" s="118"/>
      <c r="E7" s="118"/>
      <c r="F7" s="308"/>
      <c r="G7" s="306" t="s">
        <v>434</v>
      </c>
      <c r="H7" s="314"/>
      <c r="K7" s="36">
        <f>2/100</f>
        <v>0.02</v>
      </c>
    </row>
    <row r="8" spans="1:11" ht="14.25">
      <c r="A8" s="290" t="s">
        <v>276</v>
      </c>
      <c r="B8" s="291">
        <v>0.00032282652557951845</v>
      </c>
      <c r="D8" s="118"/>
      <c r="E8" s="118"/>
      <c r="F8" s="308"/>
      <c r="G8" s="306" t="s">
        <v>435</v>
      </c>
      <c r="H8" s="313"/>
      <c r="K8" s="36">
        <f>4/100</f>
        <v>0.04</v>
      </c>
    </row>
    <row r="9" spans="1:11" ht="14.25">
      <c r="A9" s="290" t="s">
        <v>277</v>
      </c>
      <c r="B9" s="291">
        <v>0.01162946848226036</v>
      </c>
      <c r="D9" s="118"/>
      <c r="E9" s="118"/>
      <c r="F9" s="308"/>
      <c r="G9" s="324" t="s">
        <v>436</v>
      </c>
      <c r="H9" s="325"/>
      <c r="K9" s="36">
        <f>8/100</f>
        <v>0.08</v>
      </c>
    </row>
    <row r="10" spans="1:8" ht="14.25">
      <c r="A10" s="290" t="s">
        <v>278</v>
      </c>
      <c r="B10" s="291">
        <v>8.666345690900337E-05</v>
      </c>
      <c r="D10" s="118"/>
      <c r="E10" s="118"/>
      <c r="F10" s="306"/>
      <c r="G10" s="306" t="s">
        <v>437</v>
      </c>
      <c r="H10" s="302"/>
    </row>
    <row r="11" spans="1:8" ht="14.25">
      <c r="A11" s="290" t="s">
        <v>279</v>
      </c>
      <c r="B11" s="291">
        <v>3.908431044109436E-05</v>
      </c>
      <c r="D11" s="118"/>
      <c r="E11" s="118"/>
      <c r="F11" s="118"/>
      <c r="G11" s="306" t="s">
        <v>428</v>
      </c>
      <c r="H11" s="315" t="s">
        <v>16</v>
      </c>
    </row>
    <row r="12" spans="1:6" ht="14.25">
      <c r="A12" s="290" t="s">
        <v>280</v>
      </c>
      <c r="B12" s="291">
        <v>1.935583772065655E-05</v>
      </c>
      <c r="D12" s="118"/>
      <c r="E12" s="118"/>
      <c r="F12" s="120"/>
    </row>
    <row r="13" spans="1:7" ht="14.25">
      <c r="A13" s="290" t="s">
        <v>281</v>
      </c>
      <c r="B13" s="291">
        <v>0.0001301405517959396</v>
      </c>
      <c r="D13" s="118"/>
      <c r="E13" s="118"/>
      <c r="F13" s="317" t="s">
        <v>429</v>
      </c>
      <c r="G13" s="298" t="s">
        <v>464</v>
      </c>
    </row>
    <row r="14" spans="1:7" ht="14.25">
      <c r="A14" s="290" t="s">
        <v>282</v>
      </c>
      <c r="B14" s="291">
        <v>0.005529932184525999</v>
      </c>
      <c r="D14" s="118"/>
      <c r="E14" s="118"/>
      <c r="F14" s="318"/>
      <c r="G14" s="316" t="s">
        <v>465</v>
      </c>
    </row>
    <row r="15" spans="1:6" ht="14.25">
      <c r="A15" s="290" t="s">
        <v>283</v>
      </c>
      <c r="B15" s="291">
        <v>0.0069100017446352465</v>
      </c>
      <c r="D15" s="118"/>
      <c r="E15" s="118"/>
      <c r="F15" s="120"/>
    </row>
    <row r="16" spans="1:6" ht="14.25">
      <c r="A16" s="290" t="s">
        <v>284</v>
      </c>
      <c r="B16" s="291">
        <v>0.008907559203719915</v>
      </c>
      <c r="D16" s="118"/>
      <c r="E16" s="118"/>
      <c r="F16" s="319" t="s">
        <v>430</v>
      </c>
    </row>
    <row r="17" spans="1:7" ht="14.25">
      <c r="A17" s="290" t="s">
        <v>285</v>
      </c>
      <c r="B17" s="291">
        <v>0.02176372129659005</v>
      </c>
      <c r="D17" s="118"/>
      <c r="E17" s="118"/>
      <c r="F17" s="120"/>
      <c r="G17" s="1" t="s">
        <v>442</v>
      </c>
    </row>
    <row r="18" spans="1:6" ht="14.25">
      <c r="A18" s="290" t="s">
        <v>286</v>
      </c>
      <c r="B18" s="291">
        <v>0.005578219680805667</v>
      </c>
      <c r="D18" s="118"/>
      <c r="E18" s="118"/>
      <c r="F18" s="120"/>
    </row>
    <row r="19" spans="1:6" ht="14.25">
      <c r="A19" s="290" t="s">
        <v>287</v>
      </c>
      <c r="B19" s="291">
        <v>0.022859037021630616</v>
      </c>
      <c r="D19" s="118"/>
      <c r="E19" s="118"/>
      <c r="F19" s="320" t="s">
        <v>69</v>
      </c>
    </row>
    <row r="20" spans="1:7" ht="14.25">
      <c r="A20" s="290" t="s">
        <v>288</v>
      </c>
      <c r="B20" s="291">
        <v>0.06152447220684747</v>
      </c>
      <c r="C20" s="1" t="s">
        <v>441</v>
      </c>
      <c r="D20" s="118"/>
      <c r="E20" s="118"/>
      <c r="F20" s="120"/>
      <c r="G20" s="1" t="s">
        <v>462</v>
      </c>
    </row>
    <row r="21" spans="1:7" ht="14.25">
      <c r="A21" s="290" t="s">
        <v>289</v>
      </c>
      <c r="B21" s="291">
        <v>0.00108010801080108</v>
      </c>
      <c r="D21" s="118"/>
      <c r="E21" s="118"/>
      <c r="F21" s="120"/>
      <c r="G21" s="1" t="s">
        <v>463</v>
      </c>
    </row>
    <row r="22" spans="1:6" ht="14.25">
      <c r="A22" s="290" t="s">
        <v>290</v>
      </c>
      <c r="B22" s="291">
        <v>0.0005885975079687047</v>
      </c>
      <c r="D22" s="118"/>
      <c r="E22" s="118"/>
      <c r="F22" s="120"/>
    </row>
    <row r="23" spans="1:6" ht="14.25">
      <c r="A23" s="290" t="s">
        <v>291</v>
      </c>
      <c r="B23" s="291">
        <v>1.366456232406876E-06</v>
      </c>
      <c r="D23" s="118"/>
      <c r="E23" s="118"/>
      <c r="F23" s="120"/>
    </row>
    <row r="24" spans="1:6" ht="14.25">
      <c r="A24" s="290" t="s">
        <v>292</v>
      </c>
      <c r="B24" s="291">
        <v>0.001003387643168253</v>
      </c>
      <c r="D24" s="118"/>
      <c r="E24" s="118"/>
      <c r="F24" s="120"/>
    </row>
    <row r="25" spans="1:6" ht="14.25">
      <c r="A25" s="290" t="s">
        <v>293</v>
      </c>
      <c r="B25" s="291">
        <v>3.547168472766614E-06</v>
      </c>
      <c r="D25" s="118"/>
      <c r="E25" s="118"/>
      <c r="F25" s="120"/>
    </row>
    <row r="26" spans="1:6" ht="14.25">
      <c r="A26" s="290" t="s">
        <v>294</v>
      </c>
      <c r="B26" s="291">
        <v>0.023161020006104496</v>
      </c>
      <c r="D26" s="118"/>
      <c r="E26" s="118"/>
      <c r="F26" s="120"/>
    </row>
    <row r="27" spans="1:6" ht="14.25">
      <c r="A27" s="290" t="s">
        <v>295</v>
      </c>
      <c r="B27" s="291">
        <v>0.0008683764145927745</v>
      </c>
      <c r="D27" s="118"/>
      <c r="E27" s="118"/>
      <c r="F27" s="120"/>
    </row>
    <row r="28" spans="1:6" ht="14.25">
      <c r="A28" s="290" t="s">
        <v>296</v>
      </c>
      <c r="B28" s="291">
        <v>0</v>
      </c>
      <c r="D28" s="118"/>
      <c r="E28" s="118"/>
      <c r="F28" s="120"/>
    </row>
    <row r="29" spans="1:6" ht="14.25">
      <c r="A29" s="292" t="s">
        <v>297</v>
      </c>
      <c r="B29" s="291">
        <v>0.01912365704655572</v>
      </c>
      <c r="C29" s="326" t="s">
        <v>440</v>
      </c>
      <c r="D29" s="118"/>
      <c r="E29" s="118"/>
      <c r="F29" s="120"/>
    </row>
    <row r="30" spans="1:6" ht="14.25">
      <c r="A30" s="292" t="s">
        <v>298</v>
      </c>
      <c r="B30" s="291">
        <v>0.0019495180111618467</v>
      </c>
      <c r="C30" s="326" t="s">
        <v>440</v>
      </c>
      <c r="D30" s="118"/>
      <c r="E30" s="118"/>
      <c r="F30" s="120"/>
    </row>
    <row r="31" spans="1:6" ht="14.25">
      <c r="A31" s="292" t="s">
        <v>299</v>
      </c>
      <c r="B31" s="291">
        <v>0</v>
      </c>
      <c r="C31" s="326" t="s">
        <v>440</v>
      </c>
      <c r="D31" s="118"/>
      <c r="E31" s="118"/>
      <c r="F31" s="120"/>
    </row>
    <row r="32" spans="1:6" ht="14.25">
      <c r="A32" s="292" t="s">
        <v>300</v>
      </c>
      <c r="B32" s="291">
        <v>2.194143905576152E-05</v>
      </c>
      <c r="C32" s="326" t="s">
        <v>440</v>
      </c>
      <c r="D32" s="118"/>
      <c r="E32" s="118"/>
      <c r="F32" s="120"/>
    </row>
    <row r="33" spans="1:6" ht="14.25">
      <c r="A33" s="292" t="s">
        <v>301</v>
      </c>
      <c r="B33" s="291">
        <v>0</v>
      </c>
      <c r="C33" s="326" t="s">
        <v>440</v>
      </c>
      <c r="D33" s="118"/>
      <c r="E33" s="118"/>
      <c r="F33" s="120"/>
    </row>
    <row r="34" spans="1:6" ht="14.25">
      <c r="A34" s="292" t="s">
        <v>302</v>
      </c>
      <c r="B34" s="291">
        <v>0</v>
      </c>
      <c r="C34" s="326" t="s">
        <v>440</v>
      </c>
      <c r="D34" s="118"/>
      <c r="E34" s="118"/>
      <c r="F34" s="120"/>
    </row>
    <row r="35" spans="1:6" ht="14.25">
      <c r="A35" s="292" t="s">
        <v>303</v>
      </c>
      <c r="B35" s="291">
        <v>0.004722547108512021</v>
      </c>
      <c r="C35" s="326" t="s">
        <v>440</v>
      </c>
      <c r="D35" s="118"/>
      <c r="E35" s="118"/>
      <c r="F35" s="120"/>
    </row>
    <row r="36" spans="1:6" ht="14.25">
      <c r="A36" s="292" t="s">
        <v>304</v>
      </c>
      <c r="B36" s="291">
        <v>3.71415837171297E-06</v>
      </c>
      <c r="C36" s="326" t="s">
        <v>440</v>
      </c>
      <c r="D36" s="118"/>
      <c r="E36" s="118"/>
      <c r="F36" s="120"/>
    </row>
    <row r="37" spans="1:6" ht="14.25">
      <c r="A37" s="292" t="s">
        <v>305</v>
      </c>
      <c r="B37" s="291">
        <v>0</v>
      </c>
      <c r="C37" s="326" t="s">
        <v>440</v>
      </c>
      <c r="D37" s="118"/>
      <c r="E37" s="118"/>
      <c r="F37" s="120"/>
    </row>
    <row r="38" spans="1:6" ht="14.25">
      <c r="A38" s="292" t="s">
        <v>306</v>
      </c>
      <c r="B38" s="291">
        <v>1.3039599203898154E-05</v>
      </c>
      <c r="C38" s="326" t="s">
        <v>440</v>
      </c>
      <c r="D38" s="118"/>
      <c r="E38" s="118"/>
      <c r="F38" s="120"/>
    </row>
    <row r="39" spans="1:6" ht="14.25">
      <c r="A39" s="292" t="s">
        <v>307</v>
      </c>
      <c r="B39" s="291">
        <v>0.0706265948398072</v>
      </c>
      <c r="C39" s="326" t="s">
        <v>440</v>
      </c>
      <c r="D39" s="118"/>
      <c r="E39" s="118"/>
      <c r="F39" s="120"/>
    </row>
    <row r="40" spans="1:6" ht="14.25">
      <c r="A40" s="292" t="s">
        <v>308</v>
      </c>
      <c r="B40" s="291">
        <v>0.0015803108808290155</v>
      </c>
      <c r="C40" s="326" t="s">
        <v>440</v>
      </c>
      <c r="D40" s="118"/>
      <c r="E40" s="118"/>
      <c r="F40" s="120"/>
    </row>
    <row r="41" spans="1:6" ht="14.25">
      <c r="A41" s="292" t="s">
        <v>309</v>
      </c>
      <c r="B41" s="291">
        <v>0.000524800708591674</v>
      </c>
      <c r="C41" s="326" t="s">
        <v>440</v>
      </c>
      <c r="D41" s="118"/>
      <c r="E41" s="118"/>
      <c r="F41" s="120"/>
    </row>
    <row r="42" spans="1:6" ht="14.25">
      <c r="A42" s="292" t="s">
        <v>310</v>
      </c>
      <c r="B42" s="291">
        <v>0.0005692858360320436</v>
      </c>
      <c r="C42" s="326" t="s">
        <v>440</v>
      </c>
      <c r="D42" s="118"/>
      <c r="E42" s="118"/>
      <c r="F42" s="120"/>
    </row>
    <row r="43" spans="1:6" ht="14.25">
      <c r="A43" s="292" t="s">
        <v>311</v>
      </c>
      <c r="B43" s="291">
        <v>9.096422073984233E-06</v>
      </c>
      <c r="C43" s="326" t="s">
        <v>440</v>
      </c>
      <c r="D43" s="118"/>
      <c r="E43" s="118"/>
      <c r="F43" s="120"/>
    </row>
    <row r="44" spans="1:6" ht="14.25">
      <c r="A44" s="292" t="s">
        <v>312</v>
      </c>
      <c r="B44" s="291">
        <v>0.0001460976547481738</v>
      </c>
      <c r="C44" s="326" t="s">
        <v>440</v>
      </c>
      <c r="D44" s="118"/>
      <c r="E44" s="118"/>
      <c r="F44" s="120"/>
    </row>
    <row r="45" spans="1:6" ht="14.25">
      <c r="A45" s="290" t="s">
        <v>313</v>
      </c>
      <c r="B45" s="291">
        <v>0.07287789650618322</v>
      </c>
      <c r="D45" s="118"/>
      <c r="E45" s="118"/>
      <c r="F45" s="120"/>
    </row>
    <row r="46" spans="1:6" ht="14.25">
      <c r="A46" s="290" t="s">
        <v>314</v>
      </c>
      <c r="B46" s="291">
        <v>0.02457727426445722</v>
      </c>
      <c r="D46" s="118"/>
      <c r="E46" s="118"/>
      <c r="F46" s="120"/>
    </row>
    <row r="47" spans="1:6" ht="14.25">
      <c r="A47" s="290" t="s">
        <v>315</v>
      </c>
      <c r="B47" s="291">
        <v>0.044207351133951515</v>
      </c>
      <c r="D47" s="118"/>
      <c r="E47" s="118"/>
      <c r="F47" s="120"/>
    </row>
    <row r="48" spans="1:6" ht="14.25">
      <c r="A48" s="290" t="s">
        <v>316</v>
      </c>
      <c r="B48" s="291">
        <v>0.08496892070069693</v>
      </c>
      <c r="D48" s="118"/>
      <c r="E48" s="118"/>
      <c r="F48" s="120"/>
    </row>
    <row r="49" spans="1:6" ht="14.25">
      <c r="A49" s="290" t="s">
        <v>317</v>
      </c>
      <c r="B49" s="291">
        <v>0.0035939024800619172</v>
      </c>
      <c r="D49" s="118"/>
      <c r="E49" s="118"/>
      <c r="F49" s="120"/>
    </row>
    <row r="50" spans="1:6" ht="14.25">
      <c r="A50" s="290" t="s">
        <v>318</v>
      </c>
      <c r="B50" s="291">
        <v>0.004884185049149699</v>
      </c>
      <c r="D50" s="118"/>
      <c r="E50" s="118"/>
      <c r="F50" s="120"/>
    </row>
    <row r="51" spans="1:6" ht="14.25">
      <c r="A51" s="290" t="s">
        <v>319</v>
      </c>
      <c r="B51" s="291">
        <v>0.009038689593833383</v>
      </c>
      <c r="D51" s="118"/>
      <c r="E51" s="118"/>
      <c r="F51" s="120"/>
    </row>
    <row r="52" spans="1:6" ht="14.25">
      <c r="A52" s="290" t="s">
        <v>320</v>
      </c>
      <c r="B52" s="291">
        <v>0.0013059982274543904</v>
      </c>
      <c r="D52" s="118"/>
      <c r="E52" s="118"/>
      <c r="F52" s="120"/>
    </row>
    <row r="53" spans="1:6" ht="14.25">
      <c r="A53" s="290" t="s">
        <v>321</v>
      </c>
      <c r="B53" s="291">
        <v>0.0042558242756428125</v>
      </c>
      <c r="D53" s="118"/>
      <c r="E53" s="118"/>
      <c r="F53" s="120"/>
    </row>
    <row r="54" spans="1:6" ht="14.25">
      <c r="A54" s="290" t="s">
        <v>322</v>
      </c>
      <c r="B54" s="291">
        <v>0.0730036855036855</v>
      </c>
      <c r="D54" s="118"/>
      <c r="E54" s="118"/>
      <c r="F54" s="120"/>
    </row>
    <row r="55" spans="1:6" ht="14.25">
      <c r="A55" s="290" t="s">
        <v>323</v>
      </c>
      <c r="B55" s="291">
        <v>0.06276239732278674</v>
      </c>
      <c r="D55" s="118"/>
      <c r="E55" s="118"/>
      <c r="F55" s="120"/>
    </row>
    <row r="56" spans="1:6" ht="14.25">
      <c r="A56" s="290" t="s">
        <v>324</v>
      </c>
      <c r="B56" s="291">
        <v>0.015540967334416171</v>
      </c>
      <c r="D56" s="118"/>
      <c r="E56" s="118"/>
      <c r="F56" s="120"/>
    </row>
    <row r="57" spans="1:6" ht="14.25">
      <c r="A57" s="290" t="s">
        <v>325</v>
      </c>
      <c r="B57" s="291">
        <v>0.06542041734860884</v>
      </c>
      <c r="D57" s="118"/>
      <c r="E57" s="118"/>
      <c r="F57" s="120"/>
    </row>
    <row r="58" spans="1:6" ht="14.25">
      <c r="A58" s="290" t="s">
        <v>326</v>
      </c>
      <c r="B58" s="291">
        <v>0.03359590647741034</v>
      </c>
      <c r="D58" s="118"/>
      <c r="E58" s="118"/>
      <c r="F58" s="120"/>
    </row>
    <row r="59" spans="1:6" ht="14.25">
      <c r="A59" s="290" t="s">
        <v>327</v>
      </c>
      <c r="B59" s="291">
        <v>0.000302272859384991</v>
      </c>
      <c r="D59" s="118"/>
      <c r="E59" s="118"/>
      <c r="F59" s="120"/>
    </row>
    <row r="60" spans="1:6" ht="14.25">
      <c r="A60" s="290" t="s">
        <v>328</v>
      </c>
      <c r="B60" s="291">
        <v>0.0005695877491946402</v>
      </c>
      <c r="D60" s="118"/>
      <c r="E60" s="118"/>
      <c r="F60" s="120"/>
    </row>
    <row r="61" spans="1:6" ht="14.25">
      <c r="A61" s="290" t="s">
        <v>329</v>
      </c>
      <c r="B61" s="291">
        <v>0.06891125879593432</v>
      </c>
      <c r="D61" s="118"/>
      <c r="E61" s="118"/>
      <c r="F61" s="120"/>
    </row>
    <row r="62" spans="1:6" ht="14.25">
      <c r="A62" s="290" t="s">
        <v>330</v>
      </c>
      <c r="B62" s="291">
        <v>0.04151334838018375</v>
      </c>
      <c r="D62" s="118"/>
      <c r="E62" s="118"/>
      <c r="F62" s="120"/>
    </row>
    <row r="63" spans="1:6" ht="14.25">
      <c r="A63" s="290" t="s">
        <v>331</v>
      </c>
      <c r="B63" s="291">
        <v>0.18770060077359887</v>
      </c>
      <c r="D63" s="118"/>
      <c r="E63" s="118"/>
      <c r="F63" s="120"/>
    </row>
    <row r="64" spans="1:6" ht="14.25">
      <c r="A64" s="290" t="s">
        <v>332</v>
      </c>
      <c r="B64" s="291">
        <v>0.016008392664319766</v>
      </c>
      <c r="D64" s="118"/>
      <c r="E64" s="118"/>
      <c r="F64" s="120"/>
    </row>
    <row r="65" spans="1:6" ht="14.25">
      <c r="A65" s="290" t="s">
        <v>333</v>
      </c>
      <c r="B65" s="291">
        <v>0.03144377280704198</v>
      </c>
      <c r="D65" s="118"/>
      <c r="E65" s="118"/>
      <c r="F65" s="120"/>
    </row>
    <row r="66" spans="1:6" ht="14.25">
      <c r="A66" s="290" t="s">
        <v>334</v>
      </c>
      <c r="B66" s="291">
        <v>0.014198037864966958</v>
      </c>
      <c r="D66" s="118"/>
      <c r="E66" s="118"/>
      <c r="F66" s="120"/>
    </row>
    <row r="67" spans="1:6" ht="14.25">
      <c r="A67" s="290" t="s">
        <v>335</v>
      </c>
      <c r="B67" s="291">
        <v>0.10399961625173887</v>
      </c>
      <c r="D67" s="118"/>
      <c r="E67" s="118"/>
      <c r="F67" s="120"/>
    </row>
    <row r="68" spans="1:6" ht="14.25">
      <c r="A68" s="290" t="s">
        <v>336</v>
      </c>
      <c r="B68" s="291">
        <v>0.03931216389927987</v>
      </c>
      <c r="D68" s="118"/>
      <c r="E68" s="118"/>
      <c r="F68" s="120"/>
    </row>
    <row r="69" spans="1:6" ht="14.25">
      <c r="A69" s="290" t="s">
        <v>337</v>
      </c>
      <c r="B69" s="291">
        <v>0.05316472420138725</v>
      </c>
      <c r="D69" s="118"/>
      <c r="E69" s="118"/>
      <c r="F69" s="120"/>
    </row>
    <row r="70" spans="1:6" ht="14.25">
      <c r="A70" s="290" t="s">
        <v>338</v>
      </c>
      <c r="B70" s="291">
        <v>0.08712489426068505</v>
      </c>
      <c r="D70" s="118"/>
      <c r="E70" s="118"/>
      <c r="F70" s="120"/>
    </row>
    <row r="71" spans="1:6" ht="14.25">
      <c r="A71" s="290" t="s">
        <v>339</v>
      </c>
      <c r="B71" s="291">
        <v>0.011245283018867925</v>
      </c>
      <c r="D71" s="118"/>
      <c r="E71" s="118"/>
      <c r="F71" s="120"/>
    </row>
    <row r="72" spans="1:6" ht="14.25">
      <c r="A72" s="290" t="s">
        <v>340</v>
      </c>
      <c r="B72" s="291">
        <v>0.006878263570577075</v>
      </c>
      <c r="D72" s="118"/>
      <c r="E72" s="118"/>
      <c r="F72" s="120"/>
    </row>
    <row r="73" spans="1:6" ht="14.25">
      <c r="A73" s="290" t="s">
        <v>341</v>
      </c>
      <c r="B73" s="291">
        <v>0.06060754652217618</v>
      </c>
      <c r="D73" s="118"/>
      <c r="E73" s="118"/>
      <c r="F73" s="120"/>
    </row>
    <row r="74" spans="1:6" ht="15">
      <c r="A74" s="215" t="s">
        <v>342</v>
      </c>
      <c r="B74" s="215">
        <v>-999</v>
      </c>
      <c r="D74" s="118"/>
      <c r="E74" s="118"/>
      <c r="F74" s="120"/>
    </row>
    <row r="75" spans="1:6" ht="15">
      <c r="A75" s="215" t="s">
        <v>343</v>
      </c>
      <c r="B75" s="215">
        <v>-999</v>
      </c>
      <c r="D75" s="118"/>
      <c r="E75" s="118"/>
      <c r="F75" s="120"/>
    </row>
    <row r="76" spans="1:6" ht="14.25">
      <c r="A76" s="290" t="s">
        <v>344</v>
      </c>
      <c r="B76" s="291">
        <v>0.11439218979634684</v>
      </c>
      <c r="D76" s="118"/>
      <c r="E76" s="118"/>
      <c r="F76" s="120"/>
    </row>
    <row r="77" spans="1:6" ht="14.25">
      <c r="A77" s="290" t="s">
        <v>345</v>
      </c>
      <c r="B77" s="291">
        <v>3.7982113877283244E-05</v>
      </c>
      <c r="D77" s="118"/>
      <c r="E77" s="118"/>
      <c r="F77" s="120"/>
    </row>
    <row r="78" spans="1:6" ht="14.25">
      <c r="A78" s="290" t="s">
        <v>346</v>
      </c>
      <c r="B78" s="291">
        <v>0.018869967643381072</v>
      </c>
      <c r="D78" s="118"/>
      <c r="E78" s="118"/>
      <c r="F78" s="120"/>
    </row>
    <row r="79" spans="1:6" ht="14.25">
      <c r="A79" s="290" t="s">
        <v>347</v>
      </c>
      <c r="B79" s="291">
        <v>0.0017141715207721173</v>
      </c>
      <c r="D79" s="118"/>
      <c r="E79" s="118"/>
      <c r="F79" s="120"/>
    </row>
    <row r="80" spans="1:6" ht="15">
      <c r="A80" s="290" t="s">
        <v>348</v>
      </c>
      <c r="B80" s="215">
        <v>9.970462504829443E-08</v>
      </c>
      <c r="D80" s="118"/>
      <c r="E80" s="118"/>
      <c r="F80" s="120"/>
    </row>
    <row r="81" spans="1:6" ht="14.25">
      <c r="A81" s="290" t="s">
        <v>349</v>
      </c>
      <c r="B81" s="291">
        <v>0.009456936237103327</v>
      </c>
      <c r="D81" s="118"/>
      <c r="E81" s="118"/>
      <c r="F81" s="120"/>
    </row>
    <row r="82" spans="1:6" ht="12.75">
      <c r="A82" s="290" t="s">
        <v>350</v>
      </c>
      <c r="B82" s="293">
        <v>5.22022330089523E-06</v>
      </c>
      <c r="D82" s="118"/>
      <c r="E82" s="118"/>
      <c r="F82" s="120"/>
    </row>
    <row r="83" spans="1:6" ht="14.25">
      <c r="A83" s="290" t="s">
        <v>351</v>
      </c>
      <c r="B83" s="291">
        <v>0.017378110675399887</v>
      </c>
      <c r="D83" s="118"/>
      <c r="E83" s="118"/>
      <c r="F83" s="120"/>
    </row>
    <row r="84" spans="1:6" ht="15">
      <c r="A84" s="290" t="s">
        <v>352</v>
      </c>
      <c r="B84" s="215">
        <v>2.4254914394419787E-06</v>
      </c>
      <c r="D84" s="118"/>
      <c r="E84" s="118"/>
      <c r="F84" s="120"/>
    </row>
    <row r="85" spans="1:6" ht="14.25">
      <c r="A85" s="290" t="s">
        <v>353</v>
      </c>
      <c r="B85" s="291">
        <v>0.00033252999907630555</v>
      </c>
      <c r="D85" s="118"/>
      <c r="E85" s="118"/>
      <c r="F85" s="120"/>
    </row>
    <row r="86" spans="1:6" ht="14.25">
      <c r="A86" s="290" t="s">
        <v>354</v>
      </c>
      <c r="B86" s="291">
        <v>0.049275960716076324</v>
      </c>
      <c r="D86" s="118"/>
      <c r="E86" s="118"/>
      <c r="F86" s="120"/>
    </row>
    <row r="87" spans="1:6" ht="14.25">
      <c r="A87" s="290" t="s">
        <v>355</v>
      </c>
      <c r="B87" s="291">
        <v>0.0034852846641884906</v>
      </c>
      <c r="D87" s="118"/>
      <c r="E87" s="118"/>
      <c r="F87" s="120"/>
    </row>
    <row r="88" spans="1:6" ht="14.25">
      <c r="A88" s="290" t="s">
        <v>356</v>
      </c>
      <c r="B88" s="291">
        <v>0.015289110386017801</v>
      </c>
      <c r="D88" s="118"/>
      <c r="E88" s="118"/>
      <c r="F88" s="120"/>
    </row>
    <row r="89" spans="1:6" ht="15">
      <c r="A89" s="290" t="s">
        <v>357</v>
      </c>
      <c r="B89" s="215">
        <v>1.689614465785307E-07</v>
      </c>
      <c r="D89" s="118"/>
      <c r="E89" s="118"/>
      <c r="F89" s="120"/>
    </row>
    <row r="90" spans="1:6" ht="14.25">
      <c r="A90" s="290" t="s">
        <v>358</v>
      </c>
      <c r="B90" s="291">
        <v>0.0486522667449926</v>
      </c>
      <c r="D90" s="118"/>
      <c r="E90" s="118"/>
      <c r="F90" s="120"/>
    </row>
    <row r="91" spans="1:6" ht="14.25">
      <c r="A91" s="290" t="s">
        <v>359</v>
      </c>
      <c r="B91" s="291">
        <v>0.09174734754333883</v>
      </c>
      <c r="D91" s="118"/>
      <c r="E91" s="118"/>
      <c r="F91" s="120"/>
    </row>
    <row r="92" spans="1:6" ht="14.25">
      <c r="A92" s="290" t="s">
        <v>360</v>
      </c>
      <c r="B92" s="291">
        <v>0.014919426629370408</v>
      </c>
      <c r="D92" s="118"/>
      <c r="E92" s="118"/>
      <c r="F92" s="120"/>
    </row>
    <row r="93" spans="1:6" ht="14.25">
      <c r="A93" s="290" t="s">
        <v>361</v>
      </c>
      <c r="B93" s="291">
        <v>0.0002594299368492917</v>
      </c>
      <c r="D93" s="118"/>
      <c r="E93" s="118"/>
      <c r="F93" s="120"/>
    </row>
    <row r="94" spans="1:6" ht="14.25">
      <c r="A94" s="290" t="s">
        <v>362</v>
      </c>
      <c r="B94" s="291">
        <v>0.031722656371618044</v>
      </c>
      <c r="D94" s="118"/>
      <c r="E94" s="118"/>
      <c r="F94" s="120"/>
    </row>
    <row r="95" spans="1:6" ht="14.25">
      <c r="A95" s="290" t="s">
        <v>363</v>
      </c>
      <c r="B95" s="291">
        <v>0.0008729942707676375</v>
      </c>
      <c r="D95" s="118"/>
      <c r="E95" s="118"/>
      <c r="F95" s="120"/>
    </row>
    <row r="96" spans="1:6" ht="14.25">
      <c r="A96" s="290" t="s">
        <v>364</v>
      </c>
      <c r="B96" s="291">
        <v>0.23942610615029597</v>
      </c>
      <c r="D96" s="118"/>
      <c r="E96" s="118"/>
      <c r="F96" s="120"/>
    </row>
    <row r="97" spans="1:6" ht="14.25">
      <c r="A97" s="290" t="s">
        <v>365</v>
      </c>
      <c r="B97" s="291">
        <v>0.11988225547298655</v>
      </c>
      <c r="D97" s="118"/>
      <c r="E97" s="118"/>
      <c r="F97" s="120"/>
    </row>
    <row r="98" spans="1:6" ht="14.25">
      <c r="A98" s="290" t="s">
        <v>366</v>
      </c>
      <c r="B98" s="291">
        <v>0.02173071790765946</v>
      </c>
      <c r="D98" s="118"/>
      <c r="E98" s="118"/>
      <c r="F98" s="120"/>
    </row>
    <row r="99" spans="1:6" ht="15">
      <c r="A99" s="290" t="s">
        <v>367</v>
      </c>
      <c r="B99" s="215">
        <v>-999</v>
      </c>
      <c r="D99" s="118"/>
      <c r="E99" s="118"/>
      <c r="F99" s="120"/>
    </row>
    <row r="100" spans="1:6" ht="15">
      <c r="A100" s="290" t="s">
        <v>368</v>
      </c>
      <c r="B100" s="215">
        <v>-999</v>
      </c>
      <c r="D100" s="118"/>
      <c r="E100" s="118"/>
      <c r="F100" s="120"/>
    </row>
    <row r="101" spans="1:6" ht="15">
      <c r="A101" s="290" t="s">
        <v>369</v>
      </c>
      <c r="B101" s="215">
        <v>-999</v>
      </c>
      <c r="D101" s="118"/>
      <c r="E101" s="118"/>
      <c r="F101" s="120"/>
    </row>
    <row r="102" spans="1:6" ht="15">
      <c r="A102" s="290" t="s">
        <v>370</v>
      </c>
      <c r="B102" s="215">
        <v>-999</v>
      </c>
      <c r="D102" s="118"/>
      <c r="E102" s="118"/>
      <c r="F102" s="120"/>
    </row>
    <row r="103" spans="1:6" ht="15">
      <c r="A103" s="290" t="s">
        <v>371</v>
      </c>
      <c r="B103" s="215">
        <v>-999</v>
      </c>
      <c r="D103" s="118"/>
      <c r="E103" s="118"/>
      <c r="F103" s="120"/>
    </row>
    <row r="104" spans="1:6" ht="14.25">
      <c r="A104" s="290" t="s">
        <v>372</v>
      </c>
      <c r="B104" s="291">
        <v>0.020891323344487307</v>
      </c>
      <c r="D104" s="118"/>
      <c r="E104" s="118"/>
      <c r="F104" s="120"/>
    </row>
    <row r="105" spans="1:6" ht="14.25">
      <c r="A105" s="290" t="s">
        <v>373</v>
      </c>
      <c r="B105" s="291">
        <v>0.009911646887050278</v>
      </c>
      <c r="D105" s="118"/>
      <c r="E105" s="118"/>
      <c r="F105" s="120"/>
    </row>
    <row r="106" spans="1:6" ht="14.25">
      <c r="A106" s="290" t="s">
        <v>374</v>
      </c>
      <c r="B106" s="291">
        <v>0.004634513941220799</v>
      </c>
      <c r="D106" s="118"/>
      <c r="E106" s="118"/>
      <c r="F106" s="120"/>
    </row>
    <row r="107" spans="1:6" ht="14.25">
      <c r="A107" s="290" t="s">
        <v>375</v>
      </c>
      <c r="B107" s="291">
        <v>0.013536680953254507</v>
      </c>
      <c r="D107" s="118"/>
      <c r="E107" s="118"/>
      <c r="F107" s="120"/>
    </row>
    <row r="108" spans="1:6" ht="14.25">
      <c r="A108" s="290" t="s">
        <v>376</v>
      </c>
      <c r="B108" s="291">
        <v>0.007050452781371281</v>
      </c>
      <c r="D108" s="118"/>
      <c r="E108" s="118"/>
      <c r="F108" s="120"/>
    </row>
    <row r="109" spans="1:6" ht="14.25">
      <c r="A109" s="290" t="s">
        <v>377</v>
      </c>
      <c r="B109" s="291">
        <v>0.013668910571565438</v>
      </c>
      <c r="D109" s="118"/>
      <c r="E109" s="118"/>
      <c r="F109" s="120"/>
    </row>
    <row r="110" spans="1:6" ht="14.25">
      <c r="A110" s="290" t="s">
        <v>378</v>
      </c>
      <c r="B110" s="291">
        <v>0.029282416847462602</v>
      </c>
      <c r="D110" s="118"/>
      <c r="E110" s="118"/>
      <c r="F110" s="120"/>
    </row>
    <row r="111" spans="1:6" ht="14.25">
      <c r="A111" s="290" t="s">
        <v>379</v>
      </c>
      <c r="B111" s="291">
        <v>0.0006509827577539838</v>
      </c>
      <c r="D111" s="118"/>
      <c r="E111" s="118"/>
      <c r="F111" s="120"/>
    </row>
    <row r="112" spans="1:6" ht="14.25">
      <c r="A112" s="290" t="s">
        <v>380</v>
      </c>
      <c r="B112" s="291">
        <v>0.017955557771572928</v>
      </c>
      <c r="D112" s="118"/>
      <c r="E112" s="118"/>
      <c r="F112" s="120"/>
    </row>
    <row r="113" spans="1:6" ht="14.25">
      <c r="A113" s="290" t="s">
        <v>381</v>
      </c>
      <c r="B113" s="291">
        <v>0.054835501318671494</v>
      </c>
      <c r="D113" s="118"/>
      <c r="E113" s="118"/>
      <c r="F113" s="120"/>
    </row>
    <row r="114" spans="1:6" ht="14.25">
      <c r="A114" s="290" t="s">
        <v>382</v>
      </c>
      <c r="B114" s="291">
        <v>0.008079494799405647</v>
      </c>
      <c r="D114" s="118"/>
      <c r="E114" s="118"/>
      <c r="F114" s="120"/>
    </row>
    <row r="115" spans="1:6" ht="14.25">
      <c r="A115" s="290" t="s">
        <v>383</v>
      </c>
      <c r="B115" s="291">
        <v>0.022671353251318103</v>
      </c>
      <c r="D115" s="118"/>
      <c r="E115" s="118"/>
      <c r="F115" s="120"/>
    </row>
    <row r="116" spans="1:6" ht="14.25">
      <c r="A116" s="290" t="s">
        <v>384</v>
      </c>
      <c r="B116" s="291">
        <v>0.025318904973484307</v>
      </c>
      <c r="D116" s="118"/>
      <c r="E116" s="118"/>
      <c r="F116" s="120"/>
    </row>
    <row r="117" spans="1:6" ht="14.25">
      <c r="A117" s="290" t="s">
        <v>385</v>
      </c>
      <c r="B117" s="291">
        <v>0.0647438599605085</v>
      </c>
      <c r="D117" s="118"/>
      <c r="E117" s="118"/>
      <c r="F117" s="120"/>
    </row>
    <row r="118" spans="1:6" ht="14.25">
      <c r="A118" s="290" t="s">
        <v>386</v>
      </c>
      <c r="B118" s="291">
        <v>0.021711417816813048</v>
      </c>
      <c r="D118" s="118"/>
      <c r="E118" s="118"/>
      <c r="F118" s="120"/>
    </row>
    <row r="119" spans="1:6" ht="14.25">
      <c r="A119" s="290" t="s">
        <v>387</v>
      </c>
      <c r="B119" s="291">
        <v>0.03255113253695367</v>
      </c>
      <c r="D119" s="118"/>
      <c r="E119" s="118"/>
      <c r="F119" s="120"/>
    </row>
    <row r="120" spans="1:6" ht="14.25">
      <c r="A120" s="290" t="s">
        <v>388</v>
      </c>
      <c r="B120" s="291">
        <v>0.07070560225860144</v>
      </c>
      <c r="D120" s="118"/>
      <c r="E120" s="118"/>
      <c r="F120" s="120"/>
    </row>
    <row r="121" spans="1:6" ht="14.25">
      <c r="A121" s="290" t="s">
        <v>389</v>
      </c>
      <c r="B121" s="291">
        <v>0.009846547314578005</v>
      </c>
      <c r="D121" s="118"/>
      <c r="E121" s="118"/>
      <c r="F121" s="120"/>
    </row>
    <row r="122" spans="1:6" ht="14.25">
      <c r="A122" s="290" t="s">
        <v>390</v>
      </c>
      <c r="B122" s="291">
        <v>0.015499841697008073</v>
      </c>
      <c r="D122" s="118"/>
      <c r="E122" s="118"/>
      <c r="F122" s="120"/>
    </row>
    <row r="123" spans="1:6" ht="14.25">
      <c r="A123" s="290" t="s">
        <v>391</v>
      </c>
      <c r="B123" s="291">
        <v>0.06546175193809288</v>
      </c>
      <c r="D123" s="118"/>
      <c r="E123" s="118"/>
      <c r="F123" s="120"/>
    </row>
    <row r="124" spans="1:6" ht="14.25">
      <c r="A124" s="290" t="s">
        <v>392</v>
      </c>
      <c r="B124" s="291">
        <v>0.01601434532225249</v>
      </c>
      <c r="D124" s="118"/>
      <c r="E124" s="118"/>
      <c r="F124" s="120"/>
    </row>
    <row r="125" spans="1:6" ht="14.25">
      <c r="A125" s="290" t="s">
        <v>393</v>
      </c>
      <c r="B125" s="291">
        <v>0.022282427475825275</v>
      </c>
      <c r="D125" s="118"/>
      <c r="E125" s="118"/>
      <c r="F125" s="120"/>
    </row>
    <row r="126" spans="1:6" ht="14.25">
      <c r="A126" s="290" t="s">
        <v>394</v>
      </c>
      <c r="B126" s="291">
        <v>0.07708379475821336</v>
      </c>
      <c r="D126" s="118"/>
      <c r="E126" s="118"/>
      <c r="F126" s="120"/>
    </row>
    <row r="127" spans="1:6" ht="14.25">
      <c r="A127" s="290" t="s">
        <v>395</v>
      </c>
      <c r="B127" s="291">
        <v>0.11637343092218909</v>
      </c>
      <c r="D127" s="118"/>
      <c r="E127" s="118"/>
      <c r="F127" s="120"/>
    </row>
    <row r="128" spans="1:6" ht="14.25">
      <c r="A128" s="290" t="s">
        <v>396</v>
      </c>
      <c r="B128" s="291">
        <v>0.10556101671113607</v>
      </c>
      <c r="D128" s="118"/>
      <c r="E128" s="118"/>
      <c r="F128" s="120"/>
    </row>
    <row r="129" spans="1:6" ht="14.25">
      <c r="A129" s="290" t="s">
        <v>397</v>
      </c>
      <c r="B129" s="291">
        <v>0.059660730084240485</v>
      </c>
      <c r="D129" s="118"/>
      <c r="E129" s="118"/>
      <c r="F129" s="120"/>
    </row>
    <row r="130" spans="1:6" ht="14.25">
      <c r="A130" s="290" t="s">
        <v>398</v>
      </c>
      <c r="B130" s="291">
        <v>0.09034800205210056</v>
      </c>
      <c r="D130" s="118"/>
      <c r="E130" s="118"/>
      <c r="F130" s="120"/>
    </row>
    <row r="131" spans="1:6" ht="14.25">
      <c r="A131" s="290" t="s">
        <v>399</v>
      </c>
      <c r="B131" s="291">
        <v>0.03821691690758183</v>
      </c>
      <c r="D131" s="118"/>
      <c r="E131" s="118"/>
      <c r="F131" s="120"/>
    </row>
    <row r="132" spans="1:6" ht="14.25">
      <c r="A132" s="290" t="s">
        <v>400</v>
      </c>
      <c r="B132" s="291">
        <v>0.03672276928090881</v>
      </c>
      <c r="D132" s="118"/>
      <c r="E132" s="118"/>
      <c r="F132" s="120"/>
    </row>
    <row r="133" spans="1:6" ht="14.25">
      <c r="A133" s="290" t="s">
        <v>401</v>
      </c>
      <c r="B133" s="291">
        <v>0.02320738264787095</v>
      </c>
      <c r="D133" s="118"/>
      <c r="E133" s="118"/>
      <c r="F133" s="120"/>
    </row>
    <row r="134" spans="1:6" ht="14.25">
      <c r="A134" s="290" t="s">
        <v>402</v>
      </c>
      <c r="B134" s="291">
        <v>0.009856903638301112</v>
      </c>
      <c r="C134" s="326" t="s">
        <v>441</v>
      </c>
      <c r="D134" s="118"/>
      <c r="E134" s="118"/>
      <c r="F134" s="120"/>
    </row>
    <row r="135" spans="1:6" ht="14.25">
      <c r="A135" s="290" t="s">
        <v>403</v>
      </c>
      <c r="B135" s="291">
        <v>0.1267827963619547</v>
      </c>
      <c r="D135" s="118"/>
      <c r="E135" s="118"/>
      <c r="F135" s="120"/>
    </row>
    <row r="136" spans="1:6" ht="14.25">
      <c r="A136" s="290" t="s">
        <v>404</v>
      </c>
      <c r="B136" s="291">
        <v>0.019386580131895738</v>
      </c>
      <c r="D136" s="118"/>
      <c r="E136" s="118"/>
      <c r="F136" s="120"/>
    </row>
    <row r="137" spans="1:6" ht="14.25">
      <c r="A137" s="290" t="s">
        <v>405</v>
      </c>
      <c r="B137" s="291">
        <v>0.12285602223700141</v>
      </c>
      <c r="D137" s="118"/>
      <c r="E137" s="118"/>
      <c r="F137" s="120"/>
    </row>
    <row r="138" spans="1:6" ht="14.25">
      <c r="A138" s="290" t="s">
        <v>406</v>
      </c>
      <c r="B138" s="291">
        <v>0.12906093189964157</v>
      </c>
      <c r="D138" s="118"/>
      <c r="E138" s="118"/>
      <c r="F138" s="120"/>
    </row>
    <row r="139" spans="1:6" ht="14.25">
      <c r="A139" s="290" t="s">
        <v>407</v>
      </c>
      <c r="B139" s="291">
        <v>0.015343607059784279</v>
      </c>
      <c r="D139" s="118"/>
      <c r="E139" s="118"/>
      <c r="F139" s="120"/>
    </row>
    <row r="140" spans="1:6" ht="15">
      <c r="A140" s="215" t="s">
        <v>408</v>
      </c>
      <c r="B140" s="215">
        <v>-999</v>
      </c>
      <c r="D140" s="118"/>
      <c r="E140" s="118"/>
      <c r="F140" s="120"/>
    </row>
    <row r="141" spans="1:6" ht="15">
      <c r="A141" s="215" t="s">
        <v>409</v>
      </c>
      <c r="B141" s="215">
        <v>-999</v>
      </c>
      <c r="D141" s="118"/>
      <c r="E141" s="118"/>
      <c r="F141" s="120"/>
    </row>
    <row r="142" spans="1:6" ht="14.25">
      <c r="A142" s="290" t="s">
        <v>410</v>
      </c>
      <c r="B142" s="291">
        <v>0.004102896129969477</v>
      </c>
      <c r="D142" s="118"/>
      <c r="E142" s="118"/>
      <c r="F142" s="120"/>
    </row>
    <row r="143" spans="1:6" ht="14.25">
      <c r="A143" s="290" t="s">
        <v>411</v>
      </c>
      <c r="B143" s="291">
        <v>0.0031783170035719274</v>
      </c>
      <c r="D143" s="118"/>
      <c r="E143" s="118"/>
      <c r="F143" s="120"/>
    </row>
    <row r="144" spans="1:6" ht="14.25">
      <c r="A144" s="290" t="s">
        <v>412</v>
      </c>
      <c r="B144" s="291">
        <v>0.01398094054693215</v>
      </c>
      <c r="D144" s="118"/>
      <c r="E144" s="118"/>
      <c r="F144" s="120"/>
    </row>
    <row r="145" spans="1:6" ht="14.25">
      <c r="A145" s="290" t="s">
        <v>413</v>
      </c>
      <c r="B145" s="291">
        <v>0.03306713630704764</v>
      </c>
      <c r="D145" s="118"/>
      <c r="E145" s="118"/>
      <c r="F145" s="120"/>
    </row>
    <row r="146" spans="1:6" ht="14.25">
      <c r="A146" s="290" t="s">
        <v>414</v>
      </c>
      <c r="B146" s="291">
        <v>0.012410895142869456</v>
      </c>
      <c r="D146" s="118"/>
      <c r="E146" s="118"/>
      <c r="F146" s="120"/>
    </row>
    <row r="147" spans="1:6" ht="14.25">
      <c r="A147" s="290" t="s">
        <v>415</v>
      </c>
      <c r="B147" s="291">
        <v>0.006978967495219885</v>
      </c>
      <c r="D147" s="118"/>
      <c r="E147" s="118"/>
      <c r="F147" s="57"/>
    </row>
    <row r="148" spans="1:4" ht="14.25">
      <c r="A148" s="290" t="s">
        <v>416</v>
      </c>
      <c r="B148" s="291">
        <v>0.01853498272270704</v>
      </c>
      <c r="D148" s="118"/>
    </row>
    <row r="149" spans="1:4" ht="14.25">
      <c r="A149" s="290" t="s">
        <v>417</v>
      </c>
      <c r="B149" s="291">
        <v>0.003489274794572903</v>
      </c>
      <c r="D149" s="118"/>
    </row>
    <row r="150" spans="1:4" ht="14.25">
      <c r="A150" s="290" t="s">
        <v>418</v>
      </c>
      <c r="B150" s="291">
        <v>0.027659132704514446</v>
      </c>
      <c r="D150" s="118"/>
    </row>
    <row r="151" spans="1:4" ht="14.25">
      <c r="A151" s="290" t="s">
        <v>419</v>
      </c>
      <c r="B151" s="291">
        <v>0.04638230873828097</v>
      </c>
      <c r="D151" s="118"/>
    </row>
    <row r="152" spans="1:4" ht="14.25">
      <c r="A152" s="290" t="s">
        <v>420</v>
      </c>
      <c r="B152" s="291">
        <v>0.028795411089866156</v>
      </c>
      <c r="D152" s="118"/>
    </row>
    <row r="153" spans="1:4" ht="14.25">
      <c r="A153" s="290" t="s">
        <v>421</v>
      </c>
      <c r="B153" s="291">
        <v>0.00896846567903587</v>
      </c>
      <c r="D153" s="118"/>
    </row>
    <row r="154" spans="1:4" ht="14.25">
      <c r="A154" s="290" t="s">
        <v>422</v>
      </c>
      <c r="B154" s="291">
        <v>0.002408905122184538</v>
      </c>
      <c r="D154" s="118"/>
    </row>
    <row r="155" spans="1:4" ht="14.25">
      <c r="A155" s="290" t="s">
        <v>423</v>
      </c>
      <c r="B155" s="291">
        <v>0.0021271897541586928</v>
      </c>
      <c r="D155" s="118"/>
    </row>
    <row r="156" spans="1:4" ht="14.25">
      <c r="A156" s="294" t="s">
        <v>424</v>
      </c>
      <c r="B156" s="291">
        <v>9.838455706537587E-05</v>
      </c>
      <c r="C156" s="326" t="s">
        <v>441</v>
      </c>
      <c r="D156" s="118"/>
    </row>
    <row r="157" ht="15">
      <c r="D157" s="120"/>
    </row>
    <row r="158" ht="15">
      <c r="D158" s="120"/>
    </row>
    <row r="168" spans="6:7" ht="15">
      <c r="F168" s="297"/>
      <c r="G168"/>
    </row>
    <row r="169" spans="1:7" ht="15">
      <c r="A169" s="198" t="s">
        <v>99</v>
      </c>
      <c r="B169"/>
      <c r="C169"/>
      <c r="D169" s="290" t="s">
        <v>443</v>
      </c>
      <c r="E169" s="297"/>
      <c r="F169"/>
      <c r="G169"/>
    </row>
    <row r="170" spans="1:7" ht="15">
      <c r="A170"/>
      <c r="B170"/>
      <c r="C170"/>
      <c r="D170"/>
      <c r="E170"/>
      <c r="F170" s="304"/>
      <c r="G170"/>
    </row>
    <row r="171" spans="1:7" ht="15">
      <c r="A171" s="198" t="s">
        <v>18</v>
      </c>
      <c r="B171" s="214">
        <v>43054.67122685185</v>
      </c>
      <c r="C171"/>
      <c r="D171" s="290" t="s">
        <v>18</v>
      </c>
      <c r="E171" s="304">
        <v>43045.68958333333</v>
      </c>
      <c r="F171" s="304"/>
      <c r="G171"/>
    </row>
    <row r="172" spans="1:7" ht="15">
      <c r="A172" s="198" t="s">
        <v>19</v>
      </c>
      <c r="B172" s="214">
        <v>43055.558085173616</v>
      </c>
      <c r="C172"/>
      <c r="D172" s="290" t="s">
        <v>19</v>
      </c>
      <c r="E172" s="304">
        <v>43055.56195045139</v>
      </c>
      <c r="F172" s="290"/>
      <c r="G172"/>
    </row>
    <row r="173" spans="1:7" ht="15">
      <c r="A173" s="198" t="s">
        <v>20</v>
      </c>
      <c r="B173" s="198" t="s">
        <v>21</v>
      </c>
      <c r="C173"/>
      <c r="D173" s="290" t="s">
        <v>20</v>
      </c>
      <c r="E173" s="290" t="s">
        <v>21</v>
      </c>
      <c r="F173"/>
      <c r="G173"/>
    </row>
    <row r="174" spans="1:7" ht="15">
      <c r="A174"/>
      <c r="B174"/>
      <c r="C174"/>
      <c r="D174"/>
      <c r="E174"/>
      <c r="F174" s="290"/>
      <c r="G174"/>
    </row>
    <row r="175" spans="1:7" ht="15">
      <c r="A175" s="198" t="s">
        <v>98</v>
      </c>
      <c r="B175" s="198" t="s">
        <v>90</v>
      </c>
      <c r="C175"/>
      <c r="D175" s="290" t="s">
        <v>241</v>
      </c>
      <c r="E175" s="290" t="s">
        <v>242</v>
      </c>
      <c r="F175" s="290"/>
      <c r="G175"/>
    </row>
    <row r="176" spans="1:7" ht="15">
      <c r="A176" s="198" t="s">
        <v>96</v>
      </c>
      <c r="B176" s="198" t="s">
        <v>97</v>
      </c>
      <c r="C176"/>
      <c r="D176" s="290" t="s">
        <v>239</v>
      </c>
      <c r="E176" s="290" t="s">
        <v>240</v>
      </c>
      <c r="F176"/>
      <c r="G176"/>
    </row>
    <row r="177" spans="1:7" ht="15">
      <c r="A177"/>
      <c r="B177"/>
      <c r="C177"/>
      <c r="D177"/>
      <c r="E177"/>
      <c r="F177" s="290"/>
      <c r="G177" s="290" t="s">
        <v>444</v>
      </c>
    </row>
    <row r="178" spans="1:7" ht="15">
      <c r="A178" s="199" t="s">
        <v>89</v>
      </c>
      <c r="B178" s="199" t="s">
        <v>100</v>
      </c>
      <c r="C178"/>
      <c r="D178" s="303" t="s">
        <v>24</v>
      </c>
      <c r="E178" s="303" t="s">
        <v>90</v>
      </c>
      <c r="F178" s="322"/>
      <c r="G178">
        <f aca="true" t="shared" si="0" ref="G178:G241">B179/(E179*1000)</f>
        <v>0.005529932184525999</v>
      </c>
    </row>
    <row r="179" spans="1:7" ht="15">
      <c r="A179" s="199" t="s">
        <v>119</v>
      </c>
      <c r="B179" s="200">
        <v>5863</v>
      </c>
      <c r="C179"/>
      <c r="D179" s="303" t="s">
        <v>119</v>
      </c>
      <c r="E179" s="299">
        <v>1060.23</v>
      </c>
      <c r="F179" s="322"/>
      <c r="G179">
        <f t="shared" si="0"/>
        <v>0.0069100017446352465</v>
      </c>
    </row>
    <row r="180" spans="1:7" ht="15">
      <c r="A180" s="199" t="s">
        <v>120</v>
      </c>
      <c r="B180" s="200">
        <v>5545</v>
      </c>
      <c r="C180"/>
      <c r="D180" s="303" t="s">
        <v>120</v>
      </c>
      <c r="E180" s="299">
        <v>802.46</v>
      </c>
      <c r="F180" s="322"/>
      <c r="G180">
        <f t="shared" si="0"/>
        <v>0.008907559203719915</v>
      </c>
    </row>
    <row r="181" spans="1:7" ht="15">
      <c r="A181" s="199" t="s">
        <v>121</v>
      </c>
      <c r="B181" s="200">
        <v>7835</v>
      </c>
      <c r="C181"/>
      <c r="D181" s="303" t="s">
        <v>121</v>
      </c>
      <c r="E181" s="299">
        <v>879.59</v>
      </c>
      <c r="F181" s="322"/>
      <c r="G181">
        <f t="shared" si="0"/>
        <v>0.02176372129659005</v>
      </c>
    </row>
    <row r="182" spans="1:7" ht="15">
      <c r="A182" s="199" t="s">
        <v>122</v>
      </c>
      <c r="B182" s="200">
        <v>19894</v>
      </c>
      <c r="C182"/>
      <c r="D182" s="303" t="s">
        <v>122</v>
      </c>
      <c r="E182" s="299">
        <v>914.09</v>
      </c>
      <c r="F182" s="322"/>
      <c r="G182">
        <f t="shared" si="0"/>
        <v>0.005578219680805667</v>
      </c>
    </row>
    <row r="183" spans="1:7" ht="15">
      <c r="A183" s="199" t="s">
        <v>123</v>
      </c>
      <c r="B183" s="200">
        <v>3268</v>
      </c>
      <c r="C183"/>
      <c r="D183" s="303" t="s">
        <v>123</v>
      </c>
      <c r="E183" s="299">
        <v>585.85</v>
      </c>
      <c r="F183" s="322"/>
      <c r="G183">
        <f t="shared" si="0"/>
        <v>0.022859037021630616</v>
      </c>
    </row>
    <row r="184" spans="1:7" ht="15">
      <c r="A184" s="199" t="s">
        <v>124</v>
      </c>
      <c r="B184" s="200">
        <v>17585</v>
      </c>
      <c r="C184"/>
      <c r="D184" s="303" t="s">
        <v>124</v>
      </c>
      <c r="E184" s="299">
        <v>769.28</v>
      </c>
      <c r="F184" s="322"/>
      <c r="G184">
        <f t="shared" si="0"/>
        <v>0.00108010801080108</v>
      </c>
    </row>
    <row r="185" spans="1:7" ht="15">
      <c r="A185" s="199" t="s">
        <v>125</v>
      </c>
      <c r="B185" s="200">
        <v>12</v>
      </c>
      <c r="C185"/>
      <c r="D185" s="303" t="s">
        <v>125</v>
      </c>
      <c r="E185" s="299">
        <v>11.11</v>
      </c>
      <c r="F185" s="322"/>
      <c r="G185">
        <f t="shared" si="0"/>
        <v>0.0005885975079687047</v>
      </c>
    </row>
    <row r="186" spans="1:7" ht="15">
      <c r="A186" s="199" t="s">
        <v>126</v>
      </c>
      <c r="B186" s="200">
        <v>325</v>
      </c>
      <c r="C186"/>
      <c r="D186" s="303" t="s">
        <v>126</v>
      </c>
      <c r="E186" s="299">
        <v>552.16</v>
      </c>
      <c r="F186" s="322"/>
      <c r="G186">
        <f t="shared" si="0"/>
        <v>1.366456232406876E-06</v>
      </c>
    </row>
    <row r="187" spans="1:7" ht="15">
      <c r="A187" s="199" t="s">
        <v>127</v>
      </c>
      <c r="B187" s="200">
        <v>1</v>
      </c>
      <c r="C187"/>
      <c r="D187" s="303" t="s">
        <v>127</v>
      </c>
      <c r="E187" s="299">
        <v>731.82</v>
      </c>
      <c r="F187" s="322"/>
      <c r="G187">
        <f t="shared" si="0"/>
        <v>0.001003387643168253</v>
      </c>
    </row>
    <row r="188" spans="1:7" ht="15">
      <c r="A188" s="199" t="s">
        <v>128</v>
      </c>
      <c r="B188" s="200">
        <v>311</v>
      </c>
      <c r="C188"/>
      <c r="D188" s="303" t="s">
        <v>128</v>
      </c>
      <c r="E188" s="299">
        <v>309.95</v>
      </c>
      <c r="F188" s="322"/>
      <c r="G188">
        <f t="shared" si="0"/>
        <v>3.547168472766614E-06</v>
      </c>
    </row>
    <row r="189" spans="1:7" ht="15">
      <c r="A189" s="199" t="s">
        <v>129</v>
      </c>
      <c r="B189" s="200">
        <v>2</v>
      </c>
      <c r="C189"/>
      <c r="D189" s="303" t="s">
        <v>129</v>
      </c>
      <c r="E189" s="299">
        <v>563.83</v>
      </c>
      <c r="F189" s="322"/>
      <c r="G189">
        <f t="shared" si="0"/>
        <v>0.023161020006104496</v>
      </c>
    </row>
    <row r="190" spans="1:7" ht="15">
      <c r="A190" s="199" t="s">
        <v>130</v>
      </c>
      <c r="B190" s="200">
        <v>16694</v>
      </c>
      <c r="C190"/>
      <c r="D190" s="303" t="s">
        <v>130</v>
      </c>
      <c r="E190" s="299">
        <v>720.78</v>
      </c>
      <c r="F190" s="322"/>
      <c r="G190">
        <f t="shared" si="0"/>
        <v>0.0008683764145927745</v>
      </c>
    </row>
    <row r="191" spans="1:7" ht="15">
      <c r="A191" s="199" t="s">
        <v>131</v>
      </c>
      <c r="B191" s="200">
        <v>343</v>
      </c>
      <c r="C191"/>
      <c r="D191" s="303" t="s">
        <v>131</v>
      </c>
      <c r="E191" s="299">
        <v>394.99</v>
      </c>
      <c r="F191" s="322"/>
      <c r="G191">
        <f t="shared" si="0"/>
        <v>0</v>
      </c>
    </row>
    <row r="192" spans="1:7" ht="15">
      <c r="A192" s="199" t="s">
        <v>132</v>
      </c>
      <c r="B192" s="200">
        <v>0</v>
      </c>
      <c r="C192"/>
      <c r="D192" s="303" t="s">
        <v>132</v>
      </c>
      <c r="E192" s="299">
        <v>209.08</v>
      </c>
      <c r="F192" s="296"/>
      <c r="G192">
        <f t="shared" si="0"/>
        <v>0.01912365704655572</v>
      </c>
    </row>
    <row r="193" spans="1:7" ht="15">
      <c r="A193" s="199" t="s">
        <v>445</v>
      </c>
      <c r="B193" s="301">
        <v>27234</v>
      </c>
      <c r="C193"/>
      <c r="D193" s="199" t="s">
        <v>445</v>
      </c>
      <c r="E193" s="217">
        <v>1424.1</v>
      </c>
      <c r="F193" s="296"/>
      <c r="G193">
        <f t="shared" si="0"/>
        <v>0.0019495180111618467</v>
      </c>
    </row>
    <row r="194" spans="1:7" ht="15">
      <c r="A194" s="199" t="s">
        <v>446</v>
      </c>
      <c r="B194" s="301">
        <v>6148</v>
      </c>
      <c r="C194"/>
      <c r="D194" s="199" t="s">
        <v>446</v>
      </c>
      <c r="E194" s="217">
        <v>3153.6</v>
      </c>
      <c r="F194" s="296"/>
      <c r="G194">
        <f t="shared" si="0"/>
        <v>0</v>
      </c>
    </row>
    <row r="195" spans="1:7" ht="15">
      <c r="A195" s="199" t="s">
        <v>447</v>
      </c>
      <c r="B195"/>
      <c r="C195"/>
      <c r="D195" s="199" t="s">
        <v>447</v>
      </c>
      <c r="E195" s="217">
        <v>2</v>
      </c>
      <c r="F195" s="296"/>
      <c r="G195">
        <f t="shared" si="0"/>
        <v>2.194143905576152E-05</v>
      </c>
    </row>
    <row r="196" spans="1:7" ht="15">
      <c r="A196" s="199" t="s">
        <v>448</v>
      </c>
      <c r="B196" s="301">
        <v>29</v>
      </c>
      <c r="C196"/>
      <c r="D196" s="199" t="s">
        <v>448</v>
      </c>
      <c r="E196" s="217">
        <v>1321.7</v>
      </c>
      <c r="F196" s="296"/>
      <c r="G196">
        <f t="shared" si="0"/>
        <v>0</v>
      </c>
    </row>
    <row r="197" spans="1:7" ht="15">
      <c r="A197" s="199" t="s">
        <v>449</v>
      </c>
      <c r="B197"/>
      <c r="C197"/>
      <c r="D197" s="199" t="s">
        <v>449</v>
      </c>
      <c r="E197" s="217">
        <v>8.5</v>
      </c>
      <c r="F197" s="296"/>
      <c r="G197">
        <f t="shared" si="0"/>
        <v>0</v>
      </c>
    </row>
    <row r="198" spans="1:7" ht="15">
      <c r="A198" s="199" t="s">
        <v>450</v>
      </c>
      <c r="B198"/>
      <c r="C198"/>
      <c r="D198" s="199" t="s">
        <v>450</v>
      </c>
      <c r="E198" s="217">
        <v>14.4</v>
      </c>
      <c r="F198" s="296"/>
      <c r="G198">
        <f t="shared" si="0"/>
        <v>0.004722547108512021</v>
      </c>
    </row>
    <row r="199" spans="1:7" ht="15">
      <c r="A199" s="199" t="s">
        <v>451</v>
      </c>
      <c r="B199" s="301">
        <v>3634</v>
      </c>
      <c r="C199"/>
      <c r="D199" s="199" t="s">
        <v>451</v>
      </c>
      <c r="E199" s="217">
        <v>769.5</v>
      </c>
      <c r="F199" s="296"/>
      <c r="G199">
        <f t="shared" si="0"/>
        <v>3.71415837171297E-06</v>
      </c>
    </row>
    <row r="200" spans="1:7" ht="15">
      <c r="A200" s="199" t="s">
        <v>452</v>
      </c>
      <c r="B200" s="301">
        <v>5</v>
      </c>
      <c r="C200"/>
      <c r="D200" s="199" t="s">
        <v>452</v>
      </c>
      <c r="E200" s="217">
        <v>1346.2</v>
      </c>
      <c r="F200" s="296"/>
      <c r="G200">
        <f t="shared" si="0"/>
        <v>0</v>
      </c>
    </row>
    <row r="201" spans="1:7" ht="15">
      <c r="A201" s="199" t="s">
        <v>453</v>
      </c>
      <c r="B201"/>
      <c r="C201"/>
      <c r="D201" s="199" t="s">
        <v>453</v>
      </c>
      <c r="E201" s="217">
        <v>2604.7</v>
      </c>
      <c r="F201" s="296"/>
      <c r="G201">
        <f t="shared" si="0"/>
        <v>1.3039599203898154E-05</v>
      </c>
    </row>
    <row r="202" spans="1:7" ht="15">
      <c r="A202" s="199" t="s">
        <v>454</v>
      </c>
      <c r="B202" s="301">
        <v>19</v>
      </c>
      <c r="C202"/>
      <c r="D202" s="199" t="s">
        <v>454</v>
      </c>
      <c r="E202" s="217">
        <v>1457.1</v>
      </c>
      <c r="F202" s="296"/>
      <c r="G202">
        <f t="shared" si="0"/>
        <v>0.0706265948398072</v>
      </c>
    </row>
    <row r="203" spans="1:7" ht="15">
      <c r="A203" s="199" t="s">
        <v>455</v>
      </c>
      <c r="B203" s="301">
        <v>49820</v>
      </c>
      <c r="C203"/>
      <c r="D203" s="199" t="s">
        <v>455</v>
      </c>
      <c r="E203" s="217">
        <v>705.4</v>
      </c>
      <c r="F203" s="296"/>
      <c r="G203">
        <f t="shared" si="0"/>
        <v>0.0015803108808290155</v>
      </c>
    </row>
    <row r="204" spans="1:7" ht="15">
      <c r="A204" s="199" t="s">
        <v>456</v>
      </c>
      <c r="B204" s="301">
        <v>122</v>
      </c>
      <c r="C204"/>
      <c r="D204" s="199" t="s">
        <v>456</v>
      </c>
      <c r="E204" s="217">
        <v>77.2</v>
      </c>
      <c r="F204" s="296"/>
      <c r="G204">
        <f t="shared" si="0"/>
        <v>0.000524800708591674</v>
      </c>
    </row>
    <row r="205" spans="1:7" ht="15">
      <c r="A205" s="199" t="s">
        <v>457</v>
      </c>
      <c r="B205" s="301">
        <v>474</v>
      </c>
      <c r="C205"/>
      <c r="D205" s="199" t="s">
        <v>457</v>
      </c>
      <c r="E205" s="217">
        <v>903.2</v>
      </c>
      <c r="F205" s="296"/>
      <c r="G205">
        <f t="shared" si="0"/>
        <v>0.0005692858360320436</v>
      </c>
    </row>
    <row r="206" spans="1:7" ht="15">
      <c r="A206" s="199" t="s">
        <v>458</v>
      </c>
      <c r="B206" s="301">
        <v>668</v>
      </c>
      <c r="C206"/>
      <c r="D206" s="199" t="s">
        <v>458</v>
      </c>
      <c r="E206" s="217">
        <v>1173.4</v>
      </c>
      <c r="F206" s="296"/>
      <c r="G206">
        <f t="shared" si="0"/>
        <v>9.096422073984233E-06</v>
      </c>
    </row>
    <row r="207" spans="1:7" ht="15">
      <c r="A207" s="199" t="s">
        <v>459</v>
      </c>
      <c r="B207" s="301">
        <v>9</v>
      </c>
      <c r="C207"/>
      <c r="D207" s="199" t="s">
        <v>459</v>
      </c>
      <c r="E207" s="217">
        <v>989.4</v>
      </c>
      <c r="F207" s="296"/>
      <c r="G207">
        <f t="shared" si="0"/>
        <v>0.0001460976547481738</v>
      </c>
    </row>
    <row r="208" spans="1:7" ht="15">
      <c r="A208" s="199" t="s">
        <v>460</v>
      </c>
      <c r="B208" s="301">
        <v>114</v>
      </c>
      <c r="C208"/>
      <c r="D208" s="199" t="s">
        <v>460</v>
      </c>
      <c r="E208" s="217">
        <v>780.3</v>
      </c>
      <c r="F208" s="322"/>
      <c r="G208">
        <f t="shared" si="0"/>
        <v>0.0035939024800619172</v>
      </c>
    </row>
    <row r="209" spans="1:7" ht="15">
      <c r="A209" s="199" t="s">
        <v>137</v>
      </c>
      <c r="B209" s="200">
        <v>2136</v>
      </c>
      <c r="C209"/>
      <c r="D209" s="303" t="s">
        <v>137</v>
      </c>
      <c r="E209" s="299">
        <v>594.34</v>
      </c>
      <c r="F209" s="322"/>
      <c r="G209">
        <f t="shared" si="0"/>
        <v>0.004884185049149699</v>
      </c>
    </row>
    <row r="210" spans="1:7" ht="15">
      <c r="A210" s="199" t="s">
        <v>138</v>
      </c>
      <c r="B210" s="200">
        <v>4601</v>
      </c>
      <c r="C210"/>
      <c r="D210" s="303" t="s">
        <v>138</v>
      </c>
      <c r="E210" s="299">
        <v>942.02</v>
      </c>
      <c r="F210" s="322"/>
      <c r="G210">
        <f t="shared" si="0"/>
        <v>0.009038689593833383</v>
      </c>
    </row>
    <row r="211" spans="1:7" ht="15">
      <c r="A211" s="199" t="s">
        <v>139</v>
      </c>
      <c r="B211" s="200">
        <v>2439</v>
      </c>
      <c r="C211"/>
      <c r="D211" s="303" t="s">
        <v>139</v>
      </c>
      <c r="E211" s="299">
        <v>269.84</v>
      </c>
      <c r="F211" s="322"/>
      <c r="G211">
        <f t="shared" si="0"/>
        <v>0.0013059982274543904</v>
      </c>
    </row>
    <row r="212" spans="1:7" ht="15">
      <c r="A212" s="199" t="s">
        <v>140</v>
      </c>
      <c r="B212" s="200">
        <v>781</v>
      </c>
      <c r="C212"/>
      <c r="D212" s="303" t="s">
        <v>140</v>
      </c>
      <c r="E212" s="299">
        <v>598.01</v>
      </c>
      <c r="F212" s="322"/>
      <c r="G212">
        <f t="shared" si="0"/>
        <v>0.0042558242756428125</v>
      </c>
    </row>
    <row r="213" spans="1:7" ht="15">
      <c r="A213" s="199" t="s">
        <v>141</v>
      </c>
      <c r="B213" s="200">
        <v>4123</v>
      </c>
      <c r="C213"/>
      <c r="D213" s="303" t="s">
        <v>141</v>
      </c>
      <c r="E213" s="299">
        <v>968.79</v>
      </c>
      <c r="F213" s="322"/>
      <c r="G213">
        <f t="shared" si="0"/>
        <v>0.0730036855036855</v>
      </c>
    </row>
    <row r="214" spans="1:7" ht="15">
      <c r="A214" s="199" t="s">
        <v>142</v>
      </c>
      <c r="B214" s="200">
        <v>4754</v>
      </c>
      <c r="C214"/>
      <c r="D214" s="303" t="s">
        <v>142</v>
      </c>
      <c r="E214" s="299">
        <v>65.12</v>
      </c>
      <c r="F214" s="322"/>
      <c r="G214">
        <f t="shared" si="0"/>
        <v>0.06276239732278674</v>
      </c>
    </row>
    <row r="215" spans="1:7" ht="15">
      <c r="A215" s="199" t="s">
        <v>143</v>
      </c>
      <c r="B215" s="200">
        <v>16504</v>
      </c>
      <c r="C215"/>
      <c r="D215" s="303" t="s">
        <v>143</v>
      </c>
      <c r="E215" s="299">
        <v>262.96</v>
      </c>
      <c r="F215" s="322"/>
      <c r="G215">
        <f t="shared" si="0"/>
        <v>0.015540967334416171</v>
      </c>
    </row>
    <row r="216" spans="1:7" ht="15">
      <c r="A216" s="199" t="s">
        <v>144</v>
      </c>
      <c r="B216" s="200">
        <v>6889</v>
      </c>
      <c r="C216"/>
      <c r="D216" s="303" t="s">
        <v>144</v>
      </c>
      <c r="E216" s="299">
        <v>443.28</v>
      </c>
      <c r="F216" s="322"/>
      <c r="G216">
        <f t="shared" si="0"/>
        <v>0.06542041734860884</v>
      </c>
    </row>
    <row r="217" spans="1:7" ht="15">
      <c r="A217" s="199" t="s">
        <v>145</v>
      </c>
      <c r="B217" s="200">
        <v>25582</v>
      </c>
      <c r="C217"/>
      <c r="D217" s="303" t="s">
        <v>145</v>
      </c>
      <c r="E217" s="299">
        <v>391.04</v>
      </c>
      <c r="F217" s="322"/>
      <c r="G217">
        <f t="shared" si="0"/>
        <v>0.07287789650618322</v>
      </c>
    </row>
    <row r="218" spans="1:7" ht="15">
      <c r="A218" s="199" t="s">
        <v>133</v>
      </c>
      <c r="B218" s="200">
        <v>6070</v>
      </c>
      <c r="C218"/>
      <c r="D218" s="303" t="s">
        <v>133</v>
      </c>
      <c r="E218" s="299">
        <v>83.29</v>
      </c>
      <c r="F218" s="322"/>
      <c r="G218">
        <f t="shared" si="0"/>
        <v>0.02457727426445722</v>
      </c>
    </row>
    <row r="219" spans="1:7" ht="15">
      <c r="A219" s="199" t="s">
        <v>134</v>
      </c>
      <c r="B219" s="200">
        <v>2907</v>
      </c>
      <c r="C219"/>
      <c r="D219" s="303" t="s">
        <v>134</v>
      </c>
      <c r="E219" s="299">
        <v>118.28</v>
      </c>
      <c r="F219" s="322"/>
      <c r="G219">
        <f t="shared" si="0"/>
        <v>0.044207351133951515</v>
      </c>
    </row>
    <row r="220" spans="1:7" ht="15">
      <c r="A220" s="199" t="s">
        <v>135</v>
      </c>
      <c r="B220" s="200">
        <v>3957</v>
      </c>
      <c r="C220"/>
      <c r="D220" s="303" t="s">
        <v>135</v>
      </c>
      <c r="E220" s="299">
        <v>89.51</v>
      </c>
      <c r="F220" s="322"/>
      <c r="G220">
        <f t="shared" si="0"/>
        <v>0.08496892070069693</v>
      </c>
    </row>
    <row r="221" spans="1:7" ht="15">
      <c r="A221" s="199" t="s">
        <v>136</v>
      </c>
      <c r="B221" s="200">
        <v>22555</v>
      </c>
      <c r="C221"/>
      <c r="D221" s="303" t="s">
        <v>136</v>
      </c>
      <c r="E221" s="299">
        <v>265.45</v>
      </c>
      <c r="F221" s="322"/>
      <c r="G221">
        <f t="shared" si="0"/>
        <v>0.03359590647741034</v>
      </c>
    </row>
    <row r="222" spans="1:7" ht="15">
      <c r="A222" s="199" t="s">
        <v>146</v>
      </c>
      <c r="B222" s="200">
        <v>30793</v>
      </c>
      <c r="C222"/>
      <c r="D222" s="303" t="s">
        <v>146</v>
      </c>
      <c r="E222" s="299">
        <v>916.57</v>
      </c>
      <c r="F222" s="322"/>
      <c r="G222">
        <f t="shared" si="0"/>
        <v>0.000302272859384991</v>
      </c>
    </row>
    <row r="223" spans="1:7" ht="15">
      <c r="A223" s="199" t="s">
        <v>147</v>
      </c>
      <c r="B223" s="200">
        <v>104</v>
      </c>
      <c r="C223"/>
      <c r="D223" s="303" t="s">
        <v>147</v>
      </c>
      <c r="E223" s="299">
        <v>344.06</v>
      </c>
      <c r="F223" s="322"/>
      <c r="G223">
        <f t="shared" si="0"/>
        <v>0.0005695877491946402</v>
      </c>
    </row>
    <row r="224" spans="1:7" ht="15">
      <c r="A224" s="199" t="s">
        <v>148</v>
      </c>
      <c r="B224" s="200">
        <v>122</v>
      </c>
      <c r="C224"/>
      <c r="D224" s="303" t="s">
        <v>148</v>
      </c>
      <c r="E224" s="299">
        <v>214.19</v>
      </c>
      <c r="F224" s="322"/>
      <c r="G224">
        <f t="shared" si="0"/>
        <v>0.06891125879593432</v>
      </c>
    </row>
    <row r="225" spans="1:7" ht="15">
      <c r="A225" s="199" t="s">
        <v>149</v>
      </c>
      <c r="B225" s="200">
        <v>14102</v>
      </c>
      <c r="C225"/>
      <c r="D225" s="303" t="s">
        <v>149</v>
      </c>
      <c r="E225" s="299">
        <v>204.64</v>
      </c>
      <c r="F225" s="322"/>
      <c r="G225">
        <f t="shared" si="0"/>
        <v>0.04151334838018375</v>
      </c>
    </row>
    <row r="226" spans="1:7" ht="15">
      <c r="A226" s="199" t="s">
        <v>150</v>
      </c>
      <c r="B226" s="200">
        <v>18209</v>
      </c>
      <c r="C226"/>
      <c r="D226" s="303" t="s">
        <v>150</v>
      </c>
      <c r="E226" s="299">
        <v>438.63</v>
      </c>
      <c r="F226" s="322"/>
      <c r="G226">
        <f t="shared" si="0"/>
        <v>0.18770060077359887</v>
      </c>
    </row>
    <row r="227" spans="1:7" ht="15">
      <c r="A227" s="199" t="s">
        <v>151</v>
      </c>
      <c r="B227" s="200">
        <v>45615</v>
      </c>
      <c r="C227"/>
      <c r="D227" s="303" t="s">
        <v>151</v>
      </c>
      <c r="E227" s="299">
        <v>243.02</v>
      </c>
      <c r="F227" s="322"/>
      <c r="G227">
        <f t="shared" si="0"/>
        <v>0.016008392664319766</v>
      </c>
    </row>
    <row r="228" spans="1:7" ht="15">
      <c r="A228" s="199" t="s">
        <v>152</v>
      </c>
      <c r="B228" s="200">
        <v>36470</v>
      </c>
      <c r="C228"/>
      <c r="D228" s="303" t="s">
        <v>152</v>
      </c>
      <c r="E228" s="299">
        <v>2278.18</v>
      </c>
      <c r="F228" s="322"/>
      <c r="G228">
        <f t="shared" si="0"/>
        <v>0.03144377280704198</v>
      </c>
    </row>
    <row r="229" spans="1:7" ht="15">
      <c r="A229" s="199" t="s">
        <v>153</v>
      </c>
      <c r="B229" s="200">
        <v>11288</v>
      </c>
      <c r="C229"/>
      <c r="D229" s="303" t="s">
        <v>153</v>
      </c>
      <c r="E229" s="299">
        <v>358.99</v>
      </c>
      <c r="F229" s="322"/>
      <c r="G229">
        <f t="shared" si="0"/>
        <v>0.014198037864966958</v>
      </c>
    </row>
    <row r="230" spans="1:7" ht="15">
      <c r="A230" s="199" t="s">
        <v>154</v>
      </c>
      <c r="B230" s="200">
        <v>75023</v>
      </c>
      <c r="C230"/>
      <c r="D230" s="303" t="s">
        <v>154</v>
      </c>
      <c r="E230" s="299">
        <v>5284.04</v>
      </c>
      <c r="F230" s="322"/>
      <c r="G230">
        <f t="shared" si="0"/>
        <v>0.10399961625173887</v>
      </c>
    </row>
    <row r="231" spans="1:7" ht="15">
      <c r="A231" s="199" t="s">
        <v>155</v>
      </c>
      <c r="B231" s="200">
        <v>433616</v>
      </c>
      <c r="C231"/>
      <c r="D231" s="303" t="s">
        <v>155</v>
      </c>
      <c r="E231" s="299">
        <v>4169.4</v>
      </c>
      <c r="F231" s="322"/>
      <c r="G231">
        <f t="shared" si="0"/>
        <v>0.03931216389927987</v>
      </c>
    </row>
    <row r="232" spans="1:7" ht="15">
      <c r="A232" s="199" t="s">
        <v>156</v>
      </c>
      <c r="B232" s="200">
        <v>88382</v>
      </c>
      <c r="C232"/>
      <c r="D232" s="303" t="s">
        <v>156</v>
      </c>
      <c r="E232" s="299">
        <v>2248.21</v>
      </c>
      <c r="F232" s="322"/>
      <c r="G232">
        <f t="shared" si="0"/>
        <v>0.05316472420138725</v>
      </c>
    </row>
    <row r="233" spans="1:7" ht="15">
      <c r="A233" s="199" t="s">
        <v>157</v>
      </c>
      <c r="B233" s="200">
        <v>56336</v>
      </c>
      <c r="C233"/>
      <c r="D233" s="303" t="s">
        <v>157</v>
      </c>
      <c r="E233" s="299">
        <v>1059.65</v>
      </c>
      <c r="F233" s="322"/>
      <c r="G233">
        <f t="shared" si="0"/>
        <v>0.08712489426068505</v>
      </c>
    </row>
    <row r="234" spans="1:7" ht="15">
      <c r="A234" s="199" t="s">
        <v>158</v>
      </c>
      <c r="B234" s="200">
        <v>60767</v>
      </c>
      <c r="C234"/>
      <c r="D234" s="303" t="s">
        <v>158</v>
      </c>
      <c r="E234" s="299">
        <v>697.47</v>
      </c>
      <c r="F234" s="322"/>
      <c r="G234">
        <f t="shared" si="0"/>
        <v>0.011245283018867925</v>
      </c>
    </row>
    <row r="235" spans="1:7" ht="15">
      <c r="A235" s="199" t="s">
        <v>159</v>
      </c>
      <c r="B235" s="200">
        <v>1937</v>
      </c>
      <c r="C235"/>
      <c r="D235" s="303" t="s">
        <v>159</v>
      </c>
      <c r="E235" s="299">
        <v>172.25</v>
      </c>
      <c r="F235" s="322"/>
      <c r="G235">
        <f t="shared" si="0"/>
        <v>0.006878263570577075</v>
      </c>
    </row>
    <row r="236" spans="1:7" ht="15">
      <c r="A236" s="199" t="s">
        <v>160</v>
      </c>
      <c r="B236" s="200">
        <v>32773</v>
      </c>
      <c r="C236"/>
      <c r="D236" s="303" t="s">
        <v>160</v>
      </c>
      <c r="E236" s="299">
        <v>4764.72</v>
      </c>
      <c r="F236" s="322"/>
      <c r="G236">
        <f t="shared" si="0"/>
        <v>0.06060754652217618</v>
      </c>
    </row>
    <row r="237" spans="1:7" ht="15">
      <c r="A237" s="199" t="s">
        <v>161</v>
      </c>
      <c r="B237" s="200">
        <v>24720</v>
      </c>
      <c r="C237"/>
      <c r="D237" s="303" t="s">
        <v>161</v>
      </c>
      <c r="E237" s="299">
        <v>407.87</v>
      </c>
      <c r="F237" s="322"/>
      <c r="G237">
        <f t="shared" si="0"/>
        <v>0.11439218979634684</v>
      </c>
    </row>
    <row r="238" spans="1:7" ht="15">
      <c r="A238" s="199" t="s">
        <v>162</v>
      </c>
      <c r="B238" s="200">
        <v>10897</v>
      </c>
      <c r="C238"/>
      <c r="D238" s="303" t="s">
        <v>162</v>
      </c>
      <c r="E238" s="299">
        <v>95.26</v>
      </c>
      <c r="F238" s="322"/>
      <c r="G238">
        <f t="shared" si="0"/>
        <v>3.7982113877283244E-05</v>
      </c>
    </row>
    <row r="239" spans="1:7" ht="15">
      <c r="A239" s="199" t="s">
        <v>163</v>
      </c>
      <c r="B239" s="200">
        <v>22</v>
      </c>
      <c r="C239"/>
      <c r="D239" s="303" t="s">
        <v>163</v>
      </c>
      <c r="E239" s="299">
        <v>579.22</v>
      </c>
      <c r="F239" s="322"/>
      <c r="G239">
        <f t="shared" si="0"/>
        <v>0.018869967643381072</v>
      </c>
    </row>
    <row r="240" spans="1:7" ht="15">
      <c r="A240" s="199" t="s">
        <v>164</v>
      </c>
      <c r="B240" s="200">
        <v>29276</v>
      </c>
      <c r="C240"/>
      <c r="D240" s="303" t="s">
        <v>164</v>
      </c>
      <c r="E240" s="299">
        <v>1551.46</v>
      </c>
      <c r="F240" s="322"/>
      <c r="G240">
        <f t="shared" si="0"/>
        <v>0.0017141715207721173</v>
      </c>
    </row>
    <row r="241" spans="1:7" ht="15">
      <c r="A241" s="199" t="s">
        <v>165</v>
      </c>
      <c r="B241" s="200">
        <v>2316</v>
      </c>
      <c r="C241"/>
      <c r="D241" s="303" t="s">
        <v>165</v>
      </c>
      <c r="E241" s="299">
        <v>1351.09</v>
      </c>
      <c r="F241" s="322"/>
      <c r="G241" t="e">
        <f t="shared" si="0"/>
        <v>#VALUE!</v>
      </c>
    </row>
    <row r="242" spans="1:7" ht="15">
      <c r="A242" s="199" t="s">
        <v>166</v>
      </c>
      <c r="B242" s="201" t="s">
        <v>16</v>
      </c>
      <c r="C242"/>
      <c r="D242" s="303" t="s">
        <v>166</v>
      </c>
      <c r="E242" s="299">
        <v>802.37</v>
      </c>
      <c r="F242" s="322"/>
      <c r="G242">
        <f aca="true" t="shared" si="1" ref="G242:G296">B243/(E243*1000)</f>
        <v>0.009456936237103327</v>
      </c>
    </row>
    <row r="243" spans="1:7" ht="15">
      <c r="A243" s="199" t="s">
        <v>167</v>
      </c>
      <c r="B243" s="200">
        <v>22741</v>
      </c>
      <c r="C243"/>
      <c r="D243" s="303" t="s">
        <v>167</v>
      </c>
      <c r="E243" s="299">
        <v>2404.69</v>
      </c>
      <c r="F243" s="322"/>
      <c r="G243" t="e">
        <f t="shared" si="1"/>
        <v>#VALUE!</v>
      </c>
    </row>
    <row r="244" spans="1:7" ht="15">
      <c r="A244" s="199" t="s">
        <v>168</v>
      </c>
      <c r="B244" s="201" t="s">
        <v>16</v>
      </c>
      <c r="C244"/>
      <c r="D244" s="303" t="s">
        <v>168</v>
      </c>
      <c r="E244" s="299">
        <v>1283.47</v>
      </c>
      <c r="F244" s="322"/>
      <c r="G244">
        <f t="shared" si="1"/>
        <v>0.017378110675399887</v>
      </c>
    </row>
    <row r="245" spans="1:7" ht="15">
      <c r="A245" s="199" t="s">
        <v>169</v>
      </c>
      <c r="B245" s="200">
        <v>32528</v>
      </c>
      <c r="C245"/>
      <c r="D245" s="303" t="s">
        <v>169</v>
      </c>
      <c r="E245" s="299">
        <v>1871.78</v>
      </c>
      <c r="F245" s="322"/>
      <c r="G245" t="e">
        <f t="shared" si="1"/>
        <v>#VALUE!</v>
      </c>
    </row>
    <row r="246" spans="1:7" ht="15">
      <c r="A246" s="199" t="s">
        <v>170</v>
      </c>
      <c r="B246" s="201" t="s">
        <v>16</v>
      </c>
      <c r="C246"/>
      <c r="D246" s="303" t="s">
        <v>170</v>
      </c>
      <c r="E246" s="299">
        <v>820.04</v>
      </c>
      <c r="F246" s="322"/>
      <c r="G246">
        <f t="shared" si="1"/>
        <v>0.00033252999907630555</v>
      </c>
    </row>
    <row r="247" spans="1:7" ht="15">
      <c r="A247" s="199" t="s">
        <v>171</v>
      </c>
      <c r="B247" s="200">
        <v>396</v>
      </c>
      <c r="C247"/>
      <c r="D247" s="303" t="s">
        <v>171</v>
      </c>
      <c r="E247" s="299">
        <v>1190.87</v>
      </c>
      <c r="F247" s="322"/>
      <c r="G247">
        <f t="shared" si="1"/>
        <v>0.049275960716076324</v>
      </c>
    </row>
    <row r="248" spans="1:7" ht="15">
      <c r="A248" s="199" t="s">
        <v>172</v>
      </c>
      <c r="B248" s="200">
        <v>16708</v>
      </c>
      <c r="C248"/>
      <c r="D248" s="303" t="s">
        <v>172</v>
      </c>
      <c r="E248" s="299">
        <v>339.07</v>
      </c>
      <c r="F248" s="322"/>
      <c r="G248">
        <f t="shared" si="1"/>
        <v>0.0034852846641884906</v>
      </c>
    </row>
    <row r="249" spans="1:7" ht="15">
      <c r="A249" s="199" t="s">
        <v>173</v>
      </c>
      <c r="B249" s="200">
        <v>2494</v>
      </c>
      <c r="C249"/>
      <c r="D249" s="303" t="s">
        <v>173</v>
      </c>
      <c r="E249" s="299">
        <v>715.58</v>
      </c>
      <c r="F249" s="322"/>
      <c r="G249">
        <f t="shared" si="1"/>
        <v>0.015289110386017801</v>
      </c>
    </row>
    <row r="250" spans="1:7" ht="15">
      <c r="A250" s="199" t="s">
        <v>174</v>
      </c>
      <c r="B250" s="200">
        <v>35096</v>
      </c>
      <c r="C250"/>
      <c r="D250" s="303" t="s">
        <v>174</v>
      </c>
      <c r="E250" s="299">
        <v>2295.49</v>
      </c>
      <c r="F250" s="322"/>
      <c r="G250" t="e">
        <f t="shared" si="1"/>
        <v>#VALUE!</v>
      </c>
    </row>
    <row r="251" spans="1:7" ht="15">
      <c r="A251" s="199" t="s">
        <v>175</v>
      </c>
      <c r="B251" s="201" t="s">
        <v>16</v>
      </c>
      <c r="C251"/>
      <c r="D251" s="303" t="s">
        <v>175</v>
      </c>
      <c r="E251" s="299">
        <v>1787.39</v>
      </c>
      <c r="F251" s="322"/>
      <c r="G251">
        <f t="shared" si="1"/>
        <v>0.0486522667449926</v>
      </c>
    </row>
    <row r="252" spans="1:7" ht="15">
      <c r="A252" s="199" t="s">
        <v>176</v>
      </c>
      <c r="B252" s="200">
        <v>86133</v>
      </c>
      <c r="C252"/>
      <c r="D252" s="303" t="s">
        <v>176</v>
      </c>
      <c r="E252" s="299">
        <v>1770.38</v>
      </c>
      <c r="F252" s="322"/>
      <c r="G252">
        <f t="shared" si="1"/>
        <v>0.09174734754333883</v>
      </c>
    </row>
    <row r="253" spans="1:7" ht="15">
      <c r="A253" s="199" t="s">
        <v>177</v>
      </c>
      <c r="B253" s="200">
        <v>144325</v>
      </c>
      <c r="C253"/>
      <c r="D253" s="303" t="s">
        <v>177</v>
      </c>
      <c r="E253" s="299">
        <v>1573.07</v>
      </c>
      <c r="F253" s="322"/>
      <c r="G253">
        <f t="shared" si="1"/>
        <v>0.014919426629370408</v>
      </c>
    </row>
    <row r="254" spans="1:7" ht="15">
      <c r="A254" s="199" t="s">
        <v>178</v>
      </c>
      <c r="B254" s="200">
        <v>37709</v>
      </c>
      <c r="C254"/>
      <c r="D254" s="303" t="s">
        <v>178</v>
      </c>
      <c r="E254" s="299">
        <v>2527.51</v>
      </c>
      <c r="F254" s="322"/>
      <c r="G254">
        <f t="shared" si="1"/>
        <v>0.0002594299368492917</v>
      </c>
    </row>
    <row r="255" spans="1:7" ht="15">
      <c r="A255" s="199" t="s">
        <v>179</v>
      </c>
      <c r="B255" s="200">
        <v>228</v>
      </c>
      <c r="C255"/>
      <c r="D255" s="303" t="s">
        <v>179</v>
      </c>
      <c r="E255" s="299">
        <v>878.85</v>
      </c>
      <c r="F255" s="322"/>
      <c r="G255">
        <f t="shared" si="1"/>
        <v>0.031722656371618044</v>
      </c>
    </row>
    <row r="256" spans="1:7" ht="15">
      <c r="A256" s="199" t="s">
        <v>180</v>
      </c>
      <c r="B256" s="200">
        <v>50945</v>
      </c>
      <c r="C256"/>
      <c r="D256" s="303" t="s">
        <v>180</v>
      </c>
      <c r="E256" s="299">
        <v>1605.95</v>
      </c>
      <c r="F256" s="322"/>
      <c r="G256">
        <f t="shared" si="1"/>
        <v>0.0008729942707676375</v>
      </c>
    </row>
    <row r="257" spans="1:7" ht="15">
      <c r="A257" s="199" t="s">
        <v>181</v>
      </c>
      <c r="B257" s="200">
        <v>1315</v>
      </c>
      <c r="C257"/>
      <c r="D257" s="303" t="s">
        <v>181</v>
      </c>
      <c r="E257" s="299">
        <v>1506.31</v>
      </c>
      <c r="F257" s="322"/>
      <c r="G257">
        <f t="shared" si="1"/>
        <v>0.23942610615029597</v>
      </c>
    </row>
    <row r="258" spans="1:7" ht="15">
      <c r="A258" s="199" t="s">
        <v>182</v>
      </c>
      <c r="B258" s="200">
        <v>238636</v>
      </c>
      <c r="C258"/>
      <c r="D258" s="303" t="s">
        <v>182</v>
      </c>
      <c r="E258" s="299">
        <v>996.7</v>
      </c>
      <c r="F258" s="322"/>
      <c r="G258">
        <f t="shared" si="1"/>
        <v>0.11988225547298655</v>
      </c>
    </row>
    <row r="259" spans="1:7" ht="15">
      <c r="A259" s="199" t="s">
        <v>183</v>
      </c>
      <c r="B259" s="200">
        <v>95503</v>
      </c>
      <c r="C259"/>
      <c r="D259" s="303" t="s">
        <v>183</v>
      </c>
      <c r="E259" s="299">
        <v>796.64</v>
      </c>
      <c r="F259" s="322"/>
      <c r="G259">
        <f t="shared" si="1"/>
        <v>0.02173071790765946</v>
      </c>
    </row>
    <row r="260" spans="1:7" ht="15">
      <c r="A260" s="199" t="s">
        <v>184</v>
      </c>
      <c r="B260" s="200">
        <v>6514</v>
      </c>
      <c r="C260"/>
      <c r="D260" s="303" t="s">
        <v>184</v>
      </c>
      <c r="E260" s="299">
        <v>299.76</v>
      </c>
      <c r="F260" s="322"/>
      <c r="G260">
        <f t="shared" si="1"/>
        <v>0</v>
      </c>
    </row>
    <row r="261" spans="1:7" ht="15">
      <c r="A261" s="199" t="s">
        <v>185</v>
      </c>
      <c r="B261" s="200">
        <v>0</v>
      </c>
      <c r="C261"/>
      <c r="D261" s="303" t="s">
        <v>185</v>
      </c>
      <c r="E261" s="299">
        <v>52.73</v>
      </c>
      <c r="F261" s="322"/>
      <c r="G261">
        <f t="shared" si="1"/>
        <v>0</v>
      </c>
    </row>
    <row r="262" spans="1:7" ht="15">
      <c r="A262" s="199" t="s">
        <v>186</v>
      </c>
      <c r="B262" s="200">
        <v>0</v>
      </c>
      <c r="C262"/>
      <c r="D262" s="303" t="s">
        <v>186</v>
      </c>
      <c r="E262" s="299">
        <v>31.53</v>
      </c>
      <c r="F262" s="322"/>
      <c r="G262">
        <f t="shared" si="1"/>
        <v>0</v>
      </c>
    </row>
    <row r="263" spans="1:7" ht="15">
      <c r="A263" s="199" t="s">
        <v>187</v>
      </c>
      <c r="B263" s="200">
        <v>0</v>
      </c>
      <c r="C263"/>
      <c r="D263" s="303" t="s">
        <v>187</v>
      </c>
      <c r="E263" s="299">
        <v>31.39</v>
      </c>
      <c r="F263" s="322"/>
      <c r="G263">
        <f t="shared" si="1"/>
        <v>0</v>
      </c>
    </row>
    <row r="264" spans="1:7" ht="15">
      <c r="A264" s="199" t="s">
        <v>188</v>
      </c>
      <c r="B264" s="200">
        <v>0</v>
      </c>
      <c r="C264"/>
      <c r="D264" s="303" t="s">
        <v>188</v>
      </c>
      <c r="E264" s="299">
        <v>49.06</v>
      </c>
      <c r="F264" s="322"/>
      <c r="G264">
        <f t="shared" si="1"/>
        <v>0</v>
      </c>
    </row>
    <row r="265" spans="1:7" ht="15">
      <c r="A265" s="199" t="s">
        <v>189</v>
      </c>
      <c r="B265" s="200">
        <v>0</v>
      </c>
      <c r="C265"/>
      <c r="D265" s="303" t="s">
        <v>189</v>
      </c>
      <c r="E265" s="299">
        <v>8.7</v>
      </c>
      <c r="F265" s="322"/>
      <c r="G265">
        <f t="shared" si="1"/>
        <v>0.020891323344487307</v>
      </c>
    </row>
    <row r="266" spans="1:7" ht="15">
      <c r="A266" s="199" t="s">
        <v>190</v>
      </c>
      <c r="B266" s="200">
        <v>9802</v>
      </c>
      <c r="C266"/>
      <c r="D266" s="303" t="s">
        <v>190</v>
      </c>
      <c r="E266" s="299">
        <v>469.19</v>
      </c>
      <c r="F266" s="322"/>
      <c r="G266">
        <f t="shared" si="1"/>
        <v>0.009911646887050278</v>
      </c>
    </row>
    <row r="267" spans="1:7" ht="15">
      <c r="A267" s="199" t="s">
        <v>191</v>
      </c>
      <c r="B267" s="200">
        <v>10590</v>
      </c>
      <c r="C267"/>
      <c r="D267" s="303" t="s">
        <v>191</v>
      </c>
      <c r="E267" s="299">
        <v>1068.44</v>
      </c>
      <c r="F267" s="296"/>
      <c r="G267">
        <f t="shared" si="1"/>
        <v>0.054835501318671494</v>
      </c>
    </row>
    <row r="268" spans="1:7" ht="15">
      <c r="A268" s="199" t="s">
        <v>199</v>
      </c>
      <c r="B268" s="200">
        <v>49069</v>
      </c>
      <c r="C268"/>
      <c r="D268" s="303" t="s">
        <v>199</v>
      </c>
      <c r="E268" s="217">
        <v>894.84</v>
      </c>
      <c r="F268" s="296"/>
      <c r="G268">
        <f t="shared" si="1"/>
        <v>0.008079494799405647</v>
      </c>
    </row>
    <row r="269" spans="1:7" ht="15">
      <c r="A269" s="199" t="s">
        <v>200</v>
      </c>
      <c r="B269" s="200">
        <v>435</v>
      </c>
      <c r="C269"/>
      <c r="D269" s="303" t="s">
        <v>200</v>
      </c>
      <c r="E269" s="217">
        <v>53.84</v>
      </c>
      <c r="F269" s="296"/>
      <c r="G269">
        <f t="shared" si="1"/>
        <v>0.022671353251318103</v>
      </c>
    </row>
    <row r="270" spans="1:7" ht="15">
      <c r="A270" s="199" t="s">
        <v>201</v>
      </c>
      <c r="B270" s="200">
        <v>1161</v>
      </c>
      <c r="C270"/>
      <c r="D270" s="303" t="s">
        <v>201</v>
      </c>
      <c r="E270" s="217">
        <v>51.21</v>
      </c>
      <c r="F270" s="296"/>
      <c r="G270">
        <f t="shared" si="1"/>
        <v>0.025318904973484307</v>
      </c>
    </row>
    <row r="271" spans="1:7" ht="15">
      <c r="A271" s="199" t="s">
        <v>202</v>
      </c>
      <c r="B271" s="200">
        <v>24731</v>
      </c>
      <c r="C271"/>
      <c r="D271" s="303" t="s">
        <v>202</v>
      </c>
      <c r="E271" s="217">
        <v>976.78</v>
      </c>
      <c r="F271" s="296"/>
      <c r="G271">
        <f t="shared" si="1"/>
        <v>0.022282427475825275</v>
      </c>
    </row>
    <row r="272" spans="1:7" ht="15">
      <c r="A272" s="199" t="s">
        <v>211</v>
      </c>
      <c r="B272" s="200">
        <v>5346</v>
      </c>
      <c r="C272"/>
      <c r="D272" s="303" t="s">
        <v>211</v>
      </c>
      <c r="E272" s="217">
        <v>239.92</v>
      </c>
      <c r="F272" s="296"/>
      <c r="G272">
        <f t="shared" si="1"/>
        <v>0.07708379475821336</v>
      </c>
    </row>
    <row r="273" spans="1:7" ht="15">
      <c r="A273" s="199" t="s">
        <v>212</v>
      </c>
      <c r="B273" s="200">
        <v>10441</v>
      </c>
      <c r="C273"/>
      <c r="D273" s="303" t="s">
        <v>212</v>
      </c>
      <c r="E273" s="217">
        <v>135.45</v>
      </c>
      <c r="F273" s="296"/>
      <c r="G273">
        <f t="shared" si="1"/>
        <v>0.11637343092218909</v>
      </c>
    </row>
    <row r="274" spans="1:7" ht="15">
      <c r="A274" s="199" t="s">
        <v>213</v>
      </c>
      <c r="B274" s="200">
        <v>90947</v>
      </c>
      <c r="C274"/>
      <c r="D274" s="303" t="s">
        <v>213</v>
      </c>
      <c r="E274" s="217">
        <v>781.51</v>
      </c>
      <c r="F274" s="296"/>
      <c r="G274">
        <f t="shared" si="1"/>
        <v>0.10556101671113607</v>
      </c>
    </row>
    <row r="275" spans="1:7" ht="15">
      <c r="A275" s="199" t="s">
        <v>214</v>
      </c>
      <c r="B275" s="200">
        <v>22551</v>
      </c>
      <c r="C275"/>
      <c r="D275" s="303" t="s">
        <v>214</v>
      </c>
      <c r="E275" s="217">
        <v>213.63</v>
      </c>
      <c r="F275" s="296"/>
      <c r="G275">
        <f t="shared" si="1"/>
        <v>0.059660730084240485</v>
      </c>
    </row>
    <row r="276" spans="1:7" ht="15">
      <c r="A276" s="199" t="s">
        <v>215</v>
      </c>
      <c r="B276" s="200">
        <v>62040</v>
      </c>
      <c r="C276"/>
      <c r="D276" s="303" t="s">
        <v>215</v>
      </c>
      <c r="E276" s="217">
        <v>1039.88</v>
      </c>
      <c r="F276" s="296"/>
      <c r="G276">
        <f t="shared" si="1"/>
        <v>0.09034800205210056</v>
      </c>
    </row>
    <row r="277" spans="1:7" ht="15">
      <c r="A277" s="199" t="s">
        <v>216</v>
      </c>
      <c r="B277" s="200">
        <v>63399</v>
      </c>
      <c r="C277"/>
      <c r="D277" s="303" t="s">
        <v>216</v>
      </c>
      <c r="E277" s="217">
        <v>701.72</v>
      </c>
      <c r="F277" s="296"/>
      <c r="G277">
        <f t="shared" si="1"/>
        <v>0.03821691690758183</v>
      </c>
    </row>
    <row r="278" spans="1:7" ht="15">
      <c r="A278" s="199" t="s">
        <v>217</v>
      </c>
      <c r="B278" s="200">
        <v>12294</v>
      </c>
      <c r="C278"/>
      <c r="D278" s="303" t="s">
        <v>217</v>
      </c>
      <c r="E278" s="217">
        <v>321.69</v>
      </c>
      <c r="F278" s="296"/>
      <c r="G278">
        <f t="shared" si="1"/>
        <v>0.03672276928090881</v>
      </c>
    </row>
    <row r="279" spans="1:7" ht="15">
      <c r="A279" s="199" t="s">
        <v>218</v>
      </c>
      <c r="B279" s="200">
        <v>15775</v>
      </c>
      <c r="C279"/>
      <c r="D279" s="303" t="s">
        <v>218</v>
      </c>
      <c r="E279" s="217">
        <v>429.57</v>
      </c>
      <c r="F279" s="296"/>
      <c r="G279">
        <f t="shared" si="1"/>
        <v>0.02320738264787095</v>
      </c>
    </row>
    <row r="280" spans="1:7" ht="15">
      <c r="A280" s="199" t="s">
        <v>219</v>
      </c>
      <c r="B280" s="200">
        <v>15969</v>
      </c>
      <c r="C280"/>
      <c r="D280" s="303" t="s">
        <v>219</v>
      </c>
      <c r="E280" s="217">
        <v>688.1</v>
      </c>
      <c r="F280" s="296"/>
      <c r="G280">
        <f t="shared" si="1"/>
        <v>0.0647438599605085</v>
      </c>
    </row>
    <row r="281" spans="1:7" ht="15">
      <c r="A281" s="199" t="s">
        <v>203</v>
      </c>
      <c r="B281" s="200">
        <v>29182</v>
      </c>
      <c r="C281"/>
      <c r="D281" s="303" t="s">
        <v>203</v>
      </c>
      <c r="E281" s="217">
        <v>450.73</v>
      </c>
      <c r="F281" s="296"/>
      <c r="G281">
        <f t="shared" si="1"/>
        <v>0.021711417816813048</v>
      </c>
    </row>
    <row r="282" spans="1:7" ht="15">
      <c r="A282" s="199" t="s">
        <v>204</v>
      </c>
      <c r="B282" s="200">
        <v>4326</v>
      </c>
      <c r="C282"/>
      <c r="D282" s="303" t="s">
        <v>204</v>
      </c>
      <c r="E282" s="217">
        <v>199.25</v>
      </c>
      <c r="F282" s="296"/>
      <c r="G282">
        <f t="shared" si="1"/>
        <v>0.03255113253695367</v>
      </c>
    </row>
    <row r="283" spans="1:7" ht="15">
      <c r="A283" s="199" t="s">
        <v>205</v>
      </c>
      <c r="B283" s="200">
        <v>18366</v>
      </c>
      <c r="C283"/>
      <c r="D283" s="303" t="s">
        <v>205</v>
      </c>
      <c r="E283" s="217">
        <v>564.22</v>
      </c>
      <c r="F283" s="296"/>
      <c r="G283">
        <f t="shared" si="1"/>
        <v>0.07070560225860144</v>
      </c>
    </row>
    <row r="284" spans="1:7" ht="15">
      <c r="A284" s="199" t="s">
        <v>206</v>
      </c>
      <c r="B284" s="200">
        <v>100677</v>
      </c>
      <c r="C284"/>
      <c r="D284" s="303" t="s">
        <v>206</v>
      </c>
      <c r="E284" s="217">
        <v>1423.89</v>
      </c>
      <c r="F284" s="296"/>
      <c r="G284">
        <f t="shared" si="1"/>
        <v>0.009846547314578005</v>
      </c>
    </row>
    <row r="285" spans="1:7" ht="15">
      <c r="A285" s="199" t="s">
        <v>207</v>
      </c>
      <c r="B285" s="200">
        <v>3927</v>
      </c>
      <c r="C285"/>
      <c r="D285" s="303" t="s">
        <v>207</v>
      </c>
      <c r="E285" s="217">
        <v>398.82</v>
      </c>
      <c r="F285" s="296"/>
      <c r="G285">
        <f t="shared" si="1"/>
        <v>0.015499841697008073</v>
      </c>
    </row>
    <row r="286" spans="1:7" ht="15">
      <c r="A286" s="199" t="s">
        <v>208</v>
      </c>
      <c r="B286" s="200">
        <v>7833</v>
      </c>
      <c r="C286"/>
      <c r="D286" s="303" t="s">
        <v>208</v>
      </c>
      <c r="E286" s="217">
        <v>505.36</v>
      </c>
      <c r="F286" s="296"/>
      <c r="G286">
        <f t="shared" si="1"/>
        <v>0.06546175193809288</v>
      </c>
    </row>
    <row r="287" spans="1:7" ht="15">
      <c r="A287" s="199" t="s">
        <v>209</v>
      </c>
      <c r="B287" s="200">
        <v>93645</v>
      </c>
      <c r="C287"/>
      <c r="D287" s="303" t="s">
        <v>209</v>
      </c>
      <c r="E287" s="217">
        <v>1430.53</v>
      </c>
      <c r="F287" s="296"/>
      <c r="G287">
        <f t="shared" si="1"/>
        <v>0.01601434532225249</v>
      </c>
    </row>
    <row r="288" spans="1:7" ht="15">
      <c r="A288" s="199" t="s">
        <v>210</v>
      </c>
      <c r="B288" s="200">
        <v>18576</v>
      </c>
      <c r="C288"/>
      <c r="D288" s="303" t="s">
        <v>210</v>
      </c>
      <c r="E288" s="217">
        <v>1159.96</v>
      </c>
      <c r="F288" s="296"/>
      <c r="G288">
        <f t="shared" si="1"/>
        <v>0.06152447220684747</v>
      </c>
    </row>
    <row r="289" spans="1:7" ht="15">
      <c r="A289" s="199" t="s">
        <v>461</v>
      </c>
      <c r="B289" s="200">
        <v>7781</v>
      </c>
      <c r="C289"/>
      <c r="D289" s="199" t="s">
        <v>461</v>
      </c>
      <c r="E289" s="217">
        <v>126.47</v>
      </c>
      <c r="F289" s="296"/>
      <c r="G289">
        <f t="shared" si="1"/>
        <v>0.009856903638301112</v>
      </c>
    </row>
    <row r="290" spans="1:7" ht="15">
      <c r="A290" s="199" t="s">
        <v>402</v>
      </c>
      <c r="B290" s="200">
        <v>1295</v>
      </c>
      <c r="C290"/>
      <c r="D290" s="199" t="s">
        <v>402</v>
      </c>
      <c r="E290" s="217">
        <v>131.38</v>
      </c>
      <c r="F290" s="296"/>
      <c r="G290">
        <f t="shared" si="1"/>
        <v>0.004634513941220799</v>
      </c>
    </row>
    <row r="291" spans="1:7" ht="15">
      <c r="A291" s="199" t="s">
        <v>192</v>
      </c>
      <c r="B291" s="200">
        <v>1722</v>
      </c>
      <c r="C291"/>
      <c r="D291" s="303" t="s">
        <v>192</v>
      </c>
      <c r="E291" s="217">
        <v>371.56</v>
      </c>
      <c r="F291" s="296"/>
      <c r="G291">
        <f t="shared" si="1"/>
        <v>0.013536680953254507</v>
      </c>
    </row>
    <row r="292" spans="1:7" ht="15">
      <c r="A292" s="199" t="s">
        <v>193</v>
      </c>
      <c r="B292" s="200">
        <v>8117</v>
      </c>
      <c r="C292"/>
      <c r="D292" s="303" t="s">
        <v>193</v>
      </c>
      <c r="E292" s="217">
        <v>599.63</v>
      </c>
      <c r="F292" s="296"/>
      <c r="G292">
        <f t="shared" si="1"/>
        <v>0.007050452781371281</v>
      </c>
    </row>
    <row r="293" spans="1:7" ht="15">
      <c r="A293" s="199" t="s">
        <v>194</v>
      </c>
      <c r="B293" s="200">
        <v>4033</v>
      </c>
      <c r="C293"/>
      <c r="D293" s="303" t="s">
        <v>194</v>
      </c>
      <c r="E293" s="217">
        <v>572.02</v>
      </c>
      <c r="F293" s="296"/>
      <c r="G293">
        <f t="shared" si="1"/>
        <v>0.013668910571565438</v>
      </c>
    </row>
    <row r="294" spans="1:7" ht="15">
      <c r="A294" s="199" t="s">
        <v>195</v>
      </c>
      <c r="B294" s="200">
        <v>10843</v>
      </c>
      <c r="C294"/>
      <c r="D294" s="303" t="s">
        <v>195</v>
      </c>
      <c r="E294" s="217">
        <v>793.26</v>
      </c>
      <c r="F294" s="296"/>
      <c r="G294">
        <f t="shared" si="1"/>
        <v>0.029282416847462602</v>
      </c>
    </row>
    <row r="295" spans="1:7" ht="15">
      <c r="A295" s="199" t="s">
        <v>196</v>
      </c>
      <c r="B295" s="200">
        <v>17951</v>
      </c>
      <c r="C295"/>
      <c r="D295" s="303" t="s">
        <v>196</v>
      </c>
      <c r="E295" s="217">
        <v>613.03</v>
      </c>
      <c r="F295" s="296"/>
      <c r="G295">
        <f t="shared" si="1"/>
        <v>0.0006509827577539838</v>
      </c>
    </row>
    <row r="296" spans="1:7" ht="15">
      <c r="A296" s="199" t="s">
        <v>197</v>
      </c>
      <c r="B296" s="200">
        <v>777</v>
      </c>
      <c r="C296"/>
      <c r="D296" s="303" t="s">
        <v>197</v>
      </c>
      <c r="E296" s="217">
        <v>1193.58</v>
      </c>
      <c r="F296" s="296"/>
      <c r="G296">
        <f t="shared" si="1"/>
        <v>0.017955557771572928</v>
      </c>
    </row>
    <row r="297" spans="1:7" ht="15">
      <c r="A297" s="199" t="s">
        <v>198</v>
      </c>
      <c r="B297" s="200">
        <v>21607</v>
      </c>
      <c r="C297"/>
      <c r="D297" s="303" t="s">
        <v>198</v>
      </c>
      <c r="E297" s="217">
        <v>1203.36</v>
      </c>
      <c r="F297" s="296"/>
      <c r="G297">
        <f>B298/(E298*1000)</f>
        <v>0.06507558938577017</v>
      </c>
    </row>
    <row r="298" spans="1:7" ht="15">
      <c r="A298" s="199" t="s">
        <v>110</v>
      </c>
      <c r="B298" s="200">
        <v>12311</v>
      </c>
      <c r="C298"/>
      <c r="D298" s="303" t="s">
        <v>110</v>
      </c>
      <c r="E298" s="217">
        <v>189.18</v>
      </c>
      <c r="F298" s="296"/>
      <c r="G298">
        <f aca="true" t="shared" si="2" ref="G298:G325">B299/(E299*1000)</f>
        <v>0.03148941869809804</v>
      </c>
    </row>
    <row r="299" spans="1:7" ht="15">
      <c r="A299" s="199" t="s">
        <v>111</v>
      </c>
      <c r="B299" s="200">
        <v>28212</v>
      </c>
      <c r="C299"/>
      <c r="D299" s="303" t="s">
        <v>111</v>
      </c>
      <c r="E299" s="217">
        <v>895.92</v>
      </c>
      <c r="F299" s="296"/>
      <c r="G299">
        <f t="shared" si="2"/>
        <v>0.09035769828926905</v>
      </c>
    </row>
    <row r="300" spans="1:7" ht="15">
      <c r="A300" s="199" t="s">
        <v>112</v>
      </c>
      <c r="B300" s="200">
        <v>581</v>
      </c>
      <c r="C300"/>
      <c r="D300" s="303" t="s">
        <v>112</v>
      </c>
      <c r="E300" s="217">
        <v>6.43</v>
      </c>
      <c r="F300" s="296"/>
      <c r="G300">
        <f t="shared" si="2"/>
        <v>0.00032282652557951845</v>
      </c>
    </row>
    <row r="301" spans="1:7" ht="15">
      <c r="A301" s="199" t="s">
        <v>113</v>
      </c>
      <c r="B301" s="200">
        <v>72</v>
      </c>
      <c r="C301"/>
      <c r="D301" s="303" t="s">
        <v>113</v>
      </c>
      <c r="E301" s="217">
        <v>223.03</v>
      </c>
      <c r="F301" s="296"/>
      <c r="G301">
        <f t="shared" si="2"/>
        <v>0.01162946848226036</v>
      </c>
    </row>
    <row r="302" spans="1:7" ht="15">
      <c r="A302" s="199" t="s">
        <v>114</v>
      </c>
      <c r="B302" s="200">
        <v>4330</v>
      </c>
      <c r="C302"/>
      <c r="D302" s="303" t="s">
        <v>114</v>
      </c>
      <c r="E302" s="217">
        <v>372.33</v>
      </c>
      <c r="F302" s="296"/>
      <c r="G302">
        <f t="shared" si="2"/>
        <v>8.666345690900337E-05</v>
      </c>
    </row>
    <row r="303" spans="1:7" ht="15">
      <c r="A303" s="199" t="s">
        <v>115</v>
      </c>
      <c r="B303" s="200">
        <v>45</v>
      </c>
      <c r="C303"/>
      <c r="D303" s="303" t="s">
        <v>115</v>
      </c>
      <c r="E303" s="217">
        <v>519.25</v>
      </c>
      <c r="F303" s="296"/>
      <c r="G303">
        <f t="shared" si="2"/>
        <v>3.908431044109436E-05</v>
      </c>
    </row>
    <row r="304" spans="1:7" ht="15">
      <c r="A304" s="199" t="s">
        <v>116</v>
      </c>
      <c r="B304" s="200">
        <v>7</v>
      </c>
      <c r="C304"/>
      <c r="D304" s="303" t="s">
        <v>116</v>
      </c>
      <c r="E304" s="217">
        <v>179.1</v>
      </c>
      <c r="F304" s="296"/>
      <c r="G304">
        <f t="shared" si="2"/>
        <v>1.935583772065655E-05</v>
      </c>
    </row>
    <row r="305" spans="1:7" ht="15">
      <c r="A305" s="199" t="s">
        <v>117</v>
      </c>
      <c r="B305" s="200">
        <v>5</v>
      </c>
      <c r="C305"/>
      <c r="D305" s="303" t="s">
        <v>117</v>
      </c>
      <c r="E305" s="217">
        <v>258.32</v>
      </c>
      <c r="F305" s="296"/>
      <c r="G305">
        <f t="shared" si="2"/>
        <v>0.0001301405517959396</v>
      </c>
    </row>
    <row r="306" spans="1:7" ht="15">
      <c r="A306" s="199" t="s">
        <v>118</v>
      </c>
      <c r="B306" s="200">
        <v>10</v>
      </c>
      <c r="C306"/>
      <c r="D306" s="303" t="s">
        <v>118</v>
      </c>
      <c r="E306" s="217">
        <v>76.84</v>
      </c>
      <c r="F306" s="296"/>
      <c r="G306">
        <f t="shared" si="2"/>
        <v>0.1267827963619547</v>
      </c>
    </row>
    <row r="307" spans="1:7" ht="15">
      <c r="A307" s="199" t="s">
        <v>220</v>
      </c>
      <c r="B307" s="200">
        <v>82244</v>
      </c>
      <c r="C307"/>
      <c r="D307" s="303" t="s">
        <v>220</v>
      </c>
      <c r="E307" s="217">
        <v>648.7</v>
      </c>
      <c r="F307" s="296"/>
      <c r="G307">
        <f t="shared" si="2"/>
        <v>0.019386580131895738</v>
      </c>
    </row>
    <row r="308" spans="1:7" ht="15">
      <c r="A308" s="199" t="s">
        <v>221</v>
      </c>
      <c r="B308" s="200">
        <v>1852</v>
      </c>
      <c r="C308"/>
      <c r="D308" s="303" t="s">
        <v>221</v>
      </c>
      <c r="E308" s="217">
        <v>95.53</v>
      </c>
      <c r="F308" s="296"/>
      <c r="G308">
        <f t="shared" si="2"/>
        <v>0.12285602223700141</v>
      </c>
    </row>
    <row r="309" spans="1:7" ht="15">
      <c r="A309" s="199" t="s">
        <v>222</v>
      </c>
      <c r="B309" s="200">
        <v>72044</v>
      </c>
      <c r="C309"/>
      <c r="D309" s="303" t="s">
        <v>222</v>
      </c>
      <c r="E309" s="217">
        <v>586.41</v>
      </c>
      <c r="F309" s="296"/>
      <c r="G309">
        <f t="shared" si="2"/>
        <v>0.12906093189964157</v>
      </c>
    </row>
    <row r="310" spans="1:7" ht="15">
      <c r="A310" s="199" t="s">
        <v>223</v>
      </c>
      <c r="B310" s="200">
        <v>9002</v>
      </c>
      <c r="C310"/>
      <c r="D310" s="303" t="s">
        <v>223</v>
      </c>
      <c r="E310" s="217">
        <v>69.75</v>
      </c>
      <c r="F310" s="296"/>
      <c r="G310">
        <f t="shared" si="2"/>
        <v>0.015343607059784279</v>
      </c>
    </row>
    <row r="311" spans="1:7" ht="15">
      <c r="A311" s="199" t="s">
        <v>224</v>
      </c>
      <c r="B311" s="200">
        <v>33444</v>
      </c>
      <c r="C311"/>
      <c r="D311" s="303" t="s">
        <v>224</v>
      </c>
      <c r="E311" s="217">
        <v>2179.67</v>
      </c>
      <c r="F311" s="296"/>
      <c r="G311">
        <f t="shared" si="2"/>
        <v>0.004102896129969477</v>
      </c>
    </row>
    <row r="312" spans="1:7" ht="15">
      <c r="A312" s="199" t="s">
        <v>225</v>
      </c>
      <c r="B312" s="200">
        <v>7541</v>
      </c>
      <c r="C312"/>
      <c r="D312" s="303" t="s">
        <v>225</v>
      </c>
      <c r="E312" s="217">
        <v>1837.97</v>
      </c>
      <c r="F312" s="296"/>
      <c r="G312">
        <f t="shared" si="2"/>
        <v>0.0031783170035719274</v>
      </c>
    </row>
    <row r="313" spans="1:7" ht="15">
      <c r="A313" s="199" t="s">
        <v>226</v>
      </c>
      <c r="B313" s="200">
        <v>6371</v>
      </c>
      <c r="C313"/>
      <c r="D313" s="303" t="s">
        <v>226</v>
      </c>
      <c r="E313" s="217">
        <v>2004.52</v>
      </c>
      <c r="F313" s="296"/>
      <c r="G313">
        <f t="shared" si="2"/>
        <v>0.01398094054693215</v>
      </c>
    </row>
    <row r="314" spans="1:7" ht="15">
      <c r="A314" s="199" t="s">
        <v>227</v>
      </c>
      <c r="B314" s="200">
        <v>27904</v>
      </c>
      <c r="C314"/>
      <c r="D314" s="303" t="s">
        <v>227</v>
      </c>
      <c r="E314" s="217">
        <v>1995.86</v>
      </c>
      <c r="F314" s="296"/>
      <c r="G314">
        <f t="shared" si="2"/>
        <v>0.03306713630704764</v>
      </c>
    </row>
    <row r="315" spans="1:7" ht="15">
      <c r="A315" s="199" t="s">
        <v>228</v>
      </c>
      <c r="B315" s="200">
        <v>76230</v>
      </c>
      <c r="C315"/>
      <c r="D315" s="303" t="s">
        <v>228</v>
      </c>
      <c r="E315" s="217">
        <v>2305.31</v>
      </c>
      <c r="F315" s="296"/>
      <c r="G315">
        <f t="shared" si="2"/>
        <v>0.012410895142869456</v>
      </c>
    </row>
    <row r="316" spans="1:7" ht="15">
      <c r="A316" s="199" t="s">
        <v>229</v>
      </c>
      <c r="B316" s="200">
        <v>28797</v>
      </c>
      <c r="C316"/>
      <c r="D316" s="303" t="s">
        <v>229</v>
      </c>
      <c r="E316" s="217">
        <v>2320.3</v>
      </c>
      <c r="F316" s="296"/>
      <c r="G316">
        <f t="shared" si="2"/>
        <v>0.006978967495219885</v>
      </c>
    </row>
    <row r="317" spans="1:7" ht="15">
      <c r="A317" s="199" t="s">
        <v>230</v>
      </c>
      <c r="B317" s="200">
        <v>511</v>
      </c>
      <c r="C317"/>
      <c r="D317" s="303" t="s">
        <v>230</v>
      </c>
      <c r="E317" s="217">
        <v>73.22</v>
      </c>
      <c r="F317" s="296"/>
      <c r="G317">
        <f t="shared" si="2"/>
        <v>0.01853498272270704</v>
      </c>
    </row>
    <row r="318" spans="1:7" ht="15">
      <c r="A318" s="199" t="s">
        <v>231</v>
      </c>
      <c r="B318" s="200">
        <v>30521</v>
      </c>
      <c r="C318"/>
      <c r="D318" s="303" t="s">
        <v>231</v>
      </c>
      <c r="E318" s="217">
        <v>1646.67</v>
      </c>
      <c r="F318" s="296"/>
      <c r="G318">
        <f t="shared" si="2"/>
        <v>0.003489274794572903</v>
      </c>
    </row>
    <row r="319" spans="1:7" ht="15">
      <c r="A319" s="199" t="s">
        <v>232</v>
      </c>
      <c r="B319" s="200">
        <v>5843</v>
      </c>
      <c r="C319"/>
      <c r="D319" s="303" t="s">
        <v>232</v>
      </c>
      <c r="E319" s="217">
        <v>1674.56</v>
      </c>
      <c r="F319" s="296"/>
      <c r="G319">
        <f t="shared" si="2"/>
        <v>0.027659132704514446</v>
      </c>
    </row>
    <row r="320" spans="1:7" ht="15">
      <c r="A320" s="199" t="s">
        <v>233</v>
      </c>
      <c r="B320" s="200">
        <v>9325</v>
      </c>
      <c r="C320"/>
      <c r="D320" s="303" t="s">
        <v>233</v>
      </c>
      <c r="E320" s="217">
        <v>337.14</v>
      </c>
      <c r="F320" s="296"/>
      <c r="G320">
        <f t="shared" si="2"/>
        <v>0.04638230873828097</v>
      </c>
    </row>
    <row r="321" spans="1:7" ht="15">
      <c r="A321" s="199" t="s">
        <v>234</v>
      </c>
      <c r="B321" s="200">
        <v>6481</v>
      </c>
      <c r="C321"/>
      <c r="D321" s="303" t="s">
        <v>234</v>
      </c>
      <c r="E321" s="217">
        <v>139.73</v>
      </c>
      <c r="F321" s="296"/>
      <c r="G321">
        <f t="shared" si="2"/>
        <v>0.028795411089866156</v>
      </c>
    </row>
    <row r="322" spans="1:7" ht="15">
      <c r="A322" s="199" t="s">
        <v>235</v>
      </c>
      <c r="B322" s="200">
        <v>2259</v>
      </c>
      <c r="C322"/>
      <c r="D322" s="303" t="s">
        <v>235</v>
      </c>
      <c r="E322" s="217">
        <v>78.45</v>
      </c>
      <c r="F322" s="296"/>
      <c r="G322">
        <f t="shared" si="2"/>
        <v>0.00896846567903587</v>
      </c>
    </row>
    <row r="323" spans="1:7" ht="15">
      <c r="A323" s="199" t="s">
        <v>236</v>
      </c>
      <c r="B323" s="200">
        <v>7531</v>
      </c>
      <c r="C323"/>
      <c r="D323" s="303" t="s">
        <v>236</v>
      </c>
      <c r="E323" s="217">
        <v>839.72</v>
      </c>
      <c r="F323" s="296"/>
      <c r="G323">
        <f t="shared" si="2"/>
        <v>0.002408905122184538</v>
      </c>
    </row>
    <row r="324" spans="1:7" ht="15">
      <c r="A324" s="199" t="s">
        <v>237</v>
      </c>
      <c r="B324" s="200">
        <v>1108</v>
      </c>
      <c r="C324"/>
      <c r="D324" s="303" t="s">
        <v>237</v>
      </c>
      <c r="E324" s="217">
        <v>459.96</v>
      </c>
      <c r="F324" s="296"/>
      <c r="G324">
        <f t="shared" si="2"/>
        <v>0.0021271897541586928</v>
      </c>
    </row>
    <row r="325" spans="1:7" ht="15">
      <c r="A325" s="199" t="s">
        <v>238</v>
      </c>
      <c r="B325" s="200">
        <v>1156</v>
      </c>
      <c r="C325"/>
      <c r="D325" s="300" t="s">
        <v>238</v>
      </c>
      <c r="E325" s="217">
        <v>543.44</v>
      </c>
      <c r="F325" s="296"/>
      <c r="G325">
        <f t="shared" si="2"/>
        <v>9.838455706537587E-05</v>
      </c>
    </row>
    <row r="326" spans="1:5" ht="15">
      <c r="A326" s="300" t="s">
        <v>424</v>
      </c>
      <c r="B326" s="200">
        <v>1687</v>
      </c>
      <c r="C326"/>
      <c r="D326" s="300" t="s">
        <v>424</v>
      </c>
      <c r="E326" s="217">
        <v>17147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workbookViewId="0" topLeftCell="A1">
      <selection activeCell="F7" sqref="F7"/>
    </sheetView>
  </sheetViews>
  <sheetFormatPr defaultColWidth="8.8515625" defaultRowHeight="15"/>
  <cols>
    <col min="1" max="1" width="17.421875" style="1" customWidth="1"/>
    <col min="2" max="2" width="16.00390625" style="1" customWidth="1"/>
    <col min="3" max="7" width="18.7109375" style="1" customWidth="1"/>
    <col min="8" max="8" width="11.28125" style="1" customWidth="1"/>
    <col min="9" max="9" width="15.00390625" style="1" customWidth="1"/>
    <col min="10" max="10" width="14.421875" style="1" customWidth="1"/>
    <col min="11" max="11" width="10.421875" style="1" customWidth="1"/>
    <col min="12" max="12" width="8.8515625" style="1" customWidth="1"/>
    <col min="13" max="13" width="11.140625" style="1" customWidth="1"/>
    <col min="14" max="14" width="10.8515625" style="1" customWidth="1"/>
    <col min="15" max="16" width="8.8515625" style="1" customWidth="1"/>
    <col min="17" max="17" width="11.421875" style="1" customWidth="1"/>
    <col min="18" max="18" width="11.140625" style="1" customWidth="1"/>
    <col min="19" max="16384" width="8.8515625" style="1" customWidth="1"/>
  </cols>
  <sheetData>
    <row r="1" ht="15">
      <c r="B1" s="237" t="s">
        <v>472</v>
      </c>
    </row>
    <row r="2" spans="2:11" ht="34.5" customHeight="1">
      <c r="B2" s="233"/>
      <c r="C2" s="248" t="s">
        <v>61</v>
      </c>
      <c r="D2" s="248" t="s">
        <v>62</v>
      </c>
      <c r="E2" s="248" t="s">
        <v>63</v>
      </c>
      <c r="G2" s="164"/>
      <c r="H2" s="158"/>
      <c r="I2" s="158"/>
      <c r="J2" s="158"/>
      <c r="K2" s="158"/>
    </row>
    <row r="3" spans="2:11" ht="13.5" customHeight="1">
      <c r="B3" s="7" t="s">
        <v>70</v>
      </c>
      <c r="C3" s="346">
        <v>3230241</v>
      </c>
      <c r="D3" s="346">
        <v>2484963</v>
      </c>
      <c r="E3" s="352">
        <v>1.2999143246800857</v>
      </c>
      <c r="G3" s="164"/>
      <c r="H3" s="158"/>
      <c r="I3" s="158"/>
      <c r="J3" s="158"/>
      <c r="K3" s="158"/>
    </row>
    <row r="4" spans="2:11" ht="15">
      <c r="B4" s="173" t="s">
        <v>31</v>
      </c>
      <c r="C4" s="252" t="s">
        <v>64</v>
      </c>
      <c r="D4" s="252" t="s">
        <v>64</v>
      </c>
      <c r="E4" s="250" t="s">
        <v>64</v>
      </c>
      <c r="G4" s="165"/>
      <c r="H4" s="79"/>
      <c r="I4" s="79"/>
      <c r="J4" s="79"/>
      <c r="K4" s="158"/>
    </row>
    <row r="5" spans="2:12" ht="15">
      <c r="B5" s="143" t="s">
        <v>0</v>
      </c>
      <c r="C5" s="253">
        <v>59991</v>
      </c>
      <c r="D5" s="253">
        <v>45179</v>
      </c>
      <c r="E5" s="251">
        <v>1.3278514354014033</v>
      </c>
      <c r="G5" s="165"/>
      <c r="H5" s="165"/>
      <c r="I5" s="165"/>
      <c r="J5" s="165"/>
      <c r="K5" s="60"/>
      <c r="L5" s="31"/>
    </row>
    <row r="6" spans="2:12" ht="15">
      <c r="B6" s="143" t="s">
        <v>1</v>
      </c>
      <c r="C6" s="253">
        <v>17689</v>
      </c>
      <c r="D6" s="253">
        <v>18216</v>
      </c>
      <c r="E6" s="251">
        <v>0.9710693895476504</v>
      </c>
      <c r="G6" s="152"/>
      <c r="H6" s="120"/>
      <c r="I6" s="120"/>
      <c r="J6" s="163"/>
      <c r="K6" s="158"/>
      <c r="L6" s="31"/>
    </row>
    <row r="7" spans="2:12" ht="15">
      <c r="B7" s="143" t="s">
        <v>32</v>
      </c>
      <c r="C7" s="254" t="s">
        <v>64</v>
      </c>
      <c r="D7" s="254" t="s">
        <v>64</v>
      </c>
      <c r="E7" s="251" t="s">
        <v>64</v>
      </c>
      <c r="G7" s="152"/>
      <c r="H7" s="120"/>
      <c r="I7" s="120"/>
      <c r="J7" s="163"/>
      <c r="K7" s="158"/>
      <c r="L7" s="31"/>
    </row>
    <row r="8" spans="2:12" ht="15">
      <c r="B8" s="143" t="s">
        <v>15</v>
      </c>
      <c r="C8" s="253">
        <v>102581</v>
      </c>
      <c r="D8" s="253">
        <v>43389</v>
      </c>
      <c r="E8" s="251">
        <v>2.364216736960981</v>
      </c>
      <c r="G8" s="152"/>
      <c r="H8" s="120"/>
      <c r="I8" s="120"/>
      <c r="J8" s="163"/>
      <c r="K8" s="158"/>
      <c r="L8" s="31"/>
    </row>
    <row r="9" spans="2:12" ht="15">
      <c r="B9" s="143" t="s">
        <v>33</v>
      </c>
      <c r="C9" s="254" t="s">
        <v>64</v>
      </c>
      <c r="D9" s="254" t="s">
        <v>64</v>
      </c>
      <c r="E9" s="251" t="s">
        <v>64</v>
      </c>
      <c r="G9" s="152"/>
      <c r="H9" s="120"/>
      <c r="I9" s="120"/>
      <c r="J9" s="163"/>
      <c r="K9" s="158"/>
      <c r="L9" s="31"/>
    </row>
    <row r="10" spans="2:12" ht="15">
      <c r="B10" s="143" t="s">
        <v>34</v>
      </c>
      <c r="C10" s="254" t="s">
        <v>64</v>
      </c>
      <c r="D10" s="254" t="s">
        <v>64</v>
      </c>
      <c r="E10" s="251" t="s">
        <v>64</v>
      </c>
      <c r="G10" s="152"/>
      <c r="H10" s="120"/>
      <c r="I10" s="120"/>
      <c r="J10" s="163"/>
      <c r="K10" s="158"/>
      <c r="L10" s="31"/>
    </row>
    <row r="11" spans="2:12" ht="15">
      <c r="B11" s="143" t="s">
        <v>2</v>
      </c>
      <c r="C11" s="253">
        <v>103298</v>
      </c>
      <c r="D11" s="253">
        <v>188896</v>
      </c>
      <c r="E11" s="251">
        <v>0.5468511773674403</v>
      </c>
      <c r="G11" s="152"/>
      <c r="H11" s="120"/>
      <c r="I11" s="120"/>
      <c r="J11" s="163"/>
      <c r="K11" s="158"/>
      <c r="L11" s="31"/>
    </row>
    <row r="12" spans="2:12" ht="15">
      <c r="B12" s="143" t="s">
        <v>3</v>
      </c>
      <c r="C12" s="253">
        <v>941154</v>
      </c>
      <c r="D12" s="253">
        <v>517615</v>
      </c>
      <c r="E12" s="251">
        <v>1.8182510166822832</v>
      </c>
      <c r="G12" s="152"/>
      <c r="H12" s="120"/>
      <c r="I12" s="120"/>
      <c r="J12" s="163"/>
      <c r="K12" s="158"/>
      <c r="L12" s="31"/>
    </row>
    <row r="13" spans="2:12" ht="15">
      <c r="B13" s="143" t="s">
        <v>4</v>
      </c>
      <c r="C13" s="253">
        <v>802896</v>
      </c>
      <c r="D13" s="253">
        <v>76453</v>
      </c>
      <c r="E13" s="251">
        <v>10.50182465043883</v>
      </c>
      <c r="G13" s="152"/>
      <c r="H13" s="120"/>
      <c r="I13" s="120"/>
      <c r="J13" s="163"/>
      <c r="K13" s="158"/>
      <c r="L13" s="31"/>
    </row>
    <row r="14" spans="2:12" ht="15">
      <c r="B14" s="143" t="s">
        <v>17</v>
      </c>
      <c r="C14" s="253">
        <v>20393</v>
      </c>
      <c r="D14" s="253">
        <v>46068</v>
      </c>
      <c r="E14" s="251">
        <v>0.442671702700356</v>
      </c>
      <c r="G14" s="152"/>
      <c r="H14" s="120"/>
      <c r="I14" s="120"/>
      <c r="J14" s="163"/>
      <c r="K14" s="158"/>
      <c r="L14" s="31"/>
    </row>
    <row r="15" spans="2:12" ht="15">
      <c r="B15" s="143" t="s">
        <v>5</v>
      </c>
      <c r="C15" s="253">
        <v>650690</v>
      </c>
      <c r="D15" s="253">
        <v>381141</v>
      </c>
      <c r="E15" s="251">
        <v>1.70721596469548</v>
      </c>
      <c r="G15" s="152"/>
      <c r="H15" s="120"/>
      <c r="I15" s="120"/>
      <c r="J15" s="163"/>
      <c r="K15" s="158"/>
      <c r="L15" s="31"/>
    </row>
    <row r="16" spans="2:12" ht="15">
      <c r="B16" s="143" t="s">
        <v>6</v>
      </c>
      <c r="C16" s="253">
        <v>7781</v>
      </c>
      <c r="D16" s="253">
        <v>14202</v>
      </c>
      <c r="E16" s="251">
        <v>0.5478805801999719</v>
      </c>
      <c r="G16" s="152"/>
      <c r="H16" s="120"/>
      <c r="I16" s="120"/>
      <c r="J16" s="163"/>
      <c r="K16" s="158"/>
      <c r="L16" s="31"/>
    </row>
    <row r="17" spans="2:12" ht="15">
      <c r="B17" s="143" t="s">
        <v>35</v>
      </c>
      <c r="C17" s="254" t="s">
        <v>64</v>
      </c>
      <c r="D17" s="254" t="s">
        <v>64</v>
      </c>
      <c r="E17" s="251" t="s">
        <v>64</v>
      </c>
      <c r="G17" s="152"/>
      <c r="H17" s="120"/>
      <c r="I17" s="120"/>
      <c r="J17" s="61"/>
      <c r="K17" s="163"/>
      <c r="L17" s="31"/>
    </row>
    <row r="18" spans="2:12" ht="15">
      <c r="B18" s="143" t="s">
        <v>36</v>
      </c>
      <c r="C18" s="254" t="s">
        <v>64</v>
      </c>
      <c r="D18" s="254" t="s">
        <v>64</v>
      </c>
      <c r="E18" s="251" t="s">
        <v>64</v>
      </c>
      <c r="G18" s="152"/>
      <c r="H18" s="120"/>
      <c r="I18" s="120"/>
      <c r="J18" s="163"/>
      <c r="K18" s="158"/>
      <c r="L18" s="31"/>
    </row>
    <row r="19" spans="2:12" ht="15">
      <c r="B19" s="143" t="s">
        <v>7</v>
      </c>
      <c r="C19" s="253">
        <v>1295</v>
      </c>
      <c r="D19" s="253">
        <v>326</v>
      </c>
      <c r="E19" s="251">
        <v>3.9723926380368098</v>
      </c>
      <c r="G19" s="152"/>
      <c r="H19" s="120"/>
      <c r="I19" s="120"/>
      <c r="J19" s="163"/>
      <c r="K19" s="158"/>
      <c r="L19" s="31"/>
    </row>
    <row r="20" spans="2:12" ht="15">
      <c r="B20" s="143" t="s">
        <v>8</v>
      </c>
      <c r="C20" s="253">
        <v>65049</v>
      </c>
      <c r="D20" s="253">
        <v>35741</v>
      </c>
      <c r="E20" s="251">
        <v>1.8200106320472287</v>
      </c>
      <c r="G20" s="152"/>
      <c r="H20" s="120"/>
      <c r="I20" s="120"/>
      <c r="J20" s="163"/>
      <c r="K20" s="158"/>
      <c r="L20" s="31"/>
    </row>
    <row r="21" spans="2:12" ht="15">
      <c r="B21" s="143" t="s">
        <v>80</v>
      </c>
      <c r="C21" s="251" t="s">
        <v>64</v>
      </c>
      <c r="D21" s="251" t="s">
        <v>64</v>
      </c>
      <c r="E21" s="251" t="s">
        <v>64</v>
      </c>
      <c r="G21" s="152"/>
      <c r="H21" s="120"/>
      <c r="I21" s="120"/>
      <c r="J21" s="163"/>
      <c r="K21" s="158"/>
      <c r="L21" s="31"/>
    </row>
    <row r="22" spans="2:12" ht="15">
      <c r="B22" s="143" t="s">
        <v>37</v>
      </c>
      <c r="C22" s="254" t="s">
        <v>64</v>
      </c>
      <c r="D22" s="254" t="s">
        <v>64</v>
      </c>
      <c r="E22" s="251" t="s">
        <v>64</v>
      </c>
      <c r="G22" s="152"/>
      <c r="H22" s="120"/>
      <c r="I22" s="120"/>
      <c r="J22" s="163"/>
      <c r="K22" s="158"/>
      <c r="L22" s="31"/>
    </row>
    <row r="23" spans="2:11" ht="15">
      <c r="B23" s="143" t="s">
        <v>10</v>
      </c>
      <c r="C23" s="253">
        <v>45574</v>
      </c>
      <c r="D23" s="253">
        <v>14133</v>
      </c>
      <c r="E23" s="251">
        <v>3.2246515248001133</v>
      </c>
      <c r="G23" s="152"/>
      <c r="H23" s="120"/>
      <c r="I23" s="120"/>
      <c r="J23" s="163"/>
      <c r="K23" s="158"/>
    </row>
    <row r="24" spans="2:11" ht="15">
      <c r="B24" s="143" t="s">
        <v>38</v>
      </c>
      <c r="C24" s="254" t="s">
        <v>64</v>
      </c>
      <c r="D24" s="254" t="s">
        <v>64</v>
      </c>
      <c r="E24" s="251" t="s">
        <v>64</v>
      </c>
      <c r="G24" s="166"/>
      <c r="H24" s="166"/>
      <c r="I24" s="166"/>
      <c r="J24" s="167"/>
      <c r="K24" s="60"/>
    </row>
    <row r="25" spans="2:11" ht="15">
      <c r="B25" s="143" t="s">
        <v>30</v>
      </c>
      <c r="C25" s="253">
        <v>198586</v>
      </c>
      <c r="D25" s="253">
        <v>212128</v>
      </c>
      <c r="E25" s="251">
        <v>0.9361611856992005</v>
      </c>
      <c r="G25" s="158"/>
      <c r="H25" s="60"/>
      <c r="I25" s="60"/>
      <c r="J25" s="60"/>
      <c r="K25" s="158"/>
    </row>
    <row r="26" spans="2:11" ht="15">
      <c r="B26" s="143" t="s">
        <v>12</v>
      </c>
      <c r="C26" s="253">
        <v>183717</v>
      </c>
      <c r="D26" s="253">
        <v>854766</v>
      </c>
      <c r="E26" s="251">
        <v>0.2149325078442521</v>
      </c>
      <c r="F26" s="47"/>
      <c r="G26" s="158"/>
      <c r="H26" s="60"/>
      <c r="I26" s="159"/>
      <c r="J26" s="160"/>
      <c r="K26" s="60"/>
    </row>
    <row r="27" spans="2:10" ht="15">
      <c r="B27" s="143" t="s">
        <v>25</v>
      </c>
      <c r="C27" s="253">
        <v>15806</v>
      </c>
      <c r="D27" s="253">
        <v>30224</v>
      </c>
      <c r="E27" s="251">
        <v>0.5229618845950238</v>
      </c>
      <c r="H27" s="31"/>
      <c r="I27" s="25"/>
      <c r="J27" s="30"/>
    </row>
    <row r="28" spans="2:10" ht="15">
      <c r="B28" s="143" t="s">
        <v>13</v>
      </c>
      <c r="C28" s="253">
        <v>12054</v>
      </c>
      <c r="D28" s="253">
        <v>5933</v>
      </c>
      <c r="E28" s="251">
        <v>2.03168717343671</v>
      </c>
      <c r="H28" s="31"/>
      <c r="I28" s="25"/>
      <c r="J28" s="30"/>
    </row>
    <row r="29" spans="2:10" ht="15">
      <c r="B29" s="143" t="s">
        <v>39</v>
      </c>
      <c r="C29" s="254" t="s">
        <v>64</v>
      </c>
      <c r="D29" s="254" t="s">
        <v>64</v>
      </c>
      <c r="E29" s="251" t="s">
        <v>64</v>
      </c>
      <c r="H29" s="31"/>
      <c r="I29" s="25"/>
      <c r="J29" s="30"/>
    </row>
    <row r="30" spans="2:10" ht="15">
      <c r="B30" s="143" t="s">
        <v>40</v>
      </c>
      <c r="C30" s="254" t="s">
        <v>64</v>
      </c>
      <c r="D30" s="254" t="s">
        <v>64</v>
      </c>
      <c r="E30" s="251" t="s">
        <v>64</v>
      </c>
      <c r="H30" s="31"/>
      <c r="I30" s="25"/>
      <c r="J30" s="30"/>
    </row>
    <row r="31" spans="2:10" ht="15">
      <c r="B31" s="146" t="s">
        <v>14</v>
      </c>
      <c r="C31" s="255">
        <v>1687</v>
      </c>
      <c r="D31" s="255">
        <v>553</v>
      </c>
      <c r="E31" s="256">
        <v>3.050632911392405</v>
      </c>
      <c r="H31" s="31"/>
      <c r="I31" s="25"/>
      <c r="J31" s="30"/>
    </row>
    <row r="32" spans="2:5" ht="25.5" customHeight="1">
      <c r="B32" s="354" t="s">
        <v>104</v>
      </c>
      <c r="C32" s="354"/>
      <c r="D32" s="354"/>
      <c r="E32" s="354"/>
    </row>
    <row r="33" ht="15">
      <c r="B33" s="19" t="s">
        <v>66</v>
      </c>
    </row>
    <row r="34" ht="15">
      <c r="B34" s="64" t="s">
        <v>91</v>
      </c>
    </row>
    <row r="38" ht="15">
      <c r="A38" s="22"/>
    </row>
    <row r="43" ht="15">
      <c r="A43" s="22" t="s">
        <v>69</v>
      </c>
    </row>
    <row r="44" ht="15">
      <c r="A44" s="1" t="s">
        <v>486</v>
      </c>
    </row>
  </sheetData>
  <mergeCells count="1">
    <mergeCell ref="B32:E32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workbookViewId="0" topLeftCell="A22">
      <selection activeCell="E62" sqref="E62:F64"/>
    </sheetView>
  </sheetViews>
  <sheetFormatPr defaultColWidth="8.8515625" defaultRowHeight="15"/>
  <cols>
    <col min="1" max="1" width="8.8515625" style="1" customWidth="1"/>
    <col min="2" max="2" width="12.00390625" style="1" customWidth="1"/>
    <col min="3" max="7" width="8.8515625" style="1" customWidth="1"/>
    <col min="8" max="8" width="9.140625" style="1" customWidth="1"/>
    <col min="9" max="16384" width="8.8515625" style="1" customWidth="1"/>
  </cols>
  <sheetData>
    <row r="1" ht="15">
      <c r="B1" s="327" t="s">
        <v>473</v>
      </c>
    </row>
    <row r="2" ht="15">
      <c r="B2" s="2" t="s">
        <v>71</v>
      </c>
    </row>
    <row r="28" spans="2:11" ht="15">
      <c r="B28" s="354"/>
      <c r="C28" s="354"/>
      <c r="D28" s="354"/>
      <c r="E28" s="354"/>
      <c r="F28" s="354"/>
      <c r="G28" s="354"/>
      <c r="H28" s="354"/>
      <c r="I28" s="354"/>
      <c r="J28" s="354"/>
      <c r="K28" s="354"/>
    </row>
    <row r="29" ht="15">
      <c r="B29" s="2" t="s">
        <v>105</v>
      </c>
    </row>
    <row r="30" ht="15">
      <c r="B30" s="3" t="s">
        <v>92</v>
      </c>
    </row>
    <row r="35" ht="15">
      <c r="B35" s="3"/>
    </row>
    <row r="36" ht="15">
      <c r="A36" s="22" t="s">
        <v>69</v>
      </c>
    </row>
    <row r="37" ht="15">
      <c r="A37" s="1" t="s">
        <v>487</v>
      </c>
    </row>
    <row r="41" ht="15">
      <c r="A41" s="22" t="s">
        <v>106</v>
      </c>
    </row>
    <row r="42" spans="1:12" ht="15">
      <c r="A42" s="169"/>
      <c r="B42" s="179">
        <v>2015</v>
      </c>
      <c r="D42" s="153"/>
      <c r="F42" s="171"/>
      <c r="G42" s="171"/>
      <c r="H42" s="170"/>
      <c r="I42" s="170"/>
      <c r="J42" s="170"/>
      <c r="K42" s="57"/>
      <c r="L42" s="57"/>
    </row>
    <row r="43" spans="1:12" ht="15">
      <c r="A43" s="143" t="s">
        <v>12</v>
      </c>
      <c r="B43" s="161">
        <v>854766</v>
      </c>
      <c r="D43" s="25"/>
      <c r="F43" s="226"/>
      <c r="G43" s="54"/>
      <c r="H43" s="120"/>
      <c r="I43" s="120"/>
      <c r="J43" s="68"/>
      <c r="K43" s="55"/>
      <c r="L43" s="57"/>
    </row>
    <row r="44" spans="1:12" ht="15">
      <c r="A44" s="143" t="s">
        <v>3</v>
      </c>
      <c r="B44" s="161">
        <v>517615</v>
      </c>
      <c r="D44" s="25"/>
      <c r="F44" s="226"/>
      <c r="G44" s="54"/>
      <c r="H44" s="120"/>
      <c r="I44" s="120"/>
      <c r="J44" s="68"/>
      <c r="K44" s="55"/>
      <c r="L44" s="57"/>
    </row>
    <row r="45" spans="1:12" ht="15">
      <c r="A45" s="143" t="s">
        <v>5</v>
      </c>
      <c r="B45" s="161">
        <v>381141</v>
      </c>
      <c r="D45" s="25"/>
      <c r="F45" s="226"/>
      <c r="G45" s="54"/>
      <c r="H45" s="120"/>
      <c r="I45" s="120"/>
      <c r="J45" s="68"/>
      <c r="K45" s="55"/>
      <c r="L45" s="57"/>
    </row>
    <row r="46" spans="1:12" ht="15">
      <c r="A46" s="143" t="s">
        <v>30</v>
      </c>
      <c r="B46" s="161">
        <v>212128</v>
      </c>
      <c r="D46" s="25"/>
      <c r="F46" s="152"/>
      <c r="G46" s="54"/>
      <c r="H46" s="120"/>
      <c r="I46" s="120"/>
      <c r="J46" s="68"/>
      <c r="K46" s="55"/>
      <c r="L46" s="57"/>
    </row>
    <row r="47" spans="1:12" ht="15">
      <c r="A47" s="143" t="s">
        <v>2</v>
      </c>
      <c r="B47" s="161">
        <v>188896</v>
      </c>
      <c r="D47" s="25"/>
      <c r="F47" s="152"/>
      <c r="G47" s="54"/>
      <c r="H47" s="120"/>
      <c r="I47" s="120"/>
      <c r="J47" s="68"/>
      <c r="K47" s="55"/>
      <c r="L47" s="57"/>
    </row>
    <row r="48" spans="1:12" ht="15">
      <c r="A48" s="143" t="s">
        <v>4</v>
      </c>
      <c r="B48" s="161">
        <v>76453</v>
      </c>
      <c r="D48" s="25"/>
      <c r="F48" s="152"/>
      <c r="G48" s="54"/>
      <c r="H48" s="120"/>
      <c r="I48" s="120"/>
      <c r="J48" s="68"/>
      <c r="K48" s="55"/>
      <c r="L48" s="57"/>
    </row>
    <row r="49" spans="1:12" ht="15">
      <c r="A49" s="143" t="s">
        <v>17</v>
      </c>
      <c r="B49" s="161">
        <v>46068</v>
      </c>
      <c r="D49" s="25"/>
      <c r="F49" s="152"/>
      <c r="G49" s="54"/>
      <c r="H49" s="120"/>
      <c r="I49" s="120"/>
      <c r="J49" s="68"/>
      <c r="K49" s="55"/>
      <c r="L49" s="57"/>
    </row>
    <row r="50" spans="1:12" ht="15">
      <c r="A50" s="143" t="s">
        <v>0</v>
      </c>
      <c r="B50" s="161">
        <v>45179</v>
      </c>
      <c r="D50" s="25"/>
      <c r="F50" s="152"/>
      <c r="G50" s="54"/>
      <c r="H50" s="120"/>
      <c r="I50" s="120"/>
      <c r="J50" s="68"/>
      <c r="K50" s="55"/>
      <c r="L50" s="57"/>
    </row>
    <row r="51" spans="1:12" ht="15">
      <c r="A51" s="143" t="s">
        <v>15</v>
      </c>
      <c r="B51" s="161">
        <v>43389</v>
      </c>
      <c r="D51" s="25"/>
      <c r="F51" s="152"/>
      <c r="G51" s="54"/>
      <c r="H51" s="120"/>
      <c r="I51" s="120"/>
      <c r="J51" s="68"/>
      <c r="K51" s="55"/>
      <c r="L51" s="57"/>
    </row>
    <row r="52" spans="1:12" ht="15">
      <c r="A52" s="143" t="s">
        <v>8</v>
      </c>
      <c r="B52" s="161">
        <v>35741</v>
      </c>
      <c r="D52" s="25"/>
      <c r="F52" s="152"/>
      <c r="G52" s="54"/>
      <c r="H52" s="120"/>
      <c r="I52" s="120"/>
      <c r="J52" s="68"/>
      <c r="K52" s="55"/>
      <c r="L52" s="57"/>
    </row>
    <row r="53" spans="1:12" ht="15">
      <c r="A53" s="143" t="s">
        <v>25</v>
      </c>
      <c r="B53" s="161">
        <v>30224</v>
      </c>
      <c r="D53" s="25"/>
      <c r="F53" s="152"/>
      <c r="G53" s="54"/>
      <c r="H53" s="120"/>
      <c r="I53" s="120"/>
      <c r="J53" s="68"/>
      <c r="K53" s="55"/>
      <c r="L53" s="57"/>
    </row>
    <row r="54" spans="1:12" ht="15">
      <c r="A54" s="143" t="s">
        <v>1</v>
      </c>
      <c r="B54" s="161">
        <v>18216</v>
      </c>
      <c r="D54" s="25"/>
      <c r="F54" s="152"/>
      <c r="G54" s="54"/>
      <c r="H54" s="120"/>
      <c r="I54" s="120"/>
      <c r="J54" s="68"/>
      <c r="K54" s="55"/>
      <c r="L54" s="57"/>
    </row>
    <row r="55" spans="1:12" ht="15">
      <c r="A55" s="143" t="s">
        <v>6</v>
      </c>
      <c r="B55" s="161">
        <v>14202</v>
      </c>
      <c r="D55" s="25"/>
      <c r="F55" s="152"/>
      <c r="G55" s="54"/>
      <c r="H55" s="120"/>
      <c r="I55" s="120"/>
      <c r="J55" s="68"/>
      <c r="K55" s="55"/>
      <c r="L55" s="57"/>
    </row>
    <row r="56" spans="1:12" ht="15">
      <c r="A56" s="143" t="s">
        <v>10</v>
      </c>
      <c r="B56" s="161">
        <v>14133</v>
      </c>
      <c r="D56" s="25"/>
      <c r="F56" s="152"/>
      <c r="G56" s="54"/>
      <c r="H56" s="120"/>
      <c r="I56" s="120"/>
      <c r="J56" s="68"/>
      <c r="K56" s="55"/>
      <c r="L56" s="57"/>
    </row>
    <row r="57" spans="1:12" ht="15">
      <c r="A57" s="143" t="s">
        <v>13</v>
      </c>
      <c r="B57" s="161">
        <v>5933</v>
      </c>
      <c r="D57" s="25"/>
      <c r="F57" s="152"/>
      <c r="G57" s="54"/>
      <c r="H57" s="120"/>
      <c r="I57" s="120"/>
      <c r="J57" s="68"/>
      <c r="K57" s="55"/>
      <c r="L57" s="57"/>
    </row>
    <row r="58" spans="1:12" ht="15">
      <c r="A58" s="143" t="s">
        <v>14</v>
      </c>
      <c r="B58" s="161">
        <v>553</v>
      </c>
      <c r="D58" s="25"/>
      <c r="F58" s="152"/>
      <c r="G58" s="54"/>
      <c r="H58" s="120"/>
      <c r="I58" s="120"/>
      <c r="J58" s="68"/>
      <c r="K58" s="55"/>
      <c r="L58" s="57"/>
    </row>
    <row r="59" spans="1:12" ht="15">
      <c r="A59" s="146" t="s">
        <v>7</v>
      </c>
      <c r="B59" s="168">
        <v>326</v>
      </c>
      <c r="D59" s="25"/>
      <c r="F59" s="152"/>
      <c r="G59" s="54"/>
      <c r="H59" s="120"/>
      <c r="I59" s="120"/>
      <c r="J59" s="68"/>
      <c r="K59" s="55"/>
      <c r="L59" s="57"/>
    </row>
    <row r="60" spans="2:12" ht="15">
      <c r="B60" s="22"/>
      <c r="C60" s="141"/>
      <c r="G60" s="57"/>
      <c r="H60" s="57"/>
      <c r="I60" s="55"/>
      <c r="J60" s="57"/>
      <c r="K60" s="57"/>
      <c r="L60" s="57"/>
    </row>
    <row r="61" spans="2:12" ht="15">
      <c r="B61" s="22"/>
      <c r="C61" s="141"/>
      <c r="G61" s="57"/>
      <c r="H61" s="57"/>
      <c r="I61" s="55"/>
      <c r="J61" s="57"/>
      <c r="K61" s="57"/>
      <c r="L61" s="57"/>
    </row>
    <row r="62" spans="2:12" ht="15">
      <c r="B62" s="22"/>
      <c r="C62" s="141"/>
      <c r="G62" s="57"/>
      <c r="H62" s="57"/>
      <c r="I62" s="55"/>
      <c r="J62" s="57"/>
      <c r="K62" s="57"/>
      <c r="L62" s="57"/>
    </row>
    <row r="63" spans="3:12" ht="15">
      <c r="C63" s="43"/>
      <c r="G63" s="57"/>
      <c r="H63" s="57"/>
      <c r="I63" s="55"/>
      <c r="J63" s="57"/>
      <c r="K63" s="57"/>
      <c r="L63" s="57"/>
    </row>
    <row r="64" ht="15">
      <c r="A64" s="42"/>
    </row>
    <row r="65" ht="15">
      <c r="A65" s="22"/>
    </row>
  </sheetData>
  <mergeCells count="1">
    <mergeCell ref="B28:K28"/>
  </mergeCells>
  <printOptions/>
  <pageMargins left="0.7" right="0.7" top="0.75" bottom="0.75" header="0.3" footer="0.3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8"/>
  <sheetViews>
    <sheetView showGridLines="0" workbookViewId="0" topLeftCell="A23">
      <selection activeCell="A58" sqref="A58:XFD58"/>
    </sheetView>
  </sheetViews>
  <sheetFormatPr defaultColWidth="8.8515625" defaultRowHeight="15"/>
  <cols>
    <col min="1" max="1" width="8.8515625" style="1" customWidth="1"/>
    <col min="2" max="2" width="13.7109375" style="1" customWidth="1"/>
    <col min="3" max="4" width="8.8515625" style="1" customWidth="1"/>
    <col min="5" max="5" width="11.421875" style="1" bestFit="1" customWidth="1"/>
    <col min="6" max="6" width="11.00390625" style="1" bestFit="1" customWidth="1"/>
    <col min="7" max="7" width="10.421875" style="1" bestFit="1" customWidth="1"/>
    <col min="8" max="8" width="12.421875" style="1" customWidth="1"/>
    <col min="9" max="14" width="8.8515625" style="1" customWidth="1"/>
    <col min="15" max="15" width="11.8515625" style="1" customWidth="1"/>
    <col min="16" max="16" width="8.8515625" style="1" customWidth="1"/>
    <col min="17" max="17" width="11.00390625" style="1" customWidth="1"/>
    <col min="18" max="16384" width="8.8515625" style="1" customWidth="1"/>
  </cols>
  <sheetData>
    <row r="1" ht="15">
      <c r="B1" s="327" t="s">
        <v>474</v>
      </c>
    </row>
    <row r="2" ht="15">
      <c r="B2" s="2" t="s">
        <v>26</v>
      </c>
    </row>
    <row r="18" spans="33:34" ht="15">
      <c r="AG18" s="26"/>
      <c r="AH18" s="26"/>
    </row>
    <row r="19" spans="33:34" ht="15">
      <c r="AG19" s="26"/>
      <c r="AH19" s="26"/>
    </row>
    <row r="20" spans="33:34" ht="15">
      <c r="AG20" s="26"/>
      <c r="AH20" s="26"/>
    </row>
    <row r="21" spans="18:34" ht="15">
      <c r="R21" s="21"/>
      <c r="AG21" s="26"/>
      <c r="AH21" s="26"/>
    </row>
    <row r="22" spans="18:34" ht="15">
      <c r="R22" s="20"/>
      <c r="AG22" s="26"/>
      <c r="AH22" s="26"/>
    </row>
    <row r="23" spans="18:34" ht="15">
      <c r="R23" s="19"/>
      <c r="AG23" s="26"/>
      <c r="AH23" s="26"/>
    </row>
    <row r="24" ht="15">
      <c r="R24" s="19"/>
    </row>
    <row r="25" ht="15">
      <c r="R25" s="3"/>
    </row>
    <row r="29" ht="15">
      <c r="B29" s="109"/>
    </row>
    <row r="30" ht="15">
      <c r="B30" s="2" t="s">
        <v>104</v>
      </c>
    </row>
    <row r="31" ht="15">
      <c r="B31" s="3" t="s">
        <v>92</v>
      </c>
    </row>
    <row r="36" ht="15">
      <c r="A36" s="22" t="s">
        <v>107</v>
      </c>
    </row>
    <row r="37" spans="1:10" ht="15">
      <c r="A37" s="180"/>
      <c r="B37" s="185">
        <v>2015</v>
      </c>
      <c r="F37" s="165"/>
      <c r="G37" s="79"/>
      <c r="H37" s="79"/>
      <c r="I37" s="79"/>
      <c r="J37" s="158"/>
    </row>
    <row r="38" spans="1:10" ht="15">
      <c r="A38" s="181" t="s">
        <v>4</v>
      </c>
      <c r="B38" s="182">
        <v>10.50182465043883</v>
      </c>
      <c r="D38" s="26"/>
      <c r="F38" s="152"/>
      <c r="G38" s="120"/>
      <c r="H38" s="120"/>
      <c r="I38" s="163"/>
      <c r="J38" s="66"/>
    </row>
    <row r="39" spans="1:10" ht="15">
      <c r="A39" s="181" t="s">
        <v>7</v>
      </c>
      <c r="B39" s="182">
        <v>3.9723926380368098</v>
      </c>
      <c r="D39" s="26"/>
      <c r="F39" s="152"/>
      <c r="G39" s="120"/>
      <c r="H39" s="120"/>
      <c r="I39" s="163"/>
      <c r="J39" s="66"/>
    </row>
    <row r="40" spans="1:10" ht="15">
      <c r="A40" s="181" t="s">
        <v>10</v>
      </c>
      <c r="B40" s="182">
        <v>3.2246515248001133</v>
      </c>
      <c r="D40" s="26"/>
      <c r="F40" s="152"/>
      <c r="G40" s="120"/>
      <c r="H40" s="120"/>
      <c r="I40" s="163"/>
      <c r="J40" s="66"/>
    </row>
    <row r="41" spans="1:10" ht="15">
      <c r="A41" s="181" t="s">
        <v>14</v>
      </c>
      <c r="B41" s="182">
        <v>3.050632911392405</v>
      </c>
      <c r="D41" s="26"/>
      <c r="F41" s="152"/>
      <c r="G41" s="120"/>
      <c r="H41" s="120"/>
      <c r="I41" s="163"/>
      <c r="J41" s="66"/>
    </row>
    <row r="42" spans="1:10" ht="15">
      <c r="A42" s="181" t="s">
        <v>15</v>
      </c>
      <c r="B42" s="182">
        <v>2.364216736960981</v>
      </c>
      <c r="D42" s="26"/>
      <c r="F42" s="152"/>
      <c r="G42" s="120"/>
      <c r="H42" s="120"/>
      <c r="I42" s="163"/>
      <c r="J42" s="66"/>
    </row>
    <row r="43" spans="1:10" ht="15">
      <c r="A43" s="181" t="s">
        <v>13</v>
      </c>
      <c r="B43" s="182">
        <v>2.03168717343671</v>
      </c>
      <c r="D43" s="26"/>
      <c r="F43" s="152"/>
      <c r="G43" s="120"/>
      <c r="H43" s="120"/>
      <c r="I43" s="163"/>
      <c r="J43" s="66"/>
    </row>
    <row r="44" spans="1:10" ht="15">
      <c r="A44" s="181" t="s">
        <v>8</v>
      </c>
      <c r="B44" s="182">
        <v>1.8200106320472287</v>
      </c>
      <c r="D44" s="26"/>
      <c r="F44" s="152"/>
      <c r="G44" s="120"/>
      <c r="H44" s="120"/>
      <c r="I44" s="163"/>
      <c r="J44" s="66"/>
    </row>
    <row r="45" spans="1:10" ht="15">
      <c r="A45" s="181" t="s">
        <v>3</v>
      </c>
      <c r="B45" s="182">
        <v>1.8182510166822832</v>
      </c>
      <c r="D45" s="26"/>
      <c r="F45" s="152"/>
      <c r="G45" s="120"/>
      <c r="H45" s="120"/>
      <c r="I45" s="163"/>
      <c r="J45" s="66"/>
    </row>
    <row r="46" spans="1:10" ht="15">
      <c r="A46" s="181" t="s">
        <v>5</v>
      </c>
      <c r="B46" s="182">
        <v>1.70721596469548</v>
      </c>
      <c r="D46" s="26"/>
      <c r="F46" s="152"/>
      <c r="G46" s="120"/>
      <c r="H46" s="120"/>
      <c r="I46" s="163"/>
      <c r="J46" s="66"/>
    </row>
    <row r="47" spans="1:10" ht="15">
      <c r="A47" s="181" t="s">
        <v>0</v>
      </c>
      <c r="B47" s="182">
        <v>1.3278514354014033</v>
      </c>
      <c r="D47" s="26"/>
      <c r="F47" s="152"/>
      <c r="G47" s="120"/>
      <c r="H47" s="120"/>
      <c r="I47" s="163"/>
      <c r="J47" s="66"/>
    </row>
    <row r="48" spans="1:10" ht="15">
      <c r="A48" s="181" t="s">
        <v>1</v>
      </c>
      <c r="B48" s="182">
        <v>0.9710693895476504</v>
      </c>
      <c r="D48" s="26"/>
      <c r="F48" s="152"/>
      <c r="G48" s="120"/>
      <c r="H48" s="120"/>
      <c r="I48" s="163"/>
      <c r="J48" s="66"/>
    </row>
    <row r="49" spans="1:10" ht="15">
      <c r="A49" s="181" t="s">
        <v>30</v>
      </c>
      <c r="B49" s="182">
        <v>0.9361611856992005</v>
      </c>
      <c r="D49" s="26"/>
      <c r="F49" s="152"/>
      <c r="G49" s="120"/>
      <c r="H49" s="120"/>
      <c r="I49" s="163"/>
      <c r="J49" s="66"/>
    </row>
    <row r="50" spans="1:10" ht="15">
      <c r="A50" s="181" t="s">
        <v>6</v>
      </c>
      <c r="B50" s="182">
        <v>0.5478805801999719</v>
      </c>
      <c r="D50" s="26"/>
      <c r="F50" s="152"/>
      <c r="G50" s="120"/>
      <c r="H50" s="120"/>
      <c r="I50" s="163"/>
      <c r="J50" s="66"/>
    </row>
    <row r="51" spans="1:10" ht="15">
      <c r="A51" s="181" t="s">
        <v>2</v>
      </c>
      <c r="B51" s="182">
        <v>0.5468511773674403</v>
      </c>
      <c r="D51" s="26"/>
      <c r="F51" s="152"/>
      <c r="G51" s="120"/>
      <c r="H51" s="120"/>
      <c r="I51" s="163"/>
      <c r="J51" s="66"/>
    </row>
    <row r="52" spans="1:10" ht="15">
      <c r="A52" s="181" t="s">
        <v>25</v>
      </c>
      <c r="B52" s="182">
        <v>0.5229618845950238</v>
      </c>
      <c r="D52" s="26"/>
      <c r="F52" s="152"/>
      <c r="G52" s="120"/>
      <c r="H52" s="120"/>
      <c r="I52" s="163"/>
      <c r="J52" s="66"/>
    </row>
    <row r="53" spans="1:10" ht="15">
      <c r="A53" s="181" t="s">
        <v>17</v>
      </c>
      <c r="B53" s="182">
        <v>0.442671702700356</v>
      </c>
      <c r="D53" s="26"/>
      <c r="F53" s="152"/>
      <c r="G53" s="120"/>
      <c r="H53" s="120"/>
      <c r="I53" s="163"/>
      <c r="J53" s="66"/>
    </row>
    <row r="54" spans="1:10" ht="15">
      <c r="A54" s="183" t="s">
        <v>12</v>
      </c>
      <c r="B54" s="184">
        <v>0.2149325078442521</v>
      </c>
      <c r="D54" s="26"/>
      <c r="F54" s="152"/>
      <c r="G54" s="120"/>
      <c r="H54" s="120"/>
      <c r="I54" s="163"/>
      <c r="J54" s="66"/>
    </row>
    <row r="55" spans="3:10" ht="15">
      <c r="C55" s="65"/>
      <c r="F55" s="158"/>
      <c r="G55" s="158"/>
      <c r="H55" s="158"/>
      <c r="I55" s="163"/>
      <c r="J55" s="158"/>
    </row>
    <row r="56" spans="3:10" ht="15">
      <c r="C56" s="31"/>
      <c r="F56" s="158"/>
      <c r="G56" s="158"/>
      <c r="H56" s="158"/>
      <c r="I56" s="66"/>
      <c r="J56" s="158"/>
    </row>
    <row r="57" ht="15">
      <c r="A57" s="22" t="s">
        <v>69</v>
      </c>
    </row>
    <row r="58" ht="15">
      <c r="A58" s="1" t="s">
        <v>486</v>
      </c>
    </row>
  </sheetData>
  <printOptions/>
  <pageMargins left="0.7" right="0.7" top="0.75" bottom="0.75" header="0.3" footer="0.3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showGridLines="0" workbookViewId="0" topLeftCell="A1">
      <selection activeCell="A36" sqref="A36"/>
    </sheetView>
  </sheetViews>
  <sheetFormatPr defaultColWidth="8.8515625" defaultRowHeight="15"/>
  <cols>
    <col min="1" max="1" width="15.421875" style="1" bestFit="1" customWidth="1"/>
    <col min="2" max="2" width="11.8515625" style="1" customWidth="1"/>
    <col min="3" max="3" width="10.421875" style="1" customWidth="1"/>
    <col min="4" max="4" width="11.28125" style="1" customWidth="1"/>
    <col min="5" max="5" width="10.8515625" style="1" customWidth="1"/>
    <col min="6" max="6" width="10.00390625" style="1" customWidth="1"/>
    <col min="7" max="9" width="10.421875" style="1" bestFit="1" customWidth="1"/>
    <col min="10" max="10" width="11.421875" style="1" customWidth="1"/>
    <col min="11" max="11" width="8.8515625" style="1" customWidth="1"/>
    <col min="12" max="12" width="11.421875" style="1" customWidth="1"/>
    <col min="13" max="16384" width="8.8515625" style="1" customWidth="1"/>
  </cols>
  <sheetData>
    <row r="1" ht="15">
      <c r="B1" s="237" t="s">
        <v>475</v>
      </c>
    </row>
    <row r="2" ht="15">
      <c r="B2" s="8" t="s">
        <v>60</v>
      </c>
    </row>
    <row r="3" ht="15">
      <c r="B3" s="24"/>
    </row>
    <row r="29" spans="2:26" ht="15">
      <c r="B29" s="355" t="s">
        <v>252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</row>
    <row r="30" ht="15">
      <c r="B30" s="1" t="s">
        <v>79</v>
      </c>
    </row>
    <row r="31" ht="15">
      <c r="B31" s="1" t="s">
        <v>93</v>
      </c>
    </row>
    <row r="34" ht="15">
      <c r="B34" s="42"/>
    </row>
    <row r="35" ht="15">
      <c r="B35" s="42"/>
    </row>
    <row r="36" spans="1:2" ht="15">
      <c r="A36" s="22" t="s">
        <v>484</v>
      </c>
      <c r="B36" s="42"/>
    </row>
    <row r="37" spans="1:2" ht="15">
      <c r="A37" s="1" t="s">
        <v>488</v>
      </c>
      <c r="B37" s="42"/>
    </row>
    <row r="38" spans="1:5" ht="15">
      <c r="A38" s="118"/>
      <c r="D38" s="118"/>
      <c r="E38" s="119"/>
    </row>
    <row r="39" spans="1:5" ht="15">
      <c r="A39" s="118"/>
      <c r="B39" s="118"/>
      <c r="D39" s="118"/>
      <c r="E39" s="119"/>
    </row>
    <row r="40" spans="1:5" ht="15">
      <c r="A40" s="118"/>
      <c r="B40" s="118"/>
      <c r="D40" s="118"/>
      <c r="E40" s="118"/>
    </row>
    <row r="41" spans="1:9" ht="20.25" customHeight="1">
      <c r="A41" s="9" t="s">
        <v>41</v>
      </c>
      <c r="B41" s="10" t="s">
        <v>22</v>
      </c>
      <c r="C41" s="11" t="s">
        <v>82</v>
      </c>
      <c r="D41" s="12" t="s">
        <v>83</v>
      </c>
      <c r="E41" s="13" t="s">
        <v>49</v>
      </c>
      <c r="F41" s="13" t="s">
        <v>50</v>
      </c>
      <c r="G41" s="13" t="s">
        <v>51</v>
      </c>
      <c r="H41" s="13" t="s">
        <v>52</v>
      </c>
      <c r="I41" s="13" t="s">
        <v>53</v>
      </c>
    </row>
    <row r="42" spans="1:9" ht="15">
      <c r="A42" s="123" t="s">
        <v>10</v>
      </c>
      <c r="B42" s="50">
        <v>45574</v>
      </c>
      <c r="C42" s="50">
        <v>46</v>
      </c>
      <c r="D42" s="50">
        <v>1197</v>
      </c>
      <c r="E42" s="50">
        <v>1402</v>
      </c>
      <c r="F42" s="50">
        <v>5331</v>
      </c>
      <c r="G42" s="50">
        <v>5302</v>
      </c>
      <c r="H42" s="50">
        <v>11265</v>
      </c>
      <c r="I42" s="50">
        <v>21030</v>
      </c>
    </row>
    <row r="43" spans="1:18" ht="15">
      <c r="A43" s="123" t="s">
        <v>0</v>
      </c>
      <c r="B43" s="49">
        <v>59991</v>
      </c>
      <c r="C43" s="49">
        <v>877</v>
      </c>
      <c r="D43" s="49">
        <v>4264</v>
      </c>
      <c r="E43" s="49">
        <v>3561</v>
      </c>
      <c r="F43" s="49">
        <v>5788</v>
      </c>
      <c r="G43" s="49">
        <v>2465</v>
      </c>
      <c r="H43" s="49">
        <v>4260</v>
      </c>
      <c r="I43" s="49">
        <v>38777</v>
      </c>
      <c r="K43" s="55"/>
      <c r="L43" s="57"/>
      <c r="M43" s="57"/>
      <c r="N43" s="57"/>
      <c r="O43" s="57"/>
      <c r="P43" s="57"/>
      <c r="Q43" s="57"/>
      <c r="R43" s="57"/>
    </row>
    <row r="44" spans="1:18" ht="15">
      <c r="A44" s="123" t="s">
        <v>17</v>
      </c>
      <c r="B44" s="49">
        <v>20393</v>
      </c>
      <c r="C44" s="49">
        <v>1068</v>
      </c>
      <c r="D44" s="49">
        <v>4214</v>
      </c>
      <c r="E44" s="49">
        <v>1996</v>
      </c>
      <c r="F44" s="49">
        <v>3506</v>
      </c>
      <c r="G44" s="49">
        <v>1384</v>
      </c>
      <c r="H44" s="49">
        <v>1434</v>
      </c>
      <c r="I44" s="49">
        <v>6790</v>
      </c>
      <c r="K44" s="78"/>
      <c r="L44" s="57"/>
      <c r="M44" s="57"/>
      <c r="N44" s="57"/>
      <c r="O44" s="57"/>
      <c r="P44" s="57"/>
      <c r="Q44" s="57"/>
      <c r="R44" s="57"/>
    </row>
    <row r="45" spans="1:18" ht="15">
      <c r="A45" s="123" t="s">
        <v>6</v>
      </c>
      <c r="B45" s="49">
        <v>7781</v>
      </c>
      <c r="C45" s="49">
        <v>95</v>
      </c>
      <c r="D45" s="49">
        <v>1956</v>
      </c>
      <c r="E45" s="49">
        <v>2003</v>
      </c>
      <c r="F45" s="49">
        <v>2779</v>
      </c>
      <c r="G45" s="49">
        <v>503</v>
      </c>
      <c r="H45" s="49">
        <v>270</v>
      </c>
      <c r="I45" s="49">
        <v>176</v>
      </c>
      <c r="K45" s="57"/>
      <c r="L45" s="57"/>
      <c r="M45" s="57"/>
      <c r="N45" s="57"/>
      <c r="O45" s="57"/>
      <c r="P45" s="57"/>
      <c r="Q45" s="57"/>
      <c r="R45" s="57"/>
    </row>
    <row r="46" spans="1:18" ht="15">
      <c r="A46" s="123" t="s">
        <v>1</v>
      </c>
      <c r="B46" s="49">
        <v>17689</v>
      </c>
      <c r="C46" s="49">
        <v>505</v>
      </c>
      <c r="D46" s="49">
        <v>1552</v>
      </c>
      <c r="E46" s="49">
        <v>572</v>
      </c>
      <c r="F46" s="49">
        <v>1045</v>
      </c>
      <c r="G46" s="49">
        <v>724</v>
      </c>
      <c r="H46" s="49">
        <v>1165</v>
      </c>
      <c r="I46" s="49">
        <v>12125</v>
      </c>
      <c r="K46" s="57"/>
      <c r="L46" s="57"/>
      <c r="M46" s="57"/>
      <c r="N46" s="57"/>
      <c r="O46" s="57"/>
      <c r="P46" s="57"/>
      <c r="Q46" s="57"/>
      <c r="R46" s="57"/>
    </row>
    <row r="47" spans="1:18" ht="15">
      <c r="A47" s="123" t="s">
        <v>4</v>
      </c>
      <c r="B47" s="49">
        <v>802897</v>
      </c>
      <c r="C47" s="49">
        <v>452</v>
      </c>
      <c r="D47" s="49">
        <v>6946</v>
      </c>
      <c r="E47" s="49">
        <v>7356</v>
      </c>
      <c r="F47" s="49">
        <v>29230</v>
      </c>
      <c r="G47" s="49">
        <v>30987</v>
      </c>
      <c r="H47" s="49">
        <v>90927</v>
      </c>
      <c r="I47" s="49">
        <v>636998</v>
      </c>
      <c r="K47" s="57"/>
      <c r="L47" s="55"/>
      <c r="M47" s="55"/>
      <c r="N47" s="55"/>
      <c r="O47" s="57"/>
      <c r="P47" s="57"/>
      <c r="Q47" s="57"/>
      <c r="R47" s="57"/>
    </row>
    <row r="48" spans="1:18" ht="15">
      <c r="A48" s="123" t="s">
        <v>15</v>
      </c>
      <c r="B48" s="49">
        <v>102581</v>
      </c>
      <c r="C48" s="49">
        <v>436</v>
      </c>
      <c r="D48" s="49">
        <v>4218</v>
      </c>
      <c r="E48" s="49">
        <v>3252</v>
      </c>
      <c r="F48" s="49">
        <v>9543</v>
      </c>
      <c r="G48" s="49">
        <v>8977</v>
      </c>
      <c r="H48" s="49">
        <v>21445</v>
      </c>
      <c r="I48" s="49">
        <v>54710</v>
      </c>
      <c r="K48" s="57"/>
      <c r="L48" s="78"/>
      <c r="M48" s="57"/>
      <c r="N48" s="78"/>
      <c r="O48" s="57"/>
      <c r="P48" s="57"/>
      <c r="Q48" s="57"/>
      <c r="R48" s="57"/>
    </row>
    <row r="49" spans="1:18" ht="15">
      <c r="A49" s="123" t="s">
        <v>2</v>
      </c>
      <c r="B49" s="49">
        <v>103298</v>
      </c>
      <c r="C49" s="49">
        <v>1775</v>
      </c>
      <c r="D49" s="49">
        <v>21596</v>
      </c>
      <c r="E49" s="49">
        <v>18176</v>
      </c>
      <c r="F49" s="49">
        <v>38041</v>
      </c>
      <c r="G49" s="49">
        <v>13466</v>
      </c>
      <c r="H49" s="49">
        <v>6832</v>
      </c>
      <c r="I49" s="49">
        <v>3413</v>
      </c>
      <c r="K49" s="57"/>
      <c r="L49" s="57"/>
      <c r="M49" s="57"/>
      <c r="N49" s="57"/>
      <c r="O49" s="57"/>
      <c r="P49" s="57"/>
      <c r="Q49" s="57"/>
      <c r="R49" s="57"/>
    </row>
    <row r="50" spans="1:18" ht="15">
      <c r="A50" s="123" t="s">
        <v>8</v>
      </c>
      <c r="B50" s="49">
        <v>65049</v>
      </c>
      <c r="C50" s="49">
        <v>101</v>
      </c>
      <c r="D50" s="49">
        <v>4751</v>
      </c>
      <c r="E50" s="49">
        <v>3977</v>
      </c>
      <c r="F50" s="49">
        <v>9558</v>
      </c>
      <c r="G50" s="49">
        <v>6300</v>
      </c>
      <c r="H50" s="49">
        <v>10336</v>
      </c>
      <c r="I50" s="49">
        <v>30026</v>
      </c>
      <c r="K50" s="57"/>
      <c r="L50" s="57"/>
      <c r="M50" s="57"/>
      <c r="N50" s="57"/>
      <c r="O50" s="57"/>
      <c r="P50" s="57"/>
      <c r="Q50" s="57"/>
      <c r="R50" s="57"/>
    </row>
    <row r="51" spans="1:18" ht="15">
      <c r="A51" s="123" t="s">
        <v>5</v>
      </c>
      <c r="B51" s="49">
        <v>650690</v>
      </c>
      <c r="C51" s="49">
        <v>3923</v>
      </c>
      <c r="D51" s="49">
        <v>33021</v>
      </c>
      <c r="E51" s="49">
        <v>35481</v>
      </c>
      <c r="F51" s="49">
        <v>112090</v>
      </c>
      <c r="G51" s="49">
        <v>80842</v>
      </c>
      <c r="H51" s="49">
        <v>123463</v>
      </c>
      <c r="I51" s="49">
        <v>261869</v>
      </c>
      <c r="K51" s="57"/>
      <c r="L51" s="57"/>
      <c r="M51" s="57"/>
      <c r="N51" s="57"/>
      <c r="O51" s="57"/>
      <c r="P51" s="57"/>
      <c r="Q51" s="57"/>
      <c r="R51" s="57"/>
    </row>
    <row r="52" spans="1:18" ht="15">
      <c r="A52" s="123" t="s">
        <v>7</v>
      </c>
      <c r="B52" s="49">
        <v>1295</v>
      </c>
      <c r="C52" s="49">
        <v>1</v>
      </c>
      <c r="D52" s="49">
        <v>18</v>
      </c>
      <c r="E52" s="49">
        <v>34</v>
      </c>
      <c r="F52" s="49">
        <v>84</v>
      </c>
      <c r="G52" s="49">
        <v>99</v>
      </c>
      <c r="H52" s="49">
        <v>452</v>
      </c>
      <c r="I52" s="49">
        <v>606</v>
      </c>
      <c r="K52" s="57"/>
      <c r="L52" s="57"/>
      <c r="M52" s="57"/>
      <c r="N52" s="57"/>
      <c r="O52" s="57"/>
      <c r="P52" s="57"/>
      <c r="Q52" s="57"/>
      <c r="R52" s="57"/>
    </row>
    <row r="53" spans="1:18" ht="15">
      <c r="A53" s="123" t="s">
        <v>9</v>
      </c>
      <c r="B53" s="123" t="s">
        <v>16</v>
      </c>
      <c r="C53" s="123" t="s">
        <v>16</v>
      </c>
      <c r="D53" s="123" t="s">
        <v>16</v>
      </c>
      <c r="E53" s="123" t="s">
        <v>16</v>
      </c>
      <c r="F53" s="123" t="s">
        <v>16</v>
      </c>
      <c r="G53" s="123" t="s">
        <v>16</v>
      </c>
      <c r="H53" s="123" t="s">
        <v>16</v>
      </c>
      <c r="I53" s="123" t="s">
        <v>16</v>
      </c>
      <c r="K53" s="57"/>
      <c r="L53" s="57"/>
      <c r="M53" s="57"/>
      <c r="N53" s="57"/>
      <c r="O53" s="57"/>
      <c r="P53" s="57"/>
      <c r="Q53" s="57"/>
      <c r="R53" s="57"/>
    </row>
    <row r="54" spans="1:18" ht="15">
      <c r="A54" s="123" t="s">
        <v>11</v>
      </c>
      <c r="B54" s="49">
        <v>198586</v>
      </c>
      <c r="C54" s="49">
        <v>1522</v>
      </c>
      <c r="D54" s="49">
        <v>30708</v>
      </c>
      <c r="E54" s="49">
        <v>29472</v>
      </c>
      <c r="F54" s="49">
        <v>46905</v>
      </c>
      <c r="G54" s="49">
        <v>17204</v>
      </c>
      <c r="H54" s="49">
        <v>21335</v>
      </c>
      <c r="I54" s="49">
        <v>51439</v>
      </c>
      <c r="K54" s="57"/>
      <c r="L54" s="57"/>
      <c r="M54" s="57"/>
      <c r="N54" s="57"/>
      <c r="O54" s="57"/>
      <c r="P54" s="57"/>
      <c r="Q54" s="57"/>
      <c r="R54" s="57"/>
    </row>
    <row r="55" spans="1:18" ht="15">
      <c r="A55" s="123" t="s">
        <v>12</v>
      </c>
      <c r="B55" s="49">
        <v>183717</v>
      </c>
      <c r="C55" s="49">
        <v>22486</v>
      </c>
      <c r="D55" s="49">
        <v>68270</v>
      </c>
      <c r="E55" s="49">
        <v>15407</v>
      </c>
      <c r="F55" s="49">
        <v>12093</v>
      </c>
      <c r="G55" s="49">
        <v>3484</v>
      </c>
      <c r="H55" s="49">
        <v>3986</v>
      </c>
      <c r="I55" s="49">
        <v>57991</v>
      </c>
      <c r="K55" s="57"/>
      <c r="L55" s="57"/>
      <c r="M55" s="57"/>
      <c r="N55" s="57"/>
      <c r="O55" s="57"/>
      <c r="P55" s="57"/>
      <c r="Q55" s="57"/>
      <c r="R55" s="57"/>
    </row>
    <row r="56" spans="1:18" ht="15">
      <c r="A56" s="123" t="s">
        <v>13</v>
      </c>
      <c r="B56" s="49">
        <v>12054</v>
      </c>
      <c r="C56" s="49">
        <v>13</v>
      </c>
      <c r="D56" s="49">
        <v>872</v>
      </c>
      <c r="E56" s="49">
        <v>220</v>
      </c>
      <c r="F56" s="49">
        <v>370</v>
      </c>
      <c r="G56" s="49">
        <v>304</v>
      </c>
      <c r="H56" s="49">
        <v>542</v>
      </c>
      <c r="I56" s="49">
        <v>9733</v>
      </c>
      <c r="K56" s="57"/>
      <c r="L56" s="57"/>
      <c r="M56" s="57"/>
      <c r="N56" s="57"/>
      <c r="O56" s="57"/>
      <c r="P56" s="57"/>
      <c r="Q56" s="57"/>
      <c r="R56" s="57"/>
    </row>
    <row r="57" spans="1:18" ht="15">
      <c r="A57" s="123" t="s">
        <v>25</v>
      </c>
      <c r="B57" s="49">
        <v>15806</v>
      </c>
      <c r="C57" s="49">
        <v>822</v>
      </c>
      <c r="D57" s="49">
        <v>3053</v>
      </c>
      <c r="E57" s="49">
        <v>1467</v>
      </c>
      <c r="F57" s="49">
        <v>2995</v>
      </c>
      <c r="G57" s="49">
        <v>1528</v>
      </c>
      <c r="H57" s="49">
        <v>2066</v>
      </c>
      <c r="I57" s="49">
        <v>3876</v>
      </c>
      <c r="K57" s="339"/>
      <c r="L57" s="339"/>
      <c r="M57" s="339"/>
      <c r="N57" s="339"/>
      <c r="O57" s="339"/>
      <c r="P57" s="339"/>
      <c r="Q57" s="339"/>
      <c r="R57" s="57"/>
    </row>
    <row r="58" spans="1:18" ht="15">
      <c r="A58" s="123" t="s">
        <v>3</v>
      </c>
      <c r="B58" s="49">
        <v>941154</v>
      </c>
      <c r="C58" s="49">
        <v>7693</v>
      </c>
      <c r="D58" s="49">
        <v>41007</v>
      </c>
      <c r="E58" s="49">
        <v>39015</v>
      </c>
      <c r="F58" s="49">
        <v>103396</v>
      </c>
      <c r="G58" s="49">
        <v>76449</v>
      </c>
      <c r="H58" s="49">
        <v>144676</v>
      </c>
      <c r="I58" s="49">
        <v>528917</v>
      </c>
      <c r="K58" s="57"/>
      <c r="L58" s="57"/>
      <c r="M58" s="57"/>
      <c r="N58" s="57"/>
      <c r="O58" s="57"/>
      <c r="P58" s="57"/>
      <c r="Q58" s="57"/>
      <c r="R58" s="57"/>
    </row>
    <row r="59" spans="1:18" ht="15">
      <c r="A59" s="123" t="s">
        <v>14</v>
      </c>
      <c r="B59" s="49">
        <v>1687</v>
      </c>
      <c r="C59" s="49">
        <v>0</v>
      </c>
      <c r="D59" s="49">
        <v>43</v>
      </c>
      <c r="E59" s="49">
        <v>58</v>
      </c>
      <c r="F59" s="49">
        <v>307</v>
      </c>
      <c r="G59" s="49">
        <v>205</v>
      </c>
      <c r="H59" s="49">
        <v>284</v>
      </c>
      <c r="I59" s="49">
        <v>792</v>
      </c>
      <c r="K59" s="57"/>
      <c r="L59" s="57"/>
      <c r="M59" s="57"/>
      <c r="N59" s="57"/>
      <c r="O59" s="57"/>
      <c r="P59" s="57"/>
      <c r="Q59" s="57"/>
      <c r="R59" s="57"/>
    </row>
    <row r="61" spans="1:20" ht="15">
      <c r="A61" s="70" t="s">
        <v>41</v>
      </c>
      <c r="B61" s="72" t="s">
        <v>82</v>
      </c>
      <c r="C61" s="73" t="s">
        <v>83</v>
      </c>
      <c r="D61" s="74" t="s">
        <v>49</v>
      </c>
      <c r="E61" s="74" t="s">
        <v>50</v>
      </c>
      <c r="F61" s="74" t="s">
        <v>51</v>
      </c>
      <c r="G61" s="74" t="s">
        <v>52</v>
      </c>
      <c r="H61" s="74" t="s">
        <v>53</v>
      </c>
      <c r="I61" s="71" t="s">
        <v>22</v>
      </c>
      <c r="K61" s="76"/>
      <c r="L61" s="77"/>
      <c r="M61" s="77"/>
      <c r="N61" s="77"/>
      <c r="O61" s="77"/>
      <c r="P61" s="77"/>
      <c r="Q61" s="77"/>
      <c r="R61" s="77"/>
      <c r="S61" s="76"/>
      <c r="T61" s="57"/>
    </row>
    <row r="62" spans="1:20" ht="15">
      <c r="A62" s="52" t="s">
        <v>13</v>
      </c>
      <c r="B62" s="75">
        <v>0.10784801725568277</v>
      </c>
      <c r="C62" s="75">
        <v>7.234113157458105</v>
      </c>
      <c r="D62" s="75">
        <v>1.8251202920192469</v>
      </c>
      <c r="E62" s="75">
        <v>3.0695204911232787</v>
      </c>
      <c r="F62" s="75">
        <v>2.5219844035175045</v>
      </c>
      <c r="G62" s="75">
        <v>4.496432719429235</v>
      </c>
      <c r="H62" s="75">
        <v>80.74498091919695</v>
      </c>
      <c r="I62" s="53">
        <v>100</v>
      </c>
      <c r="K62" s="57"/>
      <c r="L62" s="78"/>
      <c r="M62" s="78"/>
      <c r="N62" s="78"/>
      <c r="O62" s="78"/>
      <c r="P62" s="78"/>
      <c r="Q62" s="78"/>
      <c r="R62" s="78"/>
      <c r="S62" s="57"/>
      <c r="T62" s="78"/>
    </row>
    <row r="63" spans="1:20" ht="15">
      <c r="A63" s="52" t="s">
        <v>4</v>
      </c>
      <c r="B63" s="75">
        <v>0.05629613761167373</v>
      </c>
      <c r="C63" s="75">
        <v>0.8651171943599242</v>
      </c>
      <c r="D63" s="75">
        <v>0.9161822749368849</v>
      </c>
      <c r="E63" s="75">
        <v>3.6405665982062456</v>
      </c>
      <c r="F63" s="75">
        <v>3.859399150825075</v>
      </c>
      <c r="G63" s="75">
        <v>11.324864833222692</v>
      </c>
      <c r="H63" s="75">
        <v>79.3374492618605</v>
      </c>
      <c r="I63" s="53">
        <v>99.999875451023</v>
      </c>
      <c r="K63" s="57"/>
      <c r="L63" s="78"/>
      <c r="M63" s="78"/>
      <c r="N63" s="78"/>
      <c r="O63" s="78"/>
      <c r="P63" s="78"/>
      <c r="Q63" s="78"/>
      <c r="R63" s="78"/>
      <c r="S63" s="57"/>
      <c r="T63" s="78"/>
    </row>
    <row r="64" spans="1:20" ht="15">
      <c r="A64" s="52" t="s">
        <v>1</v>
      </c>
      <c r="B64" s="75">
        <v>2.854881564814291</v>
      </c>
      <c r="C64" s="75">
        <v>8.773814234835209</v>
      </c>
      <c r="D64" s="75">
        <v>3.233648029849059</v>
      </c>
      <c r="E64" s="75">
        <v>5.907626208378089</v>
      </c>
      <c r="F64" s="75">
        <v>4.092939114704054</v>
      </c>
      <c r="G64" s="75">
        <v>6.586013906947821</v>
      </c>
      <c r="H64" s="75">
        <v>68.54542370965007</v>
      </c>
      <c r="I64" s="53">
        <v>99.99434676917858</v>
      </c>
      <c r="K64" s="57"/>
      <c r="L64" s="78"/>
      <c r="M64" s="78"/>
      <c r="N64" s="78"/>
      <c r="O64" s="78"/>
      <c r="P64" s="78"/>
      <c r="Q64" s="78"/>
      <c r="R64" s="78"/>
      <c r="S64" s="57"/>
      <c r="T64" s="78"/>
    </row>
    <row r="65" spans="1:20" ht="15">
      <c r="A65" s="52" t="s">
        <v>0</v>
      </c>
      <c r="B65" s="75">
        <v>1.4618859495591006</v>
      </c>
      <c r="C65" s="75">
        <v>7.107732826590656</v>
      </c>
      <c r="D65" s="75">
        <v>5.935890383557534</v>
      </c>
      <c r="E65" s="75">
        <v>9.648113883749229</v>
      </c>
      <c r="F65" s="75">
        <v>4.108949675784701</v>
      </c>
      <c r="G65" s="75">
        <v>7.101065159773966</v>
      </c>
      <c r="H65" s="75">
        <v>64.63802903768898</v>
      </c>
      <c r="I65" s="53">
        <v>100.00166691670417</v>
      </c>
      <c r="K65" s="57"/>
      <c r="L65" s="78"/>
      <c r="M65" s="78"/>
      <c r="N65" s="78"/>
      <c r="O65" s="78"/>
      <c r="P65" s="78"/>
      <c r="Q65" s="78"/>
      <c r="R65" s="78"/>
      <c r="S65" s="57"/>
      <c r="T65" s="78"/>
    </row>
    <row r="66" spans="1:20" ht="15">
      <c r="A66" s="52" t="s">
        <v>3</v>
      </c>
      <c r="B66" s="75">
        <v>0.817400765443275</v>
      </c>
      <c r="C66" s="75">
        <v>4.357097775709395</v>
      </c>
      <c r="D66" s="75">
        <v>4.145442722444998</v>
      </c>
      <c r="E66" s="75">
        <v>10.986087292834117</v>
      </c>
      <c r="F66" s="75">
        <v>8.1229001842419</v>
      </c>
      <c r="G66" s="75">
        <v>15.372192011084266</v>
      </c>
      <c r="H66" s="75">
        <v>56.19877299570527</v>
      </c>
      <c r="I66" s="53">
        <v>99.99989374746322</v>
      </c>
      <c r="K66" s="57"/>
      <c r="L66" s="78"/>
      <c r="M66" s="78"/>
      <c r="N66" s="78"/>
      <c r="O66" s="78"/>
      <c r="P66" s="78"/>
      <c r="Q66" s="78"/>
      <c r="R66" s="78"/>
      <c r="S66" s="57"/>
      <c r="T66" s="78"/>
    </row>
    <row r="67" spans="1:20" ht="15">
      <c r="A67" s="52" t="s">
        <v>87</v>
      </c>
      <c r="B67" s="75">
        <v>0.42502997631140266</v>
      </c>
      <c r="C67" s="75">
        <v>4.111872568994259</v>
      </c>
      <c r="D67" s="75">
        <v>3.170177713221747</v>
      </c>
      <c r="E67" s="75">
        <v>9.302892348485587</v>
      </c>
      <c r="F67" s="75">
        <v>8.751133250796931</v>
      </c>
      <c r="G67" s="75">
        <v>20.905430830270713</v>
      </c>
      <c r="H67" s="75">
        <v>53.33346331191936</v>
      </c>
      <c r="I67" s="53">
        <v>100</v>
      </c>
      <c r="K67" s="57"/>
      <c r="L67" s="78"/>
      <c r="M67" s="78"/>
      <c r="N67" s="78"/>
      <c r="O67" s="78"/>
      <c r="P67" s="78"/>
      <c r="Q67" s="78"/>
      <c r="R67" s="78"/>
      <c r="S67" s="57"/>
      <c r="T67" s="78"/>
    </row>
    <row r="68" spans="1:20" ht="15">
      <c r="A68" s="52" t="s">
        <v>14</v>
      </c>
      <c r="B68" s="75">
        <v>0</v>
      </c>
      <c r="C68" s="75">
        <v>2.5489033787788973</v>
      </c>
      <c r="D68" s="75">
        <v>3.438055720213397</v>
      </c>
      <c r="E68" s="75">
        <v>18.19798458802608</v>
      </c>
      <c r="F68" s="75">
        <v>12.151748666271487</v>
      </c>
      <c r="G68" s="75">
        <v>16.834617664493184</v>
      </c>
      <c r="H68" s="75">
        <v>46.94724362774155</v>
      </c>
      <c r="I68" s="53">
        <v>100.1185536455246</v>
      </c>
      <c r="K68" s="57"/>
      <c r="L68" s="78"/>
      <c r="M68" s="78"/>
      <c r="N68" s="78"/>
      <c r="O68" s="78"/>
      <c r="P68" s="78"/>
      <c r="Q68" s="78"/>
      <c r="R68" s="78"/>
      <c r="S68" s="57"/>
      <c r="T68" s="78"/>
    </row>
    <row r="69" spans="1:20" ht="15">
      <c r="A69" s="52" t="s">
        <v>7</v>
      </c>
      <c r="B69" s="75">
        <v>0.07722007722007722</v>
      </c>
      <c r="C69" s="75">
        <v>1.3899613899613898</v>
      </c>
      <c r="D69" s="75">
        <v>2.6254826254826256</v>
      </c>
      <c r="E69" s="75">
        <v>6.486486486486487</v>
      </c>
      <c r="F69" s="75">
        <v>7.644787644787645</v>
      </c>
      <c r="G69" s="75">
        <v>34.9034749034749</v>
      </c>
      <c r="H69" s="75">
        <v>46.795366795366796</v>
      </c>
      <c r="I69" s="53">
        <v>99.92277992277991</v>
      </c>
      <c r="K69" s="57"/>
      <c r="L69" s="78"/>
      <c r="M69" s="78"/>
      <c r="N69" s="78"/>
      <c r="O69" s="78"/>
      <c r="P69" s="78"/>
      <c r="Q69" s="78"/>
      <c r="R69" s="78"/>
      <c r="S69" s="57"/>
      <c r="T69" s="78"/>
    </row>
    <row r="70" spans="1:20" ht="15">
      <c r="A70" s="52" t="s">
        <v>8</v>
      </c>
      <c r="B70" s="75">
        <v>0.15526756752601883</v>
      </c>
      <c r="C70" s="75">
        <v>7.303724884317976</v>
      </c>
      <c r="D70" s="75">
        <v>6.113852634168088</v>
      </c>
      <c r="E70" s="75">
        <v>14.693538716967208</v>
      </c>
      <c r="F70" s="75">
        <v>9.685006687266522</v>
      </c>
      <c r="G70" s="75">
        <v>15.889560177712186</v>
      </c>
      <c r="H70" s="75">
        <v>46.159049332042</v>
      </c>
      <c r="I70" s="53">
        <v>100</v>
      </c>
      <c r="K70" s="57"/>
      <c r="L70" s="78"/>
      <c r="M70" s="78"/>
      <c r="N70" s="78"/>
      <c r="O70" s="78"/>
      <c r="P70" s="78"/>
      <c r="Q70" s="78"/>
      <c r="R70" s="78"/>
      <c r="S70" s="57"/>
      <c r="T70" s="78"/>
    </row>
    <row r="71" spans="1:20" ht="15">
      <c r="A71" s="52" t="s">
        <v>10</v>
      </c>
      <c r="B71" s="75">
        <v>0.1009347434940975</v>
      </c>
      <c r="C71" s="75">
        <v>2.6264975644007547</v>
      </c>
      <c r="D71" s="75">
        <v>3.0763154430157544</v>
      </c>
      <c r="E71" s="75">
        <v>11.697459077544215</v>
      </c>
      <c r="F71" s="75">
        <v>11.633826304471848</v>
      </c>
      <c r="G71" s="75">
        <v>24.718040988282795</v>
      </c>
      <c r="H71" s="75">
        <v>46.14473164523632</v>
      </c>
      <c r="I71" s="53">
        <v>99.99780576644578</v>
      </c>
      <c r="K71" s="57"/>
      <c r="L71" s="78"/>
      <c r="M71" s="78"/>
      <c r="N71" s="78"/>
      <c r="O71" s="78"/>
      <c r="P71" s="78"/>
      <c r="Q71" s="78"/>
      <c r="R71" s="78"/>
      <c r="S71" s="57"/>
      <c r="T71" s="78"/>
    </row>
    <row r="72" spans="1:20" ht="15">
      <c r="A72" s="52" t="s">
        <v>5</v>
      </c>
      <c r="B72" s="75">
        <v>0.6028984616330357</v>
      </c>
      <c r="C72" s="75">
        <v>5.074766786027141</v>
      </c>
      <c r="D72" s="75">
        <v>5.452826999031797</v>
      </c>
      <c r="E72" s="75">
        <v>17.22632897385852</v>
      </c>
      <c r="F72" s="75">
        <v>12.424042170618883</v>
      </c>
      <c r="G72" s="75">
        <v>18.974165885444684</v>
      </c>
      <c r="H72" s="75">
        <v>40.244817040372524</v>
      </c>
      <c r="I72" s="53">
        <v>99.99984631698658</v>
      </c>
      <c r="K72" s="57"/>
      <c r="L72" s="57"/>
      <c r="M72" s="57"/>
      <c r="N72" s="57"/>
      <c r="O72" s="57"/>
      <c r="P72" s="57"/>
      <c r="Q72" s="57"/>
      <c r="R72" s="57"/>
      <c r="S72" s="57"/>
      <c r="T72" s="78"/>
    </row>
    <row r="73" spans="1:20" ht="15">
      <c r="A73" s="52" t="s">
        <v>17</v>
      </c>
      <c r="B73" s="75">
        <v>5.237091158730937</v>
      </c>
      <c r="C73" s="75">
        <v>20.663953317314764</v>
      </c>
      <c r="D73" s="75">
        <v>9.787672240474672</v>
      </c>
      <c r="E73" s="75">
        <v>17.192173785122346</v>
      </c>
      <c r="F73" s="75">
        <v>6.786642475359192</v>
      </c>
      <c r="G73" s="75">
        <v>7.0318246457117635</v>
      </c>
      <c r="H73" s="75">
        <v>33.29573873387927</v>
      </c>
      <c r="I73" s="53">
        <v>99.99509635659294</v>
      </c>
      <c r="K73" s="57"/>
      <c r="L73" s="78"/>
      <c r="M73" s="78"/>
      <c r="N73" s="78"/>
      <c r="O73" s="78"/>
      <c r="P73" s="78"/>
      <c r="Q73" s="78"/>
      <c r="R73" s="78"/>
      <c r="S73" s="57"/>
      <c r="T73" s="78"/>
    </row>
    <row r="74" spans="1:20" ht="15">
      <c r="A74" s="52" t="s">
        <v>12</v>
      </c>
      <c r="B74" s="75">
        <v>12.23947702172363</v>
      </c>
      <c r="C74" s="75">
        <v>37.16041520381892</v>
      </c>
      <c r="D74" s="75">
        <v>8.386268010037176</v>
      </c>
      <c r="E74" s="75">
        <v>6.582406636293865</v>
      </c>
      <c r="F74" s="75">
        <v>1.896394998829722</v>
      </c>
      <c r="G74" s="75">
        <v>2.169641350555474</v>
      </c>
      <c r="H74" s="75">
        <v>31.565396778741217</v>
      </c>
      <c r="I74" s="53">
        <v>100.00000000000001</v>
      </c>
      <c r="K74" s="57"/>
      <c r="L74" s="78"/>
      <c r="M74" s="78"/>
      <c r="N74" s="78"/>
      <c r="O74" s="78"/>
      <c r="P74" s="78"/>
      <c r="Q74" s="78"/>
      <c r="R74" s="78"/>
      <c r="S74" s="57"/>
      <c r="T74" s="78"/>
    </row>
    <row r="75" spans="1:20" ht="15">
      <c r="A75" s="1" t="s">
        <v>30</v>
      </c>
      <c r="B75" s="75">
        <v>0.7664185793560472</v>
      </c>
      <c r="C75" s="75">
        <v>15.463325712789421</v>
      </c>
      <c r="D75" s="75">
        <v>14.840925342169136</v>
      </c>
      <c r="E75" s="75">
        <v>23.619489792835346</v>
      </c>
      <c r="F75" s="75">
        <v>8.66324917164352</v>
      </c>
      <c r="G75" s="75">
        <v>10.74345623558559</v>
      </c>
      <c r="H75" s="75">
        <v>25.902631605450537</v>
      </c>
      <c r="I75" s="53">
        <v>99.9994964398296</v>
      </c>
      <c r="K75" s="57"/>
      <c r="L75" s="78"/>
      <c r="M75" s="78"/>
      <c r="N75" s="78"/>
      <c r="O75" s="78"/>
      <c r="P75" s="78"/>
      <c r="Q75" s="78"/>
      <c r="R75" s="78"/>
      <c r="S75" s="57"/>
      <c r="T75" s="78"/>
    </row>
    <row r="76" spans="1:20" ht="15">
      <c r="A76" s="52" t="s">
        <v>25</v>
      </c>
      <c r="B76" s="75">
        <v>5.200556750601038</v>
      </c>
      <c r="C76" s="75">
        <v>19.315449829178792</v>
      </c>
      <c r="D76" s="75">
        <v>9.281285587751487</v>
      </c>
      <c r="E76" s="75">
        <v>18.948500569404022</v>
      </c>
      <c r="F76" s="75">
        <v>9.667214981652537</v>
      </c>
      <c r="G76" s="75">
        <v>13.070985701632292</v>
      </c>
      <c r="H76" s="75">
        <v>24.522333291155256</v>
      </c>
      <c r="I76" s="53">
        <v>100.00632671137544</v>
      </c>
      <c r="K76" s="57"/>
      <c r="L76" s="78"/>
      <c r="M76" s="78"/>
      <c r="N76" s="78"/>
      <c r="O76" s="78"/>
      <c r="P76" s="78"/>
      <c r="Q76" s="78"/>
      <c r="R76" s="78"/>
      <c r="S76" s="57"/>
      <c r="T76" s="78"/>
    </row>
    <row r="77" spans="1:20" ht="15">
      <c r="A77" s="52" t="s">
        <v>2</v>
      </c>
      <c r="B77" s="75">
        <v>1.718329493310616</v>
      </c>
      <c r="C77" s="75">
        <v>20.906503514104823</v>
      </c>
      <c r="D77" s="75">
        <v>17.595694011500708</v>
      </c>
      <c r="E77" s="75">
        <v>36.82646324226994</v>
      </c>
      <c r="F77" s="75">
        <v>13.036070398265212</v>
      </c>
      <c r="G77" s="75">
        <v>6.61387442157641</v>
      </c>
      <c r="H77" s="75">
        <v>3.3040329919262716</v>
      </c>
      <c r="I77" s="53">
        <v>100.00096807295398</v>
      </c>
      <c r="K77" s="57"/>
      <c r="L77" s="78"/>
      <c r="M77" s="78"/>
      <c r="N77" s="78"/>
      <c r="O77" s="78"/>
      <c r="P77" s="78"/>
      <c r="Q77" s="78"/>
      <c r="R77" s="78"/>
      <c r="S77" s="57"/>
      <c r="T77" s="78"/>
    </row>
    <row r="78" spans="1:20" ht="15">
      <c r="A78" s="52" t="s">
        <v>6</v>
      </c>
      <c r="B78" s="75">
        <v>1.2209227605706208</v>
      </c>
      <c r="C78" s="75">
        <v>25.138157049222464</v>
      </c>
      <c r="D78" s="75">
        <v>25.742192520241613</v>
      </c>
      <c r="E78" s="75">
        <v>35.71520370132374</v>
      </c>
      <c r="F78" s="75">
        <v>6.464464721758128</v>
      </c>
      <c r="G78" s="75">
        <v>3.469991003727027</v>
      </c>
      <c r="H78" s="75">
        <v>2.261920061688729</v>
      </c>
      <c r="I78" s="53">
        <v>100.01285181853233</v>
      </c>
      <c r="K78" s="57"/>
      <c r="L78" s="78"/>
      <c r="M78" s="78"/>
      <c r="N78" s="78"/>
      <c r="O78" s="78"/>
      <c r="P78" s="78"/>
      <c r="Q78" s="78"/>
      <c r="R78" s="78"/>
      <c r="S78" s="57"/>
      <c r="T78" s="78"/>
    </row>
    <row r="79" spans="1:9" ht="15">
      <c r="A79" s="52" t="s">
        <v>9</v>
      </c>
      <c r="B79" s="75">
        <v>0</v>
      </c>
      <c r="C79" s="75">
        <v>0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53">
        <v>0</v>
      </c>
    </row>
    <row r="80" ht="15">
      <c r="E80" s="25"/>
    </row>
    <row r="81" ht="15">
      <c r="A81" s="22"/>
    </row>
  </sheetData>
  <mergeCells count="2">
    <mergeCell ref="B29:L29"/>
    <mergeCell ref="P29:Z29"/>
  </mergeCells>
  <printOptions/>
  <pageMargins left="0.7" right="0.7" top="0.75" bottom="0.75" header="0.3" footer="0.3"/>
  <pageSetup fitToHeight="1" fitToWidth="1"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showGridLines="0" workbookViewId="0" topLeftCell="B10">
      <selection activeCell="B43" sqref="B43"/>
    </sheetView>
  </sheetViews>
  <sheetFormatPr defaultColWidth="8.8515625" defaultRowHeight="15"/>
  <cols>
    <col min="1" max="1" width="8.8515625" style="1" customWidth="1"/>
    <col min="2" max="2" width="15.7109375" style="1" customWidth="1"/>
    <col min="3" max="3" width="10.421875" style="1" customWidth="1"/>
    <col min="4" max="4" width="11.7109375" style="1" customWidth="1"/>
    <col min="5" max="5" width="10.7109375" style="1" customWidth="1"/>
    <col min="6" max="6" width="12.140625" style="1" customWidth="1"/>
    <col min="7" max="7" width="12.7109375" style="1" customWidth="1"/>
    <col min="8" max="8" width="14.8515625" style="1" customWidth="1"/>
    <col min="9" max="10" width="11.421875" style="1" customWidth="1"/>
    <col min="11" max="11" width="11.28125" style="1" customWidth="1"/>
    <col min="12" max="12" width="12.8515625" style="1" customWidth="1"/>
    <col min="13" max="13" width="11.28125" style="1" customWidth="1"/>
    <col min="14" max="14" width="8.8515625" style="1" customWidth="1"/>
    <col min="15" max="15" width="11.00390625" style="1" customWidth="1"/>
    <col min="16" max="17" width="11.421875" style="1" customWidth="1"/>
    <col min="18" max="18" width="13.140625" style="1" customWidth="1"/>
    <col min="19" max="16384" width="8.8515625" style="1" customWidth="1"/>
  </cols>
  <sheetData>
    <row r="1" ht="15">
      <c r="B1" s="237" t="s">
        <v>476</v>
      </c>
    </row>
    <row r="2" ht="15">
      <c r="B2" s="2" t="s">
        <v>88</v>
      </c>
    </row>
    <row r="3" spans="2:15" ht="36">
      <c r="B3" s="242"/>
      <c r="C3" s="243" t="s">
        <v>243</v>
      </c>
      <c r="D3" s="244" t="s">
        <v>253</v>
      </c>
      <c r="E3" s="244" t="s">
        <v>244</v>
      </c>
      <c r="F3" s="245" t="s">
        <v>245</v>
      </c>
      <c r="H3" s="118"/>
      <c r="I3" s="126"/>
      <c r="J3" s="126"/>
      <c r="K3" s="126"/>
      <c r="L3" s="127"/>
      <c r="M3" s="126"/>
      <c r="N3" s="57"/>
      <c r="O3" s="57"/>
    </row>
    <row r="4" spans="2:15" ht="15">
      <c r="B4" s="7" t="s">
        <v>70</v>
      </c>
      <c r="C4" s="349">
        <v>3049305</v>
      </c>
      <c r="D4" s="347">
        <v>1606477</v>
      </c>
      <c r="E4" s="347">
        <v>1302366</v>
      </c>
      <c r="F4" s="350">
        <v>140461</v>
      </c>
      <c r="H4" s="118"/>
      <c r="I4" s="126"/>
      <c r="J4" s="126"/>
      <c r="K4" s="126"/>
      <c r="L4" s="127"/>
      <c r="M4" s="126"/>
      <c r="N4" s="57"/>
      <c r="O4" s="57"/>
    </row>
    <row r="5" spans="2:17" ht="15">
      <c r="B5" s="173" t="s">
        <v>31</v>
      </c>
      <c r="C5" s="246" t="s">
        <v>64</v>
      </c>
      <c r="D5" s="247" t="s">
        <v>64</v>
      </c>
      <c r="E5" s="247" t="s">
        <v>64</v>
      </c>
      <c r="F5" s="247" t="s">
        <v>64</v>
      </c>
      <c r="H5" s="118"/>
      <c r="I5" s="59"/>
      <c r="J5" s="59"/>
      <c r="K5" s="59"/>
      <c r="L5" s="59"/>
      <c r="M5" s="59"/>
      <c r="N5" s="120"/>
      <c r="O5" s="120"/>
      <c r="P5" s="120"/>
      <c r="Q5" s="120"/>
    </row>
    <row r="6" spans="2:17" ht="15">
      <c r="B6" s="143" t="s">
        <v>0</v>
      </c>
      <c r="C6" s="239">
        <v>54322</v>
      </c>
      <c r="D6" s="82">
        <v>31214</v>
      </c>
      <c r="E6" s="82">
        <v>22311</v>
      </c>
      <c r="F6" s="82">
        <v>797</v>
      </c>
      <c r="H6" s="118"/>
      <c r="I6" s="61"/>
      <c r="J6" s="61"/>
      <c r="K6" s="61"/>
      <c r="L6" s="81"/>
      <c r="M6" s="61"/>
      <c r="N6" s="120"/>
      <c r="O6" s="120"/>
      <c r="P6" s="120"/>
      <c r="Q6" s="120"/>
    </row>
    <row r="7" spans="2:17" ht="15">
      <c r="B7" s="143" t="s">
        <v>1</v>
      </c>
      <c r="C7" s="239">
        <v>14273</v>
      </c>
      <c r="D7" s="82">
        <v>4432</v>
      </c>
      <c r="E7" s="82">
        <v>8294</v>
      </c>
      <c r="F7" s="82">
        <v>1547</v>
      </c>
      <c r="H7" s="118"/>
      <c r="I7" s="61"/>
      <c r="J7" s="61"/>
      <c r="K7" s="61"/>
      <c r="L7" s="81"/>
      <c r="M7" s="61"/>
      <c r="N7" s="120"/>
      <c r="O7" s="120"/>
      <c r="P7" s="120"/>
      <c r="Q7" s="120"/>
    </row>
    <row r="8" spans="2:17" ht="15">
      <c r="B8" s="143" t="s">
        <v>32</v>
      </c>
      <c r="C8" s="239" t="s">
        <v>64</v>
      </c>
      <c r="D8" s="82" t="s">
        <v>64</v>
      </c>
      <c r="E8" s="82" t="s">
        <v>64</v>
      </c>
      <c r="F8" s="82" t="s">
        <v>64</v>
      </c>
      <c r="H8" s="118"/>
      <c r="I8" s="59"/>
      <c r="J8" s="59"/>
      <c r="K8" s="59"/>
      <c r="L8" s="59"/>
      <c r="M8" s="59"/>
      <c r="N8" s="120"/>
      <c r="O8" s="120"/>
      <c r="P8" s="120"/>
      <c r="Q8" s="120"/>
    </row>
    <row r="9" spans="2:17" ht="15">
      <c r="B9" s="143" t="s">
        <v>15</v>
      </c>
      <c r="C9" s="239">
        <v>96652</v>
      </c>
      <c r="D9" s="82">
        <v>32259</v>
      </c>
      <c r="E9" s="82">
        <v>64393</v>
      </c>
      <c r="F9" s="83" t="s">
        <v>16</v>
      </c>
      <c r="H9" s="118"/>
      <c r="I9" s="61"/>
      <c r="J9" s="61"/>
      <c r="K9" s="61"/>
      <c r="L9" s="81"/>
      <c r="M9" s="128"/>
      <c r="N9" s="120"/>
      <c r="O9" s="120"/>
      <c r="P9" s="120"/>
      <c r="Q9" s="120"/>
    </row>
    <row r="10" spans="2:17" ht="15">
      <c r="B10" s="143" t="s">
        <v>33</v>
      </c>
      <c r="C10" s="239" t="s">
        <v>64</v>
      </c>
      <c r="D10" s="82" t="s">
        <v>64</v>
      </c>
      <c r="E10" s="82" t="s">
        <v>64</v>
      </c>
      <c r="F10" s="82" t="s">
        <v>64</v>
      </c>
      <c r="H10" s="118"/>
      <c r="I10" s="59"/>
      <c r="J10" s="59"/>
      <c r="K10" s="59"/>
      <c r="L10" s="59"/>
      <c r="M10" s="59"/>
      <c r="N10" s="120"/>
      <c r="O10" s="120"/>
      <c r="P10" s="120"/>
      <c r="Q10" s="120"/>
    </row>
    <row r="11" spans="2:17" ht="15">
      <c r="B11" s="143" t="s">
        <v>34</v>
      </c>
      <c r="C11" s="239" t="s">
        <v>64</v>
      </c>
      <c r="D11" s="82" t="s">
        <v>64</v>
      </c>
      <c r="E11" s="82" t="s">
        <v>64</v>
      </c>
      <c r="F11" s="82" t="s">
        <v>64</v>
      </c>
      <c r="H11" s="118"/>
      <c r="I11" s="59"/>
      <c r="J11" s="59"/>
      <c r="K11" s="59"/>
      <c r="L11" s="59"/>
      <c r="M11" s="59"/>
      <c r="N11" s="120"/>
      <c r="O11" s="120"/>
      <c r="P11" s="120"/>
      <c r="Q11" s="120"/>
    </row>
    <row r="12" spans="2:17" ht="15">
      <c r="B12" s="143" t="s">
        <v>2</v>
      </c>
      <c r="C12" s="239">
        <v>52451</v>
      </c>
      <c r="D12" s="82">
        <v>21709</v>
      </c>
      <c r="E12" s="82">
        <v>19962</v>
      </c>
      <c r="F12" s="82">
        <v>10781</v>
      </c>
      <c r="H12" s="118"/>
      <c r="I12" s="61"/>
      <c r="J12" s="61"/>
      <c r="K12" s="61"/>
      <c r="L12" s="81"/>
      <c r="M12" s="61"/>
      <c r="N12" s="120"/>
      <c r="O12" s="120"/>
      <c r="P12" s="120"/>
      <c r="Q12" s="120"/>
    </row>
    <row r="13" spans="2:17" ht="15">
      <c r="B13" s="143" t="s">
        <v>3</v>
      </c>
      <c r="C13" s="239">
        <v>916101</v>
      </c>
      <c r="D13" s="82">
        <v>477412</v>
      </c>
      <c r="E13" s="82">
        <v>436876</v>
      </c>
      <c r="F13" s="82">
        <v>1814</v>
      </c>
      <c r="H13" s="118"/>
      <c r="I13" s="61"/>
      <c r="J13" s="61"/>
      <c r="K13" s="61"/>
      <c r="L13" s="55"/>
      <c r="M13" s="61"/>
      <c r="N13" s="120"/>
      <c r="O13" s="120"/>
      <c r="P13" s="120"/>
      <c r="Q13" s="120"/>
    </row>
    <row r="14" spans="2:17" ht="15">
      <c r="B14" s="143" t="s">
        <v>4</v>
      </c>
      <c r="C14" s="239">
        <v>776658</v>
      </c>
      <c r="D14" s="82">
        <v>502303</v>
      </c>
      <c r="E14" s="82">
        <v>265427</v>
      </c>
      <c r="F14" s="82">
        <v>8928</v>
      </c>
      <c r="H14" s="124"/>
      <c r="I14" s="61"/>
      <c r="J14" s="115"/>
      <c r="K14" s="115"/>
      <c r="L14" s="81"/>
      <c r="M14" s="115"/>
      <c r="N14" s="120"/>
      <c r="O14" s="120"/>
      <c r="P14" s="120"/>
      <c r="Q14" s="120"/>
    </row>
    <row r="15" spans="2:17" ht="15">
      <c r="B15" s="143" t="s">
        <v>17</v>
      </c>
      <c r="C15" s="239">
        <v>12115</v>
      </c>
      <c r="D15" s="82">
        <v>4499</v>
      </c>
      <c r="E15" s="82">
        <v>7616</v>
      </c>
      <c r="F15" s="83" t="s">
        <v>16</v>
      </c>
      <c r="H15" s="118"/>
      <c r="I15" s="61"/>
      <c r="J15" s="61"/>
      <c r="K15" s="61"/>
      <c r="L15" s="81"/>
      <c r="M15" s="128"/>
      <c r="N15" s="120"/>
      <c r="O15" s="120"/>
      <c r="P15" s="120"/>
      <c r="Q15" s="120"/>
    </row>
    <row r="16" spans="2:17" ht="15">
      <c r="B16" s="143" t="s">
        <v>5</v>
      </c>
      <c r="C16" s="239">
        <v>638684</v>
      </c>
      <c r="D16" s="82">
        <v>341322</v>
      </c>
      <c r="E16" s="82">
        <v>276653</v>
      </c>
      <c r="F16" s="82">
        <v>20709</v>
      </c>
      <c r="H16" s="124"/>
      <c r="I16" s="115"/>
      <c r="J16" s="115"/>
      <c r="K16" s="115"/>
      <c r="L16" s="81"/>
      <c r="M16" s="115"/>
      <c r="N16" s="120"/>
      <c r="O16" s="120"/>
      <c r="P16" s="120"/>
      <c r="Q16" s="120"/>
    </row>
    <row r="17" spans="2:17" ht="15">
      <c r="B17" s="143" t="s">
        <v>6</v>
      </c>
      <c r="C17" s="239">
        <v>5313</v>
      </c>
      <c r="D17" s="82">
        <v>3239</v>
      </c>
      <c r="E17" s="82">
        <v>2074</v>
      </c>
      <c r="F17" s="83" t="s">
        <v>16</v>
      </c>
      <c r="H17" s="118"/>
      <c r="I17" s="61"/>
      <c r="J17" s="61"/>
      <c r="K17" s="61"/>
      <c r="L17" s="81"/>
      <c r="M17" s="128"/>
      <c r="N17" s="120"/>
      <c r="O17" s="120"/>
      <c r="P17" s="120"/>
      <c r="Q17" s="120"/>
    </row>
    <row r="18" spans="2:17" ht="15">
      <c r="B18" s="143" t="s">
        <v>35</v>
      </c>
      <c r="C18" s="239" t="s">
        <v>64</v>
      </c>
      <c r="D18" s="82" t="s">
        <v>64</v>
      </c>
      <c r="E18" s="82" t="s">
        <v>64</v>
      </c>
      <c r="F18" s="82" t="s">
        <v>64</v>
      </c>
      <c r="H18" s="118"/>
      <c r="I18" s="59"/>
      <c r="J18" s="59"/>
      <c r="K18" s="59"/>
      <c r="L18" s="59"/>
      <c r="M18" s="59"/>
      <c r="N18" s="120"/>
      <c r="O18" s="120"/>
      <c r="P18" s="120"/>
      <c r="Q18" s="120"/>
    </row>
    <row r="19" spans="2:17" ht="15">
      <c r="B19" s="143" t="s">
        <v>36</v>
      </c>
      <c r="C19" s="239" t="s">
        <v>64</v>
      </c>
      <c r="D19" s="82" t="s">
        <v>64</v>
      </c>
      <c r="E19" s="82" t="s">
        <v>64</v>
      </c>
      <c r="F19" s="82" t="s">
        <v>64</v>
      </c>
      <c r="H19" s="118"/>
      <c r="I19" s="59"/>
      <c r="J19" s="59"/>
      <c r="K19" s="59"/>
      <c r="L19" s="59"/>
      <c r="M19" s="59"/>
      <c r="N19" s="120"/>
      <c r="O19" s="120"/>
      <c r="P19" s="120"/>
      <c r="Q19" s="120"/>
    </row>
    <row r="20" spans="2:17" ht="15">
      <c r="B20" s="143" t="s">
        <v>7</v>
      </c>
      <c r="C20" s="240" t="s">
        <v>16</v>
      </c>
      <c r="D20" s="83" t="s">
        <v>16</v>
      </c>
      <c r="E20" s="83" t="s">
        <v>16</v>
      </c>
      <c r="F20" s="83" t="s">
        <v>16</v>
      </c>
      <c r="H20" s="118"/>
      <c r="I20" s="128"/>
      <c r="J20" s="128"/>
      <c r="K20" s="128"/>
      <c r="L20" s="81"/>
      <c r="M20" s="128"/>
      <c r="N20" s="120"/>
      <c r="O20" s="120"/>
      <c r="P20" s="120"/>
      <c r="Q20" s="120"/>
    </row>
    <row r="21" spans="2:17" ht="15">
      <c r="B21" s="143" t="s">
        <v>8</v>
      </c>
      <c r="C21" s="239">
        <v>60285</v>
      </c>
      <c r="D21" s="82">
        <v>17419</v>
      </c>
      <c r="E21" s="82">
        <v>40527</v>
      </c>
      <c r="F21" s="82">
        <v>2339</v>
      </c>
      <c r="H21" s="118"/>
      <c r="I21" s="61"/>
      <c r="J21" s="61"/>
      <c r="K21" s="61"/>
      <c r="L21" s="81"/>
      <c r="M21" s="61"/>
      <c r="N21" s="120"/>
      <c r="O21" s="120"/>
      <c r="P21" s="120"/>
      <c r="Q21" s="120"/>
    </row>
    <row r="22" spans="2:17" ht="15">
      <c r="B22" s="143" t="s">
        <v>9</v>
      </c>
      <c r="C22" s="82" t="s">
        <v>64</v>
      </c>
      <c r="D22" s="82" t="s">
        <v>64</v>
      </c>
      <c r="E22" s="82" t="s">
        <v>64</v>
      </c>
      <c r="F22" s="82" t="s">
        <v>64</v>
      </c>
      <c r="H22" s="118"/>
      <c r="I22" s="59"/>
      <c r="J22" s="59"/>
      <c r="K22" s="59"/>
      <c r="L22" s="81"/>
      <c r="M22" s="59"/>
      <c r="N22" s="120"/>
      <c r="O22" s="120"/>
      <c r="P22" s="120"/>
      <c r="Q22" s="120"/>
    </row>
    <row r="23" spans="2:17" ht="15">
      <c r="B23" s="143" t="s">
        <v>37</v>
      </c>
      <c r="C23" s="239" t="s">
        <v>64</v>
      </c>
      <c r="D23" s="82" t="s">
        <v>64</v>
      </c>
      <c r="E23" s="82" t="s">
        <v>64</v>
      </c>
      <c r="F23" s="82" t="s">
        <v>64</v>
      </c>
      <c r="H23" s="118"/>
      <c r="I23" s="59"/>
      <c r="J23" s="59"/>
      <c r="K23" s="59"/>
      <c r="L23" s="59"/>
      <c r="M23" s="59"/>
      <c r="N23" s="120"/>
      <c r="O23" s="120"/>
      <c r="P23" s="120"/>
      <c r="Q23" s="120"/>
    </row>
    <row r="24" spans="2:17" ht="15">
      <c r="B24" s="143" t="s">
        <v>10</v>
      </c>
      <c r="C24" s="239">
        <v>41129</v>
      </c>
      <c r="D24" s="82">
        <v>13733</v>
      </c>
      <c r="E24" s="82">
        <v>27395</v>
      </c>
      <c r="F24" s="83" t="s">
        <v>16</v>
      </c>
      <c r="H24" s="118"/>
      <c r="I24" s="61"/>
      <c r="J24" s="61"/>
      <c r="K24" s="61"/>
      <c r="L24" s="81"/>
      <c r="M24" s="128"/>
      <c r="N24" s="120"/>
      <c r="O24" s="120"/>
      <c r="P24" s="120"/>
      <c r="Q24" s="120"/>
    </row>
    <row r="25" spans="2:17" ht="15">
      <c r="B25" s="143" t="s">
        <v>38</v>
      </c>
      <c r="C25" s="239" t="s">
        <v>64</v>
      </c>
      <c r="D25" s="82" t="s">
        <v>64</v>
      </c>
      <c r="E25" s="82" t="s">
        <v>64</v>
      </c>
      <c r="F25" s="82" t="s">
        <v>64</v>
      </c>
      <c r="H25" s="118"/>
      <c r="I25" s="59"/>
      <c r="J25" s="59"/>
      <c r="K25" s="59"/>
      <c r="L25" s="59"/>
      <c r="M25" s="59"/>
      <c r="N25" s="120"/>
      <c r="O25" s="120"/>
      <c r="P25" s="120"/>
      <c r="Q25" s="120"/>
    </row>
    <row r="26" spans="2:17" ht="15">
      <c r="B26" s="143" t="s">
        <v>30</v>
      </c>
      <c r="C26" s="239">
        <v>194063</v>
      </c>
      <c r="D26" s="82">
        <v>122336</v>
      </c>
      <c r="E26" s="82">
        <v>64181</v>
      </c>
      <c r="F26" s="82">
        <v>7545</v>
      </c>
      <c r="H26" s="124"/>
      <c r="I26" s="61"/>
      <c r="J26" s="129"/>
      <c r="K26" s="128"/>
      <c r="L26" s="55"/>
      <c r="M26" s="128"/>
      <c r="N26" s="120"/>
      <c r="O26" s="120"/>
      <c r="P26" s="120"/>
      <c r="Q26" s="120"/>
    </row>
    <row r="27" spans="2:17" ht="15">
      <c r="B27" s="143" t="s">
        <v>256</v>
      </c>
      <c r="C27" s="239">
        <v>167384</v>
      </c>
      <c r="D27" s="82">
        <v>28381</v>
      </c>
      <c r="E27" s="82">
        <v>53002</v>
      </c>
      <c r="F27" s="31">
        <v>86001</v>
      </c>
      <c r="H27" s="124"/>
      <c r="I27" s="115"/>
      <c r="J27" s="115"/>
      <c r="K27" s="115"/>
      <c r="L27" s="81"/>
      <c r="M27" s="115"/>
      <c r="N27" s="120"/>
      <c r="O27" s="120"/>
      <c r="P27" s="120"/>
      <c r="Q27" s="120"/>
    </row>
    <row r="28" spans="2:17" ht="15">
      <c r="B28" s="143" t="s">
        <v>25</v>
      </c>
      <c r="C28" s="239">
        <v>12047</v>
      </c>
      <c r="D28" s="82">
        <v>3686</v>
      </c>
      <c r="E28" s="82">
        <v>8360</v>
      </c>
      <c r="F28" s="83" t="s">
        <v>16</v>
      </c>
      <c r="H28" s="118"/>
      <c r="I28" s="61"/>
      <c r="J28" s="61"/>
      <c r="K28" s="61"/>
      <c r="L28" s="81"/>
      <c r="M28" s="128"/>
      <c r="N28" s="120"/>
      <c r="O28" s="120"/>
      <c r="P28" s="120"/>
      <c r="Q28" s="120"/>
    </row>
    <row r="29" spans="2:17" ht="15">
      <c r="B29" s="143" t="s">
        <v>13</v>
      </c>
      <c r="C29" s="239">
        <v>7828</v>
      </c>
      <c r="D29" s="82">
        <v>2533</v>
      </c>
      <c r="E29" s="82">
        <v>5295</v>
      </c>
      <c r="F29" s="83" t="s">
        <v>16</v>
      </c>
      <c r="H29" s="118"/>
      <c r="I29" s="61"/>
      <c r="J29" s="61"/>
      <c r="K29" s="61"/>
      <c r="L29" s="81"/>
      <c r="M29" s="128"/>
      <c r="N29" s="120"/>
      <c r="O29" s="120"/>
      <c r="P29" s="120"/>
      <c r="Q29" s="120"/>
    </row>
    <row r="30" spans="2:17" ht="15">
      <c r="B30" s="143" t="s">
        <v>39</v>
      </c>
      <c r="C30" s="239" t="s">
        <v>64</v>
      </c>
      <c r="D30" s="82" t="s">
        <v>64</v>
      </c>
      <c r="E30" s="82" t="s">
        <v>64</v>
      </c>
      <c r="F30" s="82" t="s">
        <v>64</v>
      </c>
      <c r="H30" s="118"/>
      <c r="I30" s="59"/>
      <c r="J30" s="59"/>
      <c r="K30" s="59"/>
      <c r="L30" s="59"/>
      <c r="M30" s="59"/>
      <c r="N30" s="120"/>
      <c r="O30" s="120"/>
      <c r="P30" s="120"/>
      <c r="Q30" s="120"/>
    </row>
    <row r="31" spans="2:17" ht="15">
      <c r="B31" s="143" t="s">
        <v>40</v>
      </c>
      <c r="C31" s="239" t="s">
        <v>64</v>
      </c>
      <c r="D31" s="82" t="s">
        <v>64</v>
      </c>
      <c r="E31" s="82" t="s">
        <v>64</v>
      </c>
      <c r="F31" s="82" t="s">
        <v>64</v>
      </c>
      <c r="H31" s="118"/>
      <c r="I31" s="59"/>
      <c r="J31" s="59"/>
      <c r="K31" s="59"/>
      <c r="L31" s="59"/>
      <c r="M31" s="59"/>
      <c r="N31" s="120"/>
      <c r="O31" s="120"/>
      <c r="P31" s="120"/>
      <c r="Q31" s="120"/>
    </row>
    <row r="32" spans="2:17" ht="15">
      <c r="B32" s="146" t="s">
        <v>14</v>
      </c>
      <c r="C32" s="241" t="s">
        <v>16</v>
      </c>
      <c r="D32" s="84" t="s">
        <v>16</v>
      </c>
      <c r="E32" s="84" t="s">
        <v>16</v>
      </c>
      <c r="F32" s="84" t="s">
        <v>16</v>
      </c>
      <c r="H32" s="118"/>
      <c r="I32" s="128"/>
      <c r="J32" s="128"/>
      <c r="K32" s="128"/>
      <c r="L32" s="81"/>
      <c r="M32" s="128"/>
      <c r="N32" s="120"/>
      <c r="O32" s="120"/>
      <c r="P32" s="120"/>
      <c r="Q32" s="120"/>
    </row>
    <row r="33" spans="2:6" ht="24.75" customHeight="1">
      <c r="B33" s="355" t="s">
        <v>254</v>
      </c>
      <c r="C33" s="355"/>
      <c r="D33" s="355"/>
      <c r="E33" s="355"/>
      <c r="F33" s="355"/>
    </row>
    <row r="34" spans="2:6" ht="24" customHeight="1">
      <c r="B34" s="355" t="s">
        <v>255</v>
      </c>
      <c r="C34" s="355"/>
      <c r="D34" s="355"/>
      <c r="E34" s="355"/>
      <c r="F34" s="355"/>
    </row>
    <row r="35" spans="2:6" ht="24" customHeight="1">
      <c r="B35" s="354" t="s">
        <v>257</v>
      </c>
      <c r="C35" s="354"/>
      <c r="D35" s="354"/>
      <c r="E35" s="354"/>
      <c r="F35" s="354"/>
    </row>
    <row r="36" ht="15">
      <c r="B36" s="19" t="s">
        <v>65</v>
      </c>
    </row>
    <row r="37" ht="15">
      <c r="B37" s="19" t="s">
        <v>66</v>
      </c>
    </row>
    <row r="38" ht="15">
      <c r="B38" s="1" t="s">
        <v>94</v>
      </c>
    </row>
    <row r="39" spans="3:6" ht="15">
      <c r="C39" s="30"/>
      <c r="D39" s="30"/>
      <c r="E39" s="30"/>
      <c r="F39" s="30"/>
    </row>
    <row r="40" spans="2:7" ht="15">
      <c r="B40" s="57"/>
      <c r="C40" s="62"/>
      <c r="D40" s="62"/>
      <c r="E40" s="62"/>
      <c r="F40" s="78"/>
      <c r="G40" s="57"/>
    </row>
    <row r="42" ht="15">
      <c r="B42" s="22" t="s">
        <v>484</v>
      </c>
    </row>
    <row r="43" ht="15">
      <c r="B43" s="1" t="s">
        <v>490</v>
      </c>
    </row>
  </sheetData>
  <mergeCells count="3">
    <mergeCell ref="B33:F33"/>
    <mergeCell ref="B34:F34"/>
    <mergeCell ref="B35:F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showGridLines="0" workbookViewId="0" topLeftCell="A1">
      <selection activeCell="A30" sqref="A30"/>
    </sheetView>
  </sheetViews>
  <sheetFormatPr defaultColWidth="8.8515625" defaultRowHeight="15"/>
  <cols>
    <col min="1" max="1" width="8.8515625" style="1" customWidth="1"/>
    <col min="2" max="2" width="20.00390625" style="1" customWidth="1"/>
    <col min="3" max="3" width="11.8515625" style="1" customWidth="1"/>
    <col min="4" max="4" width="10.140625" style="1" customWidth="1"/>
    <col min="5" max="6" width="8.8515625" style="1" customWidth="1"/>
    <col min="7" max="7" width="9.421875" style="1" bestFit="1" customWidth="1"/>
    <col min="8" max="8" width="10.00390625" style="1" customWidth="1"/>
    <col min="9" max="9" width="12.421875" style="1" customWidth="1"/>
    <col min="10" max="10" width="12.7109375" style="1" customWidth="1"/>
    <col min="11" max="11" width="13.140625" style="1" customWidth="1"/>
    <col min="12" max="12" width="15.00390625" style="1" customWidth="1"/>
    <col min="13" max="16384" width="8.8515625" style="1" customWidth="1"/>
  </cols>
  <sheetData>
    <row r="1" ht="15">
      <c r="B1" s="329" t="s">
        <v>477</v>
      </c>
    </row>
    <row r="2" ht="15">
      <c r="B2" s="8" t="s">
        <v>47</v>
      </c>
    </row>
    <row r="3" ht="15">
      <c r="B3" s="24"/>
    </row>
    <row r="6" ht="41.25" customHeight="1"/>
    <row r="25" spans="2:12" ht="33" customHeight="1">
      <c r="B25" s="355" t="s">
        <v>260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</row>
    <row r="26" spans="2:12" ht="12" customHeight="1">
      <c r="B26" s="1" t="s">
        <v>262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</row>
    <row r="27" ht="15">
      <c r="B27" s="1" t="s">
        <v>94</v>
      </c>
    </row>
    <row r="29" ht="15">
      <c r="A29" s="22" t="s">
        <v>484</v>
      </c>
    </row>
    <row r="30" spans="1:5" ht="15">
      <c r="A30" s="1" t="s">
        <v>491</v>
      </c>
      <c r="C30" s="25"/>
      <c r="E30" s="25"/>
    </row>
    <row r="31" spans="1:6" ht="38.25" customHeight="1">
      <c r="A31" s="188" t="s">
        <v>108</v>
      </c>
      <c r="B31" s="155">
        <v>1</v>
      </c>
      <c r="C31" s="155">
        <v>2</v>
      </c>
      <c r="D31" s="155">
        <v>3</v>
      </c>
      <c r="E31" s="155">
        <v>4</v>
      </c>
      <c r="F31" s="155">
        <v>5</v>
      </c>
    </row>
    <row r="32" spans="1:17" ht="79.5" customHeight="1">
      <c r="A32" s="186"/>
      <c r="B32" s="6" t="s">
        <v>248</v>
      </c>
      <c r="C32" s="6" t="s">
        <v>258</v>
      </c>
      <c r="D32" s="6" t="s">
        <v>259</v>
      </c>
      <c r="E32" s="6" t="s">
        <v>67</v>
      </c>
      <c r="F32" s="6" t="s">
        <v>46</v>
      </c>
      <c r="Q32" s="170"/>
    </row>
    <row r="33" spans="1:28" ht="15">
      <c r="A33" s="94" t="s">
        <v>25</v>
      </c>
      <c r="B33" s="202">
        <v>69.39487009213913</v>
      </c>
      <c r="C33" s="202">
        <v>30.596829086079524</v>
      </c>
      <c r="D33" s="202"/>
      <c r="E33" s="203"/>
      <c r="F33" s="204">
        <v>12047</v>
      </c>
      <c r="X33" s="187"/>
      <c r="Y33" s="187"/>
      <c r="Z33" s="187"/>
      <c r="AA33" s="187"/>
      <c r="AB33" s="187"/>
    </row>
    <row r="34" spans="1:28" ht="15">
      <c r="A34" s="95" t="s">
        <v>13</v>
      </c>
      <c r="B34" s="205">
        <v>67.64179867143586</v>
      </c>
      <c r="C34" s="205">
        <v>32.35820132856413</v>
      </c>
      <c r="D34" s="205"/>
      <c r="E34" s="206"/>
      <c r="F34" s="207">
        <v>7828</v>
      </c>
      <c r="X34" s="187"/>
      <c r="Y34" s="187"/>
      <c r="Z34" s="187"/>
      <c r="AA34" s="187"/>
      <c r="AB34" s="187"/>
    </row>
    <row r="35" spans="1:28" ht="15">
      <c r="A35" s="95" t="s">
        <v>8</v>
      </c>
      <c r="B35" s="205">
        <v>67.22567802936054</v>
      </c>
      <c r="C35" s="205">
        <v>28.894418180310193</v>
      </c>
      <c r="D35" s="205">
        <v>3.8799037903292692</v>
      </c>
      <c r="E35" s="206"/>
      <c r="F35" s="207">
        <v>60285</v>
      </c>
      <c r="X35" s="187"/>
      <c r="Y35" s="187"/>
      <c r="Z35" s="187"/>
      <c r="AA35" s="187"/>
      <c r="AB35" s="187"/>
    </row>
    <row r="36" spans="1:28" ht="15">
      <c r="A36" s="95" t="s">
        <v>87</v>
      </c>
      <c r="B36" s="205">
        <v>66.62355667756488</v>
      </c>
      <c r="C36" s="205">
        <v>33.37644332243513</v>
      </c>
      <c r="D36" s="205"/>
      <c r="E36" s="206"/>
      <c r="F36" s="207">
        <v>96652</v>
      </c>
      <c r="X36" s="187"/>
      <c r="Y36" s="187"/>
      <c r="Z36" s="187"/>
      <c r="AA36" s="187"/>
      <c r="AB36" s="187"/>
    </row>
    <row r="37" spans="1:28" ht="15">
      <c r="A37" s="95" t="s">
        <v>10</v>
      </c>
      <c r="B37" s="205">
        <v>66.60750322157115</v>
      </c>
      <c r="C37" s="205">
        <v>33.39006540397287</v>
      </c>
      <c r="D37" s="205"/>
      <c r="E37" s="206"/>
      <c r="F37" s="207">
        <v>41129</v>
      </c>
      <c r="X37" s="187"/>
      <c r="Y37" s="187"/>
      <c r="Z37" s="187"/>
      <c r="AA37" s="187"/>
      <c r="AB37" s="187"/>
    </row>
    <row r="38" spans="1:28" ht="15">
      <c r="A38" s="95" t="s">
        <v>17</v>
      </c>
      <c r="B38" s="205">
        <v>62.86421791167973</v>
      </c>
      <c r="C38" s="205">
        <v>37.13578208832026</v>
      </c>
      <c r="D38" s="205"/>
      <c r="E38" s="206"/>
      <c r="F38" s="207">
        <v>12115</v>
      </c>
      <c r="X38" s="187"/>
      <c r="Y38" s="187"/>
      <c r="Z38" s="187"/>
      <c r="AA38" s="187"/>
      <c r="AB38" s="187"/>
    </row>
    <row r="39" spans="1:28" ht="15">
      <c r="A39" s="95" t="s">
        <v>1</v>
      </c>
      <c r="B39" s="205">
        <v>58.109717648707345</v>
      </c>
      <c r="C39" s="205">
        <v>31.05163595600084</v>
      </c>
      <c r="D39" s="205">
        <v>10.838646395291809</v>
      </c>
      <c r="E39" s="206"/>
      <c r="F39" s="207">
        <v>14273</v>
      </c>
      <c r="X39" s="187"/>
      <c r="Y39" s="187"/>
      <c r="Z39" s="187"/>
      <c r="AA39" s="187"/>
      <c r="AB39" s="187"/>
    </row>
    <row r="40" spans="1:28" ht="15">
      <c r="A40" s="95" t="s">
        <v>3</v>
      </c>
      <c r="B40" s="205">
        <v>47.68862821894093</v>
      </c>
      <c r="C40" s="205">
        <v>52.11346783815321</v>
      </c>
      <c r="D40" s="205">
        <v>0.1980131011755254</v>
      </c>
      <c r="E40" s="206"/>
      <c r="F40" s="207">
        <v>916101</v>
      </c>
      <c r="X40" s="187"/>
      <c r="Y40" s="187"/>
      <c r="Z40" s="187"/>
      <c r="AA40" s="187"/>
      <c r="AB40" s="187"/>
    </row>
    <row r="41" spans="1:28" ht="15">
      <c r="A41" s="95" t="s">
        <v>5</v>
      </c>
      <c r="B41" s="205">
        <v>43.31609998058508</v>
      </c>
      <c r="C41" s="205">
        <v>53.44145148461524</v>
      </c>
      <c r="D41" s="205">
        <v>3.2424485347996823</v>
      </c>
      <c r="E41" s="206">
        <v>0</v>
      </c>
      <c r="F41" s="207">
        <v>638684</v>
      </c>
      <c r="X41" s="187"/>
      <c r="Y41" s="187"/>
      <c r="Z41" s="187"/>
      <c r="AA41" s="187"/>
      <c r="AB41" s="187"/>
    </row>
    <row r="42" spans="1:28" ht="15">
      <c r="A42" s="95" t="s">
        <v>0</v>
      </c>
      <c r="B42" s="205">
        <v>41.071757299068516</v>
      </c>
      <c r="C42" s="205">
        <v>57.46106549832481</v>
      </c>
      <c r="D42" s="205">
        <v>1.4671772026066787</v>
      </c>
      <c r="E42" s="206"/>
      <c r="F42" s="207">
        <v>54322</v>
      </c>
      <c r="X42" s="187"/>
      <c r="Y42" s="187"/>
      <c r="Z42" s="187"/>
      <c r="AA42" s="187"/>
      <c r="AB42" s="187"/>
    </row>
    <row r="43" spans="1:28" ht="15">
      <c r="A43" s="95" t="s">
        <v>6</v>
      </c>
      <c r="B43" s="205">
        <v>39.03632599284773</v>
      </c>
      <c r="C43" s="205">
        <v>60.96367400715227</v>
      </c>
      <c r="D43" s="205"/>
      <c r="E43" s="206"/>
      <c r="F43" s="207">
        <v>5313</v>
      </c>
      <c r="X43" s="187"/>
      <c r="Y43" s="187"/>
      <c r="Z43" s="187"/>
      <c r="AA43" s="187"/>
      <c r="AB43" s="187"/>
    </row>
    <row r="44" spans="1:28" ht="15">
      <c r="A44" s="95" t="s">
        <v>2</v>
      </c>
      <c r="B44" s="205">
        <v>38.05837829593335</v>
      </c>
      <c r="C44" s="205">
        <v>41.3891060227641</v>
      </c>
      <c r="D44" s="205">
        <v>20.5544222226459</v>
      </c>
      <c r="E44" s="206"/>
      <c r="F44" s="207">
        <v>52451</v>
      </c>
      <c r="X44" s="187"/>
      <c r="Y44" s="187"/>
      <c r="Z44" s="187"/>
      <c r="AA44" s="187"/>
      <c r="AB44" s="187"/>
    </row>
    <row r="45" spans="1:28" ht="15">
      <c r="A45" s="102" t="s">
        <v>4</v>
      </c>
      <c r="B45" s="208">
        <v>34.17553157245531</v>
      </c>
      <c r="C45" s="208">
        <v>64.67492770305591</v>
      </c>
      <c r="D45" s="208">
        <v>1.1495407244887712</v>
      </c>
      <c r="E45" s="209">
        <v>0</v>
      </c>
      <c r="F45" s="210">
        <v>776658</v>
      </c>
      <c r="X45" s="187"/>
      <c r="Y45" s="187"/>
      <c r="Z45" s="187"/>
      <c r="AA45" s="187"/>
      <c r="AB45" s="187"/>
    </row>
    <row r="46" spans="1:28" ht="15">
      <c r="A46" s="136" t="s">
        <v>11</v>
      </c>
      <c r="B46" s="205">
        <v>33.07224973333402</v>
      </c>
      <c r="C46" s="205">
        <v>63.03932228193937</v>
      </c>
      <c r="D46" s="205">
        <v>3.8879126881476633</v>
      </c>
      <c r="E46" s="206"/>
      <c r="F46" s="207">
        <v>194063</v>
      </c>
      <c r="X46" s="187"/>
      <c r="Y46" s="187"/>
      <c r="Z46" s="187"/>
      <c r="AA46" s="187"/>
      <c r="AB46" s="187"/>
    </row>
    <row r="47" spans="1:28" ht="15">
      <c r="A47" s="103" t="s">
        <v>261</v>
      </c>
      <c r="B47" s="211">
        <v>31.664914209243417</v>
      </c>
      <c r="C47" s="211">
        <v>16.955622998613965</v>
      </c>
      <c r="D47" s="211">
        <v>1.246236199397792</v>
      </c>
      <c r="E47" s="212">
        <v>50.133226592744826</v>
      </c>
      <c r="F47" s="213">
        <v>167384</v>
      </c>
      <c r="X47" s="187"/>
      <c r="Y47" s="187"/>
      <c r="Z47" s="187"/>
      <c r="AA47" s="187"/>
      <c r="AB47" s="187"/>
    </row>
    <row r="48" spans="1:28" ht="15">
      <c r="A48" s="29"/>
      <c r="B48" s="29"/>
      <c r="C48" s="29"/>
      <c r="D48" s="29"/>
      <c r="E48" s="29"/>
      <c r="F48" s="29"/>
      <c r="X48" s="187"/>
      <c r="Y48" s="187"/>
      <c r="Z48" s="187"/>
      <c r="AA48" s="187"/>
      <c r="AB48" s="187"/>
    </row>
    <row r="49" spans="1:6" ht="15">
      <c r="A49" s="87" t="s">
        <v>22</v>
      </c>
      <c r="B49" s="88">
        <v>42.71025692739821</v>
      </c>
      <c r="C49" s="88">
        <v>52.68338195096916</v>
      </c>
      <c r="D49" s="88">
        <v>1.8543897707838344</v>
      </c>
      <c r="E49" s="88">
        <v>2.7519385564907415</v>
      </c>
      <c r="F49" s="89">
        <v>3049305</v>
      </c>
    </row>
    <row r="50" spans="15:28" ht="15">
      <c r="O50" s="31"/>
      <c r="X50" s="187"/>
      <c r="Y50" s="187"/>
      <c r="Z50" s="187"/>
      <c r="AA50" s="187"/>
      <c r="AB50" s="187"/>
    </row>
  </sheetData>
  <mergeCells count="1">
    <mergeCell ref="B25:L25"/>
  </mergeCells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showGridLines="0" workbookViewId="0" topLeftCell="A1">
      <selection activeCell="A40" sqref="A40"/>
    </sheetView>
  </sheetViews>
  <sheetFormatPr defaultColWidth="8.8515625" defaultRowHeight="15"/>
  <cols>
    <col min="1" max="1" width="13.140625" style="1" customWidth="1"/>
    <col min="2" max="2" width="9.421875" style="1" customWidth="1"/>
    <col min="3" max="3" width="10.140625" style="1" customWidth="1"/>
    <col min="4" max="4" width="10.421875" style="1" customWidth="1"/>
    <col min="5" max="5" width="10.28125" style="1" customWidth="1"/>
    <col min="6" max="6" width="11.00390625" style="1" customWidth="1"/>
    <col min="7" max="8" width="8.8515625" style="1" customWidth="1"/>
    <col min="9" max="12" width="9.28125" style="1" bestFit="1" customWidth="1"/>
    <col min="13" max="14" width="8.8515625" style="1" customWidth="1"/>
    <col min="15" max="15" width="9.421875" style="1" bestFit="1" customWidth="1"/>
    <col min="16" max="17" width="8.8515625" style="1" customWidth="1"/>
    <col min="18" max="18" width="9.421875" style="1" bestFit="1" customWidth="1"/>
    <col min="19" max="16384" width="8.8515625" style="1" customWidth="1"/>
  </cols>
  <sheetData>
    <row r="1" ht="15">
      <c r="B1" s="237" t="s">
        <v>478</v>
      </c>
    </row>
    <row r="2" ht="15">
      <c r="B2" s="8" t="s">
        <v>47</v>
      </c>
    </row>
    <row r="28" spans="2:12" ht="29.25" customHeight="1">
      <c r="B28" s="355" t="s">
        <v>263</v>
      </c>
      <c r="C28" s="355"/>
      <c r="D28" s="355"/>
      <c r="E28" s="355"/>
      <c r="F28" s="355"/>
      <c r="G28" s="355"/>
      <c r="H28" s="355"/>
      <c r="I28" s="355"/>
      <c r="J28" s="355"/>
      <c r="K28" s="355"/>
      <c r="L28" s="355"/>
    </row>
    <row r="29" spans="2:25" ht="15">
      <c r="B29" s="1" t="s">
        <v>79</v>
      </c>
      <c r="V29" s="31"/>
      <c r="W29" s="31"/>
      <c r="X29" s="31"/>
      <c r="Y29" s="31"/>
    </row>
    <row r="30" ht="15">
      <c r="B30" s="1" t="s">
        <v>94</v>
      </c>
    </row>
    <row r="34" spans="24:25" ht="15">
      <c r="X34" s="31"/>
      <c r="Y34" s="31"/>
    </row>
    <row r="35" spans="24:25" ht="15">
      <c r="X35" s="31"/>
      <c r="Y35" s="31"/>
    </row>
    <row r="36" spans="1:25" ht="15">
      <c r="A36" s="22" t="s">
        <v>69</v>
      </c>
      <c r="X36" s="31"/>
      <c r="Y36" s="31"/>
    </row>
    <row r="37" spans="1:25" ht="15">
      <c r="A37" s="1" t="s">
        <v>489</v>
      </c>
      <c r="B37" s="5"/>
      <c r="C37" s="25"/>
      <c r="D37" s="25"/>
      <c r="E37" s="25"/>
      <c r="F37" s="25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X37" s="31"/>
      <c r="Y37" s="31"/>
    </row>
    <row r="38" spans="2:25" ht="15">
      <c r="B38" s="5"/>
      <c r="C38" s="25"/>
      <c r="D38" s="25"/>
      <c r="E38" s="25"/>
      <c r="F38" s="25"/>
      <c r="H38" s="118"/>
      <c r="I38" s="119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X38" s="31"/>
      <c r="Y38" s="31"/>
    </row>
    <row r="39" spans="2:25" ht="15">
      <c r="B39" s="5"/>
      <c r="C39" s="25"/>
      <c r="D39" s="25"/>
      <c r="E39" s="25"/>
      <c r="F39" s="25"/>
      <c r="H39" s="118"/>
      <c r="I39" s="119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X39" s="31"/>
      <c r="Y39" s="31"/>
    </row>
    <row r="40" spans="2:25" ht="15">
      <c r="B40" s="5"/>
      <c r="C40" s="25"/>
      <c r="D40" s="25"/>
      <c r="E40" s="25"/>
      <c r="F40" s="25"/>
      <c r="H40" s="118"/>
      <c r="I40" s="118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31"/>
      <c r="W40" s="31"/>
      <c r="X40" s="31"/>
      <c r="Y40" s="31"/>
    </row>
    <row r="41" spans="2:21" ht="15">
      <c r="B41" s="5"/>
      <c r="C41" s="25"/>
      <c r="D41" s="25"/>
      <c r="E41" s="25"/>
      <c r="F41" s="25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2:21" ht="15">
      <c r="B42" s="5"/>
      <c r="C42" s="25"/>
      <c r="D42" s="25"/>
      <c r="E42" s="25"/>
      <c r="F42" s="25"/>
      <c r="H42" s="118"/>
      <c r="I42" s="118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2:21" ht="15">
      <c r="B43" s="5"/>
      <c r="C43" s="25"/>
      <c r="D43" s="25"/>
      <c r="E43" s="25"/>
      <c r="F43" s="25"/>
      <c r="H43" s="118"/>
      <c r="I43" s="118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2:21" ht="15">
      <c r="B44" s="5"/>
      <c r="C44" s="25"/>
      <c r="D44" s="25"/>
      <c r="E44" s="25"/>
      <c r="F44" s="25"/>
      <c r="H44" s="118"/>
      <c r="I44" s="118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2:21" ht="15">
      <c r="B45" s="5"/>
      <c r="C45" s="25"/>
      <c r="D45" s="25"/>
      <c r="E45" s="25"/>
      <c r="F45" s="25"/>
      <c r="H45" s="118"/>
      <c r="I45" s="11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 ht="15">
      <c r="A46" s="57"/>
      <c r="B46" s="57"/>
      <c r="C46" s="57"/>
      <c r="D46" s="57"/>
      <c r="E46" s="57"/>
      <c r="F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 ht="23.25" customHeight="1">
      <c r="A47" s="90" t="s">
        <v>41</v>
      </c>
      <c r="B47" s="90" t="s">
        <v>42</v>
      </c>
      <c r="C47" s="90" t="s">
        <v>43</v>
      </c>
      <c r="D47" s="90" t="s">
        <v>44</v>
      </c>
      <c r="E47" s="90" t="s">
        <v>45</v>
      </c>
      <c r="H47" s="118"/>
      <c r="I47" s="130"/>
      <c r="J47" s="130"/>
      <c r="K47" s="130"/>
      <c r="L47" s="130"/>
      <c r="M47" s="130"/>
      <c r="N47" s="57"/>
      <c r="O47" s="118"/>
      <c r="P47" s="130"/>
      <c r="Q47" s="130"/>
      <c r="R47" s="130"/>
      <c r="S47" s="130"/>
      <c r="T47" s="130"/>
      <c r="U47" s="57"/>
    </row>
    <row r="48" spans="1:24" ht="15">
      <c r="A48" s="85" t="s">
        <v>6</v>
      </c>
      <c r="B48" s="86">
        <v>3.387916431394692</v>
      </c>
      <c r="C48" s="86">
        <v>14.153961980048937</v>
      </c>
      <c r="D48" s="86">
        <v>9.523809523809524</v>
      </c>
      <c r="E48" s="86">
        <v>72.93431206474685</v>
      </c>
      <c r="H48" s="118"/>
      <c r="I48" s="120"/>
      <c r="J48" s="120"/>
      <c r="K48" s="120"/>
      <c r="L48" s="120"/>
      <c r="M48" s="120"/>
      <c r="N48" s="57"/>
      <c r="O48" s="118"/>
      <c r="P48" s="120"/>
      <c r="Q48" s="341"/>
      <c r="R48" s="341"/>
      <c r="S48" s="341"/>
      <c r="T48" s="341"/>
      <c r="U48" s="342"/>
      <c r="V48" s="187"/>
      <c r="W48" s="187"/>
      <c r="X48" s="187"/>
    </row>
    <row r="49" spans="1:24" ht="15">
      <c r="A49" s="85" t="s">
        <v>0</v>
      </c>
      <c r="B49" s="86">
        <v>2.481499208423843</v>
      </c>
      <c r="C49" s="86">
        <v>15.503847428297926</v>
      </c>
      <c r="D49" s="86">
        <v>12.930304480689223</v>
      </c>
      <c r="E49" s="86">
        <v>69.08434888258901</v>
      </c>
      <c r="H49" s="118"/>
      <c r="I49" s="120"/>
      <c r="J49" s="120"/>
      <c r="K49" s="120"/>
      <c r="L49" s="120"/>
      <c r="M49" s="120"/>
      <c r="N49" s="57"/>
      <c r="O49" s="118"/>
      <c r="P49" s="120"/>
      <c r="Q49" s="341"/>
      <c r="R49" s="341"/>
      <c r="S49" s="341"/>
      <c r="T49" s="341"/>
      <c r="U49" s="342"/>
      <c r="V49" s="187"/>
      <c r="W49" s="187"/>
      <c r="X49" s="187"/>
    </row>
    <row r="50" spans="1:24" ht="15">
      <c r="A50" s="85" t="s">
        <v>12</v>
      </c>
      <c r="B50" s="86">
        <v>2.2719726535922096</v>
      </c>
      <c r="C50" s="86">
        <v>11.30869761644268</v>
      </c>
      <c r="D50" s="86">
        <v>28.372442397818382</v>
      </c>
      <c r="E50" s="86">
        <v>58.046887332146724</v>
      </c>
      <c r="H50" s="118"/>
      <c r="I50" s="120"/>
      <c r="J50" s="120"/>
      <c r="K50" s="120"/>
      <c r="L50" s="120"/>
      <c r="M50" s="120"/>
      <c r="N50" s="57"/>
      <c r="O50" s="118"/>
      <c r="P50" s="120"/>
      <c r="Q50" s="341"/>
      <c r="R50" s="341"/>
      <c r="S50" s="341"/>
      <c r="T50" s="341"/>
      <c r="U50" s="342"/>
      <c r="V50" s="187"/>
      <c r="W50" s="187"/>
      <c r="X50" s="187"/>
    </row>
    <row r="51" spans="1:24" ht="15">
      <c r="A51" s="85" t="s">
        <v>13</v>
      </c>
      <c r="B51" s="86">
        <v>1.0347470618293306</v>
      </c>
      <c r="C51" s="86">
        <v>8.405723045477773</v>
      </c>
      <c r="D51" s="86">
        <v>37.3530914665304</v>
      </c>
      <c r="E51" s="86">
        <v>53.20643842616249</v>
      </c>
      <c r="H51" s="118"/>
      <c r="I51" s="120"/>
      <c r="J51" s="120"/>
      <c r="K51" s="120"/>
      <c r="L51" s="120"/>
      <c r="M51" s="120"/>
      <c r="N51" s="57"/>
      <c r="O51" s="118"/>
      <c r="P51" s="120"/>
      <c r="Q51" s="341"/>
      <c r="R51" s="341"/>
      <c r="S51" s="341"/>
      <c r="T51" s="341"/>
      <c r="U51" s="342"/>
      <c r="V51" s="187"/>
      <c r="W51" s="187"/>
      <c r="X51" s="187"/>
    </row>
    <row r="52" spans="1:24" ht="15">
      <c r="A52" s="85" t="s">
        <v>2</v>
      </c>
      <c r="B52" s="86">
        <v>2.9170082553240166</v>
      </c>
      <c r="C52" s="86">
        <v>8.02463251415607</v>
      </c>
      <c r="D52" s="86">
        <v>40.02211587958285</v>
      </c>
      <c r="E52" s="86">
        <v>49.03624335093706</v>
      </c>
      <c r="H52" s="118"/>
      <c r="I52" s="120"/>
      <c r="J52" s="120"/>
      <c r="K52" s="120"/>
      <c r="L52" s="120"/>
      <c r="M52" s="120"/>
      <c r="N52" s="57"/>
      <c r="O52" s="118"/>
      <c r="P52" s="120"/>
      <c r="Q52" s="341"/>
      <c r="R52" s="341"/>
      <c r="S52" s="341"/>
      <c r="T52" s="341"/>
      <c r="U52" s="342"/>
      <c r="V52" s="187"/>
      <c r="W52" s="187"/>
      <c r="X52" s="187"/>
    </row>
    <row r="53" spans="1:24" ht="15">
      <c r="A53" s="85" t="s">
        <v>30</v>
      </c>
      <c r="B53" s="86">
        <v>5.785234691826881</v>
      </c>
      <c r="C53" s="86">
        <v>9.551537387343286</v>
      </c>
      <c r="D53" s="86">
        <v>36.47939071332505</v>
      </c>
      <c r="E53" s="86">
        <v>48.18383720750478</v>
      </c>
      <c r="H53" s="118"/>
      <c r="I53" s="120"/>
      <c r="J53" s="120"/>
      <c r="K53" s="120"/>
      <c r="L53" s="120"/>
      <c r="M53" s="120"/>
      <c r="N53" s="57"/>
      <c r="O53" s="118"/>
      <c r="P53" s="120"/>
      <c r="Q53" s="341"/>
      <c r="R53" s="341"/>
      <c r="S53" s="341"/>
      <c r="T53" s="341"/>
      <c r="U53" s="342"/>
      <c r="V53" s="187"/>
      <c r="W53" s="187"/>
      <c r="X53" s="187"/>
    </row>
    <row r="54" spans="1:24" ht="15">
      <c r="A54" s="85" t="s">
        <v>3</v>
      </c>
      <c r="B54" s="86">
        <v>6.181414494689996</v>
      </c>
      <c r="C54" s="86">
        <v>14.369703777203604</v>
      </c>
      <c r="D54" s="86">
        <v>38.63154826814947</v>
      </c>
      <c r="E54" s="86">
        <v>40.81744261822659</v>
      </c>
      <c r="H54" s="118"/>
      <c r="I54" s="120"/>
      <c r="J54" s="120"/>
      <c r="K54" s="120"/>
      <c r="L54" s="120"/>
      <c r="M54" s="120"/>
      <c r="N54" s="57"/>
      <c r="O54" s="118"/>
      <c r="P54" s="120"/>
      <c r="Q54" s="341"/>
      <c r="R54" s="341"/>
      <c r="S54" s="341"/>
      <c r="T54" s="341"/>
      <c r="U54" s="342"/>
      <c r="V54" s="187"/>
      <c r="W54" s="187"/>
      <c r="X54" s="187"/>
    </row>
    <row r="55" spans="1:24" ht="15">
      <c r="A55" s="85" t="s">
        <v>4</v>
      </c>
      <c r="B55" s="86">
        <v>9.673369745756819</v>
      </c>
      <c r="C55" s="86">
        <v>16.592631505759293</v>
      </c>
      <c r="D55" s="86">
        <v>40.61195532654012</v>
      </c>
      <c r="E55" s="86">
        <v>33.121914665142185</v>
      </c>
      <c r="H55" s="118"/>
      <c r="I55" s="120"/>
      <c r="J55" s="120"/>
      <c r="K55" s="120"/>
      <c r="L55" s="120"/>
      <c r="M55" s="120"/>
      <c r="N55" s="57"/>
      <c r="O55" s="118"/>
      <c r="P55" s="120"/>
      <c r="Q55" s="341"/>
      <c r="R55" s="341"/>
      <c r="S55" s="341"/>
      <c r="T55" s="341"/>
      <c r="U55" s="342"/>
      <c r="V55" s="187"/>
      <c r="W55" s="187"/>
      <c r="X55" s="187"/>
    </row>
    <row r="56" spans="1:24" ht="15">
      <c r="A56" s="85" t="s">
        <v>25</v>
      </c>
      <c r="B56" s="86">
        <v>5.39553415788163</v>
      </c>
      <c r="C56" s="86">
        <v>13.82086826595833</v>
      </c>
      <c r="D56" s="86">
        <v>48.54320577737196</v>
      </c>
      <c r="E56" s="86">
        <v>32.23209097700672</v>
      </c>
      <c r="H56" s="118"/>
      <c r="I56" s="120"/>
      <c r="J56" s="120"/>
      <c r="K56" s="120"/>
      <c r="L56" s="120"/>
      <c r="M56" s="120"/>
      <c r="N56" s="57"/>
      <c r="O56" s="118"/>
      <c r="P56" s="120"/>
      <c r="Q56" s="341"/>
      <c r="R56" s="341"/>
      <c r="S56" s="341"/>
      <c r="T56" s="341"/>
      <c r="U56" s="342"/>
      <c r="V56" s="187"/>
      <c r="W56" s="187"/>
      <c r="X56" s="187"/>
    </row>
    <row r="57" spans="1:24" ht="15">
      <c r="A57" s="85" t="s">
        <v>1</v>
      </c>
      <c r="B57" s="86">
        <v>4.883346178098508</v>
      </c>
      <c r="C57" s="86">
        <v>7.153366496181601</v>
      </c>
      <c r="D57" s="86">
        <v>55.73460379737967</v>
      </c>
      <c r="E57" s="86">
        <v>32.22167729279059</v>
      </c>
      <c r="H57" s="118"/>
      <c r="I57" s="120"/>
      <c r="J57" s="120"/>
      <c r="K57" s="120"/>
      <c r="L57" s="120"/>
      <c r="M57" s="120"/>
      <c r="N57" s="57"/>
      <c r="O57" s="118"/>
      <c r="P57" s="120"/>
      <c r="Q57" s="341"/>
      <c r="R57" s="341"/>
      <c r="S57" s="341"/>
      <c r="T57" s="341"/>
      <c r="U57" s="342"/>
      <c r="V57" s="187"/>
      <c r="W57" s="187"/>
      <c r="X57" s="187"/>
    </row>
    <row r="58" spans="1:24" ht="15">
      <c r="A58" s="85" t="s">
        <v>8</v>
      </c>
      <c r="B58" s="86">
        <v>5.845566890602969</v>
      </c>
      <c r="C58" s="86">
        <v>19.198805673053</v>
      </c>
      <c r="D58" s="86">
        <v>43.38558513726466</v>
      </c>
      <c r="E58" s="86">
        <v>31.571701086505765</v>
      </c>
      <c r="H58" s="118"/>
      <c r="I58" s="120"/>
      <c r="J58" s="120"/>
      <c r="K58" s="120"/>
      <c r="L58" s="120"/>
      <c r="M58" s="120"/>
      <c r="N58" s="57"/>
      <c r="O58" s="118"/>
      <c r="P58" s="120"/>
      <c r="Q58" s="341"/>
      <c r="R58" s="341"/>
      <c r="S58" s="341"/>
      <c r="T58" s="341"/>
      <c r="U58" s="342"/>
      <c r="V58" s="187"/>
      <c r="W58" s="187"/>
      <c r="X58" s="187"/>
    </row>
    <row r="59" spans="1:24" ht="15">
      <c r="A59" s="85" t="s">
        <v>10</v>
      </c>
      <c r="B59" s="86">
        <v>4.25004254905298</v>
      </c>
      <c r="C59" s="86">
        <v>11.877264217462132</v>
      </c>
      <c r="D59" s="86">
        <v>52.81431593279681</v>
      </c>
      <c r="E59" s="86">
        <v>31.0559459262321</v>
      </c>
      <c r="H59" s="118"/>
      <c r="I59" s="120"/>
      <c r="J59" s="120"/>
      <c r="K59" s="120"/>
      <c r="L59" s="120"/>
      <c r="M59" s="120"/>
      <c r="N59" s="57"/>
      <c r="O59" s="118"/>
      <c r="P59" s="120"/>
      <c r="Q59" s="341"/>
      <c r="R59" s="341"/>
      <c r="S59" s="341"/>
      <c r="T59" s="341"/>
      <c r="U59" s="342"/>
      <c r="V59" s="187"/>
      <c r="W59" s="187"/>
      <c r="X59" s="187"/>
    </row>
    <row r="60" spans="1:24" ht="15">
      <c r="A60" s="85" t="s">
        <v>5</v>
      </c>
      <c r="B60" s="86">
        <v>5.34129553895197</v>
      </c>
      <c r="C60" s="86">
        <v>19.88980466083384</v>
      </c>
      <c r="D60" s="86">
        <v>48.01419794452343</v>
      </c>
      <c r="E60" s="86">
        <v>26.754701855690765</v>
      </c>
      <c r="H60" s="118"/>
      <c r="I60" s="120"/>
      <c r="J60" s="120"/>
      <c r="K60" s="120"/>
      <c r="L60" s="120"/>
      <c r="M60" s="120"/>
      <c r="N60" s="57"/>
      <c r="O60" s="118"/>
      <c r="P60" s="120"/>
      <c r="Q60" s="341"/>
      <c r="R60" s="341"/>
      <c r="S60" s="341"/>
      <c r="T60" s="341"/>
      <c r="U60" s="342"/>
      <c r="V60" s="187"/>
      <c r="W60" s="187"/>
      <c r="X60" s="187"/>
    </row>
    <row r="61" spans="1:24" ht="15">
      <c r="A61" s="85" t="s">
        <v>17</v>
      </c>
      <c r="B61" s="86">
        <v>3.0293025175402395</v>
      </c>
      <c r="C61" s="86">
        <v>35.839867932315315</v>
      </c>
      <c r="D61" s="86">
        <v>38.7866281469253</v>
      </c>
      <c r="E61" s="86">
        <v>22.34420140321915</v>
      </c>
      <c r="H61" s="118"/>
      <c r="I61" s="120"/>
      <c r="J61" s="120"/>
      <c r="K61" s="120"/>
      <c r="L61" s="120"/>
      <c r="M61" s="120"/>
      <c r="N61" s="57"/>
      <c r="O61" s="118"/>
      <c r="P61" s="120"/>
      <c r="Q61" s="341"/>
      <c r="R61" s="341"/>
      <c r="S61" s="341"/>
      <c r="T61" s="341"/>
      <c r="U61" s="342"/>
      <c r="V61" s="187"/>
      <c r="W61" s="187"/>
      <c r="X61" s="187"/>
    </row>
    <row r="62" spans="1:24" ht="15">
      <c r="A62" s="85" t="s">
        <v>15</v>
      </c>
      <c r="B62" s="86">
        <v>7.698754293754914</v>
      </c>
      <c r="C62" s="86">
        <v>16.98361130654306</v>
      </c>
      <c r="D62" s="86">
        <v>53.15254728303604</v>
      </c>
      <c r="E62" s="86">
        <v>22.165087116665976</v>
      </c>
      <c r="H62" s="118"/>
      <c r="I62" s="120"/>
      <c r="J62" s="120"/>
      <c r="K62" s="120"/>
      <c r="L62" s="120"/>
      <c r="M62" s="120"/>
      <c r="N62" s="57"/>
      <c r="O62" s="118"/>
      <c r="P62" s="120"/>
      <c r="Q62" s="341"/>
      <c r="R62" s="341"/>
      <c r="S62" s="341"/>
      <c r="T62" s="341"/>
      <c r="U62" s="342"/>
      <c r="V62" s="187"/>
      <c r="W62" s="187"/>
      <c r="X62" s="187"/>
    </row>
    <row r="63" spans="1:24" ht="15">
      <c r="A63" s="91" t="s">
        <v>48</v>
      </c>
      <c r="B63" s="92">
        <v>6.486023463957584</v>
      </c>
      <c r="C63" s="92">
        <v>15.683423809334304</v>
      </c>
      <c r="D63" s="92">
        <v>40.712406357175894</v>
      </c>
      <c r="E63" s="92">
        <v>37.118081130257394</v>
      </c>
      <c r="H63" s="147"/>
      <c r="I63" s="62"/>
      <c r="J63" s="62"/>
      <c r="K63" s="62"/>
      <c r="L63" s="62"/>
      <c r="M63" s="62"/>
      <c r="N63" s="57"/>
      <c r="O63" s="147"/>
      <c r="P63" s="62"/>
      <c r="Q63" s="340"/>
      <c r="R63" s="340"/>
      <c r="S63" s="340"/>
      <c r="T63" s="340"/>
      <c r="U63" s="78"/>
      <c r="V63" s="25"/>
      <c r="W63" s="25"/>
      <c r="X63" s="25"/>
    </row>
    <row r="64" spans="8:21" ht="15"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</row>
  </sheetData>
  <mergeCells count="1">
    <mergeCell ref="B28:L28"/>
  </mergeCell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2017-12-07T17:27:05Z</dcterms:modified>
  <cp:category/>
  <cp:version/>
  <cp:contentType/>
  <cp:contentStatus/>
</cp:coreProperties>
</file>