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6452" windowHeight="5520" activeTab="0"/>
  </bookViews>
  <sheets>
    <sheet name="Fig 1" sheetId="9" r:id="rId1"/>
    <sheet name="Fig 2" sheetId="10" r:id="rId2"/>
    <sheet name="Fig 3" sheetId="11" r:id="rId3"/>
    <sheet name="Map 1_2_3" sheetId="6" r:id="rId4"/>
    <sheet name="Fig 4" sheetId="14" r:id="rId5"/>
    <sheet name="Fig 5" sheetId="5" r:id="rId6"/>
    <sheet name="Fig 6" sheetId="12" r:id="rId7"/>
  </sheets>
  <externalReferences>
    <externalReference r:id="rId10"/>
  </externalReferences>
  <definedNames>
    <definedName name="_xlnm._FilterDatabase" localSheetId="2" hidden="1">'Fig 3'!$A$34:$V$34</definedName>
    <definedName name="_xlnm._FilterDatabase" localSheetId="4" hidden="1">'Fig 4'!$A$5:$J$5</definedName>
    <definedName name="_xlnm._FilterDatabase" localSheetId="5" hidden="1">'Fig 5'!$A$3:$S$3</definedName>
    <definedName name="_xlnm._FilterDatabase" localSheetId="6" hidden="1">'Fig 6'!$A$6:$E$6</definedName>
    <definedName name="_xlnm._FilterDatabase" localSheetId="3" hidden="1">'Map 1_2_3'!$A$3:$K$3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<sst xmlns="http://schemas.openxmlformats.org/spreadsheetml/2006/main" count="316" uniqueCount="127">
  <si>
    <t>EU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</si>
  <si>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</si>
  <si>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</si>
  <si>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</si>
  <si>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</si>
  <si>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</si>
  <si>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</si>
  <si>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</si>
  <si>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</si>
  <si>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</si>
  <si>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</si>
  <si>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</si>
  <si>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</si>
  <si>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</si>
  <si>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</si>
  <si>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</si>
  <si>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</si>
  <si>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</si>
  <si>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</si>
  <si>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</si>
  <si>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</si>
  <si>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</si>
  <si>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</si>
  <si>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</si>
  <si>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</si>
  <si>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</si>
  <si>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</si>
  <si>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</si>
  <si>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</si>
  <si>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</si>
  <si>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</si>
  <si>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</si>
  <si>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Persons available to work but not seeking</t>
  </si>
  <si>
    <t>Persons outside the labour force (former name: inactive persons)</t>
  </si>
  <si>
    <t>Persons seeking work but not immediately available</t>
  </si>
  <si>
    <t>Underemployed persons working part-time</t>
  </si>
  <si>
    <t>Total</t>
  </si>
  <si>
    <t>Employed people (excluding underemployed part-time workers)</t>
  </si>
  <si>
    <t>People available to work but not seeking</t>
  </si>
  <si>
    <t>People seeking work but not immediately available</t>
  </si>
  <si>
    <t>People outside the extended labour force</t>
  </si>
  <si>
    <t>Underemployed people working part-time (SLACK)</t>
  </si>
  <si>
    <t>Unemployed people (SLACK)</t>
  </si>
  <si>
    <t>People available to work but not seeking (SLACK)</t>
  </si>
  <si>
    <t>People seeking work but not immediately available (SLACK)</t>
  </si>
  <si>
    <t>(in % of the total population)</t>
  </si>
  <si>
    <t>Source: Eurostat (online datacode: lfsi_sup_a and une_rt_a)</t>
  </si>
  <si>
    <t>(% of extended labour force)</t>
  </si>
  <si>
    <t>Unemployed people (ILO)</t>
  </si>
  <si>
    <t>Underemployed part-time workers</t>
  </si>
  <si>
    <t>Note: The Labour Market Slack is the sum of the following four categories: Unemployed people (ILO), underemployed part-time workers, people seeking work but not immediately available and people available to work but not seeking</t>
  </si>
  <si>
    <r>
      <t>Source:</t>
    </r>
    <r>
      <rPr>
        <sz val="9"/>
        <rFont val="Arial"/>
        <family val="2"/>
      </rPr>
      <t xml:space="preserve"> Eurostat (online data code: lfsi_sla_a)</t>
    </r>
  </si>
  <si>
    <t>Labour market slack</t>
  </si>
  <si>
    <t xml:space="preserve">                                      </t>
  </si>
  <si>
    <t>GEO</t>
  </si>
  <si>
    <t>Geo_ord</t>
  </si>
  <si>
    <t>Geo_lab_ok</t>
  </si>
  <si>
    <t>Women</t>
  </si>
  <si>
    <t>Men</t>
  </si>
  <si>
    <t>Labour Market slack trend by country and sex in 2021 compared to 2019</t>
  </si>
  <si>
    <t>(in percentage points)</t>
  </si>
  <si>
    <r>
      <t>Source:</t>
    </r>
    <r>
      <rPr>
        <sz val="12"/>
        <color theme="1"/>
        <rFont val="Arial"/>
        <family val="2"/>
      </rPr>
      <t xml:space="preserve"> Eurostat (online data code: lfsi_sla_a)</t>
    </r>
  </si>
  <si>
    <t>Underemployed people working part-time</t>
  </si>
  <si>
    <t>Unemployed people</t>
  </si>
  <si>
    <t>Unemployed persons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</si>
  <si>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</si>
  <si>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</si>
  <si>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</si>
  <si>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</si>
  <si>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</si>
  <si>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</si>
  <si>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</si>
  <si>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</si>
  <si>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</si>
  <si>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</si>
  <si>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</si>
  <si>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</si>
  <si>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</si>
  <si>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</si>
  <si>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</si>
  <si>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</si>
  <si>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</si>
  <si>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</si>
  <si>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</si>
  <si>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</si>
  <si>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</si>
  <si>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</si>
  <si>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</si>
  <si>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</si>
  <si>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</si>
  <si>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</si>
  <si>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</si>
  <si>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</si>
  <si>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NO</t>
  </si>
  <si>
    <t>CH</t>
  </si>
  <si>
    <t>RS</t>
  </si>
  <si>
    <t>People outside the exteded labour force</t>
  </si>
  <si>
    <t/>
  </si>
  <si>
    <t>From 15 to 74 years</t>
  </si>
  <si>
    <t>Norway (²)</t>
  </si>
  <si>
    <t>Germany (¹)</t>
  </si>
  <si>
    <t>Slack</t>
  </si>
  <si>
    <t>Population</t>
  </si>
  <si>
    <t>Geo lab</t>
  </si>
  <si>
    <t>Labour Market Slack by its components, people aged 15-74, by country, 2022</t>
  </si>
  <si>
    <t>Malta(¹)(²)</t>
  </si>
  <si>
    <t>Croatia(¹)</t>
  </si>
  <si>
    <t>Romania(¹)</t>
  </si>
  <si>
    <t>Slovenia(¹)</t>
  </si>
  <si>
    <t>Slovakia(¹)</t>
  </si>
  <si>
    <t>Note: (¹) Low data reliability for people seeking work but not immediately available, (²) Low data reliability for people available but not seeking</t>
  </si>
  <si>
    <t>Geo ord</t>
  </si>
  <si>
    <t>EU27_2020</t>
  </si>
  <si>
    <t>Distribution of the population aged 15-74 by sex and labour status, EU, 2022</t>
  </si>
  <si>
    <t>Note: The labour market slack on which the change in pp is calculated is expresed in % of the extended labour force.</t>
  </si>
  <si>
    <t>(¹) 2020 German data should be treated with cautious as technical issues and the COVID-19 crisis had a large impact on data collection</t>
  </si>
  <si>
    <t>(²) Break in time series for all categories in 2021</t>
  </si>
  <si>
    <t>Change in 2022 compared to 2021</t>
  </si>
  <si>
    <t>Change in 2022 compared to 2019</t>
  </si>
  <si>
    <t>Y15-74</t>
  </si>
  <si>
    <t>Y20-64</t>
  </si>
  <si>
    <t>Employed persons</t>
  </si>
  <si>
    <t>From 20 to 64 years</t>
  </si>
  <si>
    <t>correl 15-74</t>
  </si>
  <si>
    <t>correl 20-64</t>
  </si>
  <si>
    <t>Labour Market Slack by its components, people aged 15-74, EU, 2009-2022</t>
  </si>
  <si>
    <t>SLACK (in % of the extended labour force)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</si>
</sst>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6"/>
      <name val="Calibri"/>
      <family val="2"/>
    </font>
    <font>
      <b/>
      <sz val="14"/>
      <color theme="5" tint="-0.25"/>
      <name val="Calibri"/>
      <family val="2"/>
    </font>
    <font>
      <b/>
      <sz val="14"/>
      <color theme="7" tint="-0.25"/>
      <name val="Calibri"/>
      <family val="2"/>
    </font>
    <font>
      <sz val="11"/>
      <color theme="0"/>
      <name val="Calibri"/>
      <family val="2"/>
    </font>
    <font>
      <b/>
      <sz val="14"/>
      <color theme="4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</cellStyleXfs>
  <cellXfs count="95">
    <xf numFmtId="0" fontId="0" fillId="0" borderId="0" xfId="0"/>
    <xf numFmtId="0" fontId="2" fillId="2" borderId="0" xfId="0" applyFont="1" applyFill="1"/>
    <xf numFmtId="0" fontId="4" fillId="2" borderId="0" xfId="20" applyNumberFormat="1" applyFont="1" applyFill="1" applyBorder="1" applyAlignment="1">
      <alignment horizontal="left"/>
      <protection/>
    </xf>
    <xf numFmtId="0" fontId="5" fillId="2" borderId="0" xfId="20" applyFont="1" applyFill="1">
      <alignment/>
      <protection/>
    </xf>
    <xf numFmtId="0" fontId="5" fillId="2" borderId="0" xfId="20" applyFont="1" applyFill="1" applyAlignment="1">
      <alignment horizontal="left"/>
      <protection/>
    </xf>
    <xf numFmtId="0" fontId="4" fillId="3" borderId="1" xfId="20" applyNumberFormat="1" applyFont="1" applyFill="1" applyBorder="1" applyAlignment="1">
      <alignment horizontal="center" vertical="center" wrapText="1"/>
      <protection/>
    </xf>
    <xf numFmtId="0" fontId="4" fillId="3" borderId="2" xfId="20" applyNumberFormat="1" applyFont="1" applyFill="1" applyBorder="1" applyAlignment="1">
      <alignment horizontal="center" vertical="center" wrapText="1"/>
      <protection/>
    </xf>
    <xf numFmtId="0" fontId="4" fillId="3" borderId="3" xfId="20" applyNumberFormat="1" applyFont="1" applyFill="1" applyBorder="1" applyAlignment="1">
      <alignment horizontal="center" vertical="center" wrapText="1"/>
      <protection/>
    </xf>
    <xf numFmtId="0" fontId="4" fillId="3" borderId="4" xfId="20" applyNumberFormat="1" applyFont="1" applyFill="1" applyBorder="1" applyAlignment="1">
      <alignment horizontal="center" vertical="center" wrapText="1"/>
      <protection/>
    </xf>
    <xf numFmtId="0" fontId="4" fillId="2" borderId="5" xfId="20" applyNumberFormat="1" applyFont="1" applyFill="1" applyBorder="1" applyAlignment="1">
      <alignment horizontal="left"/>
      <protection/>
    </xf>
    <xf numFmtId="164" fontId="5" fillId="2" borderId="6" xfId="20" applyNumberFormat="1" applyFont="1" applyFill="1" applyBorder="1" applyAlignment="1">
      <alignment/>
      <protection/>
    </xf>
    <xf numFmtId="164" fontId="5" fillId="2" borderId="7" xfId="20" applyNumberFormat="1" applyFont="1" applyFill="1" applyBorder="1" applyAlignment="1">
      <alignment/>
      <protection/>
    </xf>
    <xf numFmtId="164" fontId="5" fillId="2" borderId="8" xfId="20" applyNumberFormat="1" applyFont="1" applyFill="1" applyBorder="1" applyAlignment="1">
      <alignment/>
      <protection/>
    </xf>
    <xf numFmtId="164" fontId="5" fillId="2" borderId="9" xfId="20" applyNumberFormat="1" applyFont="1" applyFill="1" applyBorder="1" applyAlignment="1">
      <alignment/>
      <protection/>
    </xf>
    <xf numFmtId="0" fontId="4" fillId="2" borderId="10" xfId="20" applyNumberFormat="1" applyFont="1" applyFill="1" applyBorder="1" applyAlignment="1">
      <alignment horizontal="left"/>
      <protection/>
    </xf>
    <xf numFmtId="164" fontId="5" fillId="2" borderId="11" xfId="20" applyNumberFormat="1" applyFont="1" applyFill="1" applyBorder="1" applyAlignment="1">
      <alignment/>
      <protection/>
    </xf>
    <xf numFmtId="164" fontId="5" fillId="2" borderId="12" xfId="20" applyNumberFormat="1" applyFont="1" applyFill="1" applyBorder="1" applyAlignment="1">
      <alignment/>
      <protection/>
    </xf>
    <xf numFmtId="164" fontId="5" fillId="2" borderId="13" xfId="20" applyNumberFormat="1" applyFont="1" applyFill="1" applyBorder="1" applyAlignment="1">
      <alignment/>
      <protection/>
    </xf>
    <xf numFmtId="164" fontId="5" fillId="2" borderId="14" xfId="20" applyNumberFormat="1" applyFont="1" applyFill="1" applyBorder="1" applyAlignment="1">
      <alignment/>
      <protection/>
    </xf>
    <xf numFmtId="0" fontId="4" fillId="2" borderId="15" xfId="20" applyNumberFormat="1" applyFont="1" applyFill="1" applyBorder="1" applyAlignment="1">
      <alignment horizontal="left"/>
      <protection/>
    </xf>
    <xf numFmtId="164" fontId="5" fillId="2" borderId="16" xfId="20" applyNumberFormat="1" applyFont="1" applyFill="1" applyBorder="1" applyAlignment="1">
      <alignment/>
      <protection/>
    </xf>
    <xf numFmtId="164" fontId="5" fillId="2" borderId="17" xfId="20" applyNumberFormat="1" applyFont="1" applyFill="1" applyBorder="1" applyAlignment="1">
      <alignment/>
      <protection/>
    </xf>
    <xf numFmtId="164" fontId="5" fillId="2" borderId="18" xfId="20" applyNumberFormat="1" applyFont="1" applyFill="1" applyBorder="1" applyAlignment="1">
      <alignment/>
      <protection/>
    </xf>
    <xf numFmtId="164" fontId="5" fillId="2" borderId="19" xfId="20" applyNumberFormat="1" applyFont="1" applyFill="1" applyBorder="1" applyAlignment="1">
      <alignment/>
      <protection/>
    </xf>
    <xf numFmtId="0" fontId="6" fillId="2" borderId="0" xfId="20" applyFont="1" applyFill="1" applyAlignment="1">
      <alignment/>
      <protection/>
    </xf>
    <xf numFmtId="9" fontId="5" fillId="2" borderId="0" xfId="21" applyFont="1" applyFill="1"/>
    <xf numFmtId="0" fontId="4" fillId="3" borderId="20" xfId="20" applyNumberFormat="1" applyFont="1" applyFill="1" applyBorder="1" applyAlignment="1">
      <alignment horizontal="center" vertical="center" wrapText="1"/>
      <protection/>
    </xf>
    <xf numFmtId="0" fontId="4" fillId="3" borderId="21" xfId="20" applyNumberFormat="1" applyFont="1" applyFill="1" applyBorder="1" applyAlignment="1">
      <alignment horizontal="center" vertical="center" wrapText="1"/>
      <protection/>
    </xf>
    <xf numFmtId="0" fontId="4" fillId="3" borderId="22" xfId="20" applyNumberFormat="1" applyFont="1" applyFill="1" applyBorder="1" applyAlignment="1">
      <alignment horizontal="center" vertical="center" wrapText="1"/>
      <protection/>
    </xf>
    <xf numFmtId="0" fontId="4" fillId="3" borderId="23" xfId="20" applyNumberFormat="1" applyFont="1" applyFill="1" applyBorder="1" applyAlignment="1">
      <alignment horizontal="center" vertical="center" wrapText="1"/>
      <protection/>
    </xf>
    <xf numFmtId="0" fontId="4" fillId="4" borderId="24" xfId="20" applyNumberFormat="1" applyFont="1" applyFill="1" applyBorder="1" applyAlignment="1">
      <alignment horizontal="left"/>
      <protection/>
    </xf>
    <xf numFmtId="164" fontId="5" fillId="4" borderId="25" xfId="20" applyNumberFormat="1" applyFont="1" applyFill="1" applyBorder="1" applyAlignment="1">
      <alignment/>
      <protection/>
    </xf>
    <xf numFmtId="164" fontId="5" fillId="4" borderId="26" xfId="20" applyNumberFormat="1" applyFont="1" applyFill="1" applyBorder="1" applyAlignment="1">
      <alignment/>
      <protection/>
    </xf>
    <xf numFmtId="164" fontId="5" fillId="4" borderId="27" xfId="20" applyNumberFormat="1" applyFont="1" applyFill="1" applyBorder="1" applyAlignment="1">
      <alignment/>
      <protection/>
    </xf>
    <xf numFmtId="164" fontId="5" fillId="4" borderId="28" xfId="20" applyNumberFormat="1" applyFont="1" applyFill="1" applyBorder="1" applyAlignment="1">
      <alignment/>
      <protection/>
    </xf>
    <xf numFmtId="0" fontId="4" fillId="2" borderId="29" xfId="20" applyNumberFormat="1" applyFont="1" applyFill="1" applyBorder="1" applyAlignment="1">
      <alignment horizontal="left"/>
      <protection/>
    </xf>
    <xf numFmtId="164" fontId="5" fillId="2" borderId="30" xfId="20" applyNumberFormat="1" applyFont="1" applyFill="1" applyBorder="1" applyAlignment="1">
      <alignment/>
      <protection/>
    </xf>
    <xf numFmtId="164" fontId="5" fillId="2" borderId="31" xfId="20" applyNumberFormat="1" applyFont="1" applyFill="1" applyBorder="1" applyAlignment="1">
      <alignment/>
      <protection/>
    </xf>
    <xf numFmtId="164" fontId="5" fillId="2" borderId="32" xfId="20" applyNumberFormat="1" applyFont="1" applyFill="1" applyBorder="1" applyAlignment="1">
      <alignment/>
      <protection/>
    </xf>
    <xf numFmtId="164" fontId="5" fillId="2" borderId="33" xfId="20" applyNumberFormat="1" applyFont="1" applyFill="1" applyBorder="1" applyAlignment="1">
      <alignment/>
      <protection/>
    </xf>
    <xf numFmtId="0" fontId="4" fillId="2" borderId="34" xfId="20" applyNumberFormat="1" applyFont="1" applyFill="1" applyBorder="1" applyAlignment="1">
      <alignment horizontal="left"/>
      <protection/>
    </xf>
    <xf numFmtId="164" fontId="5" fillId="2" borderId="35" xfId="20" applyNumberFormat="1" applyFont="1" applyFill="1" applyBorder="1" applyAlignment="1">
      <alignment/>
      <protection/>
    </xf>
    <xf numFmtId="164" fontId="5" fillId="2" borderId="36" xfId="20" applyNumberFormat="1" applyFont="1" applyFill="1" applyBorder="1" applyAlignment="1">
      <alignment/>
      <protection/>
    </xf>
    <xf numFmtId="164" fontId="5" fillId="2" borderId="37" xfId="20" applyNumberFormat="1" applyFont="1" applyFill="1" applyBorder="1" applyAlignment="1">
      <alignment/>
      <protection/>
    </xf>
    <xf numFmtId="164" fontId="5" fillId="2" borderId="38" xfId="20" applyNumberFormat="1" applyFont="1" applyFill="1" applyBorder="1" applyAlignment="1">
      <alignment/>
      <protection/>
    </xf>
    <xf numFmtId="0" fontId="5" fillId="2" borderId="0" xfId="20" applyFont="1" applyFill="1" applyBorder="1">
      <alignment/>
      <protection/>
    </xf>
    <xf numFmtId="0" fontId="7" fillId="3" borderId="39" xfId="23" applyFont="1" applyFill="1" applyBorder="1" applyAlignment="1">
      <alignment horizontal="center" vertical="center"/>
      <protection/>
    </xf>
    <xf numFmtId="0" fontId="3" fillId="2" borderId="0" xfId="23" applyFill="1">
      <alignment/>
      <protection/>
    </xf>
    <xf numFmtId="0" fontId="1" fillId="2" borderId="40" xfId="23" applyFont="1" applyFill="1" applyBorder="1">
      <alignment/>
      <protection/>
    </xf>
    <xf numFmtId="0" fontId="1" fillId="2" borderId="41" xfId="23" applyFont="1" applyFill="1" applyBorder="1">
      <alignment/>
      <protection/>
    </xf>
    <xf numFmtId="0" fontId="1" fillId="2" borderId="42" xfId="23" applyFont="1" applyFill="1" applyBorder="1">
      <alignment/>
      <protection/>
    </xf>
    <xf numFmtId="0" fontId="8" fillId="0" borderId="0" xfId="0" applyFont="1"/>
    <xf numFmtId="165" fontId="2" fillId="2" borderId="0" xfId="18" applyNumberFormat="1" applyFont="1" applyFill="1"/>
    <xf numFmtId="0" fontId="2" fillId="2" borderId="0" xfId="0" applyFont="1" applyFill="1" applyAlignment="1">
      <alignment wrapText="1"/>
    </xf>
    <xf numFmtId="0" fontId="10" fillId="3" borderId="39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42" xfId="0" applyFont="1" applyFill="1" applyBorder="1"/>
    <xf numFmtId="0" fontId="10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2" fillId="2" borderId="43" xfId="0" applyFont="1" applyFill="1" applyBorder="1"/>
    <xf numFmtId="0" fontId="10" fillId="4" borderId="44" xfId="0" applyFont="1" applyFill="1" applyBorder="1" applyAlignment="1">
      <alignment horizontal="left"/>
    </xf>
    <xf numFmtId="0" fontId="2" fillId="4" borderId="44" xfId="0" applyFont="1" applyFill="1" applyBorder="1"/>
    <xf numFmtId="165" fontId="2" fillId="2" borderId="42" xfId="18" applyNumberFormat="1" applyFont="1" applyFill="1" applyBorder="1"/>
    <xf numFmtId="165" fontId="2" fillId="2" borderId="41" xfId="18" applyNumberFormat="1" applyFont="1" applyFill="1" applyBorder="1"/>
    <xf numFmtId="165" fontId="2" fillId="2" borderId="43" xfId="18" applyNumberFormat="1" applyFont="1" applyFill="1" applyBorder="1"/>
    <xf numFmtId="165" fontId="10" fillId="3" borderId="44" xfId="18" applyNumberFormat="1" applyFont="1" applyFill="1" applyBorder="1" applyAlignment="1">
      <alignment horizontal="left" vertical="center" wrapText="1"/>
    </xf>
    <xf numFmtId="165" fontId="10" fillId="2" borderId="42" xfId="18" applyNumberFormat="1" applyFont="1" applyFill="1" applyBorder="1" applyAlignment="1">
      <alignment horizontal="left" wrapText="1"/>
    </xf>
    <xf numFmtId="165" fontId="10" fillId="2" borderId="41" xfId="18" applyNumberFormat="1" applyFont="1" applyFill="1" applyBorder="1" applyAlignment="1">
      <alignment horizontal="left" wrapText="1"/>
    </xf>
    <xf numFmtId="165" fontId="10" fillId="2" borderId="43" xfId="18" applyNumberFormat="1" applyFont="1" applyFill="1" applyBorder="1" applyAlignment="1">
      <alignment horizontal="left" wrapText="1"/>
    </xf>
    <xf numFmtId="165" fontId="10" fillId="3" borderId="44" xfId="18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41" xfId="23" applyFont="1" applyFill="1" applyBorder="1" applyAlignment="1">
      <alignment horizontal="left"/>
      <protection/>
    </xf>
    <xf numFmtId="0" fontId="4" fillId="2" borderId="40" xfId="23" applyFont="1" applyFill="1" applyBorder="1" applyAlignment="1">
      <alignment horizontal="left"/>
      <protection/>
    </xf>
    <xf numFmtId="0" fontId="4" fillId="2" borderId="42" xfId="23" applyFont="1" applyFill="1" applyBorder="1" applyAlignment="1">
      <alignment horizontal="left"/>
      <protection/>
    </xf>
    <xf numFmtId="0" fontId="10" fillId="3" borderId="3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1" fillId="5" borderId="0" xfId="0" applyNumberFormat="1" applyFont="1" applyFill="1" applyBorder="1"/>
    <xf numFmtId="0" fontId="2" fillId="2" borderId="40" xfId="0" applyFont="1" applyFill="1" applyBorder="1"/>
    <xf numFmtId="165" fontId="2" fillId="2" borderId="40" xfId="18" applyNumberFormat="1" applyFont="1" applyFill="1" applyBorder="1"/>
    <xf numFmtId="0" fontId="2" fillId="2" borderId="45" xfId="0" applyFont="1" applyFill="1" applyBorder="1"/>
    <xf numFmtId="165" fontId="2" fillId="2" borderId="45" xfId="18" applyNumberFormat="1" applyFont="1" applyFill="1" applyBorder="1"/>
    <xf numFmtId="0" fontId="10" fillId="2" borderId="4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6" fontId="2" fillId="2" borderId="0" xfId="0" applyNumberFormat="1" applyFont="1" applyFill="1"/>
    <xf numFmtId="0" fontId="10" fillId="3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41" xfId="0" applyFont="1" applyFill="1" applyBorder="1" applyAlignment="1">
      <alignment horizontal="left"/>
    </xf>
    <xf numFmtId="0" fontId="10" fillId="3" borderId="42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sex and labour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people in each sex category aged 15-74)</a:t>
            </a:r>
          </a:p>
        </c:rich>
      </c:tx>
      <c:layout>
        <c:manualLayout>
          <c:xMode val="edge"/>
          <c:yMode val="edge"/>
          <c:x val="0.00525"/>
          <c:y val="0.02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095"/>
          <c:w val="0.86875"/>
          <c:h val="0.61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1'!$A$7</c:f>
              <c:strCache>
                <c:ptCount val="1"/>
                <c:pt idx="0">
                  <c:v>Employed people (excluding underemployed part-time workers)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1'!$B$7:$E$7</c:f>
              <c:numCache/>
            </c:numRef>
          </c:val>
        </c:ser>
        <c:ser>
          <c:idx val="5"/>
          <c:order val="1"/>
          <c:tx>
            <c:strRef>
              <c:f>'Fig 1'!$A$12</c:f>
              <c:strCache>
                <c:ptCount val="1"/>
                <c:pt idx="0">
                  <c:v>Underemployed people working part-time (SLACK)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1'!$B$12:$E$12</c:f>
              <c:numCache/>
            </c:numRef>
          </c:val>
        </c:ser>
        <c:ser>
          <c:idx val="4"/>
          <c:order val="2"/>
          <c:tx>
            <c:strRef>
              <c:f>'Fig 1'!$A$11</c:f>
              <c:strCache>
                <c:ptCount val="1"/>
                <c:pt idx="0">
                  <c:v>Unemployed people (SLACK)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1'!$B$11:$E$11</c:f>
              <c:numCache/>
            </c:numRef>
          </c:val>
        </c:ser>
        <c:ser>
          <c:idx val="3"/>
          <c:order val="3"/>
          <c:tx>
            <c:strRef>
              <c:f>'Fig 1'!$A$10</c:f>
              <c:strCache>
                <c:ptCount val="1"/>
                <c:pt idx="0">
                  <c:v>People seeking work but not immediately available (SLACK)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1'!$B$10:$E$10</c:f>
              <c:numCache/>
            </c:numRef>
          </c:val>
        </c:ser>
        <c:ser>
          <c:idx val="2"/>
          <c:order val="4"/>
          <c:tx>
            <c:strRef>
              <c:f>'Fig 1'!$A$9</c:f>
              <c:strCache>
                <c:ptCount val="1"/>
                <c:pt idx="0">
                  <c:v>People available to work but not seeking (SLACK)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1'!$B$9:$E$9</c:f>
              <c:numCache/>
            </c:numRef>
          </c:val>
        </c:ser>
        <c:ser>
          <c:idx val="1"/>
          <c:order val="5"/>
          <c:tx>
            <c:strRef>
              <c:f>'Fig 1'!$A$8</c:f>
              <c:strCache>
                <c:ptCount val="1"/>
                <c:pt idx="0">
                  <c:v>People outside the extended labour force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1'!$B$8:$E$8</c:f>
              <c:numCache/>
            </c:numRef>
          </c:val>
        </c:ser>
        <c:overlap val="100"/>
        <c:axId val="9818618"/>
        <c:axId val="21258699"/>
      </c:barChart>
      <c:catAx>
        <c:axId val="9818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crossAx val="9818618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7555"/>
          <c:w val="0.8435"/>
          <c:h val="0.2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in labour market slack and its components,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extended labour force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aged 15-74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25"/>
          <c:w val="0.937"/>
          <c:h val="0.49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 2'!$F$5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2'!$F$6:$F$19</c:f>
              <c:numCache/>
            </c:numRef>
          </c:val>
        </c:ser>
        <c:gapWidth val="99"/>
        <c:axId val="57110564"/>
        <c:axId val="44233029"/>
      </c:barChart>
      <c:lineChart>
        <c:grouping val="standard"/>
        <c:varyColors val="0"/>
        <c:ser>
          <c:idx val="0"/>
          <c:order val="1"/>
          <c:tx>
            <c:strRef>
              <c:f>'Fig 2'!$B$5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2'!$B$6:$B$19</c:f>
              <c:numCache/>
            </c:numRef>
          </c:val>
          <c:smooth val="0"/>
        </c:ser>
        <c:ser>
          <c:idx val="2"/>
          <c:order val="2"/>
          <c:tx>
            <c:strRef>
              <c:f>'Fig 2'!$C$5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2'!$C$6:$C$19</c:f>
              <c:numCache/>
            </c:numRef>
          </c:val>
          <c:smooth val="0"/>
        </c:ser>
        <c:ser>
          <c:idx val="1"/>
          <c:order val="3"/>
          <c:tx>
            <c:strRef>
              <c:f>'Fig 2'!$D$5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2'!$D$6:$D$19</c:f>
              <c:numCache/>
            </c:numRef>
          </c:val>
          <c:smooth val="0"/>
        </c:ser>
        <c:ser>
          <c:idx val="3"/>
          <c:order val="4"/>
          <c:tx>
            <c:strRef>
              <c:f>'Fig 2'!$E$5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2'!$E$6:$E$19</c:f>
              <c:numCache/>
            </c:numRef>
          </c:val>
          <c:smooth val="0"/>
        </c:ser>
        <c:ser>
          <c:idx val="5"/>
          <c:order val="5"/>
          <c:tx>
            <c:strRef>
              <c:f>'Fig 2'!$F$5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ln w="34925" cap="rnd">
              <a:solidFill>
                <a:schemeClr val="accent1">
                  <a:lumMod val="40000"/>
                  <a:lumOff val="6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2'!$F$6:$F$19</c:f>
              <c:numCache/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1105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9875"/>
          <c:y val="0.723"/>
          <c:w val="0.836"/>
          <c:h val="0.12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country and components,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extended labour force, people aged 15-74)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3'!$B$5:$B$39</c:f>
              <c:numCache/>
            </c:numRef>
          </c:val>
        </c:ser>
        <c:ser>
          <c:idx val="1"/>
          <c:order val="1"/>
          <c:tx>
            <c:strRef>
              <c:f>'Fig 3'!$E$4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3'!$E$5:$E$39</c:f>
              <c:numCache/>
            </c:numRef>
          </c:val>
        </c:ser>
        <c:ser>
          <c:idx val="2"/>
          <c:order val="2"/>
          <c:tx>
            <c:strRef>
              <c:f>'Fig 3'!$D$4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3'!$D$5:$D$39</c:f>
              <c:numCache/>
            </c:numRef>
          </c:val>
        </c:ser>
        <c:ser>
          <c:idx val="3"/>
          <c:order val="3"/>
          <c:tx>
            <c:strRef>
              <c:f>'Fig 3'!$C$4</c:f>
              <c:strCache>
                <c:ptCount val="1"/>
                <c:pt idx="0">
                  <c:v>Underemployed people working part-time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3'!$C$5:$C$39</c:f>
              <c:numCache/>
            </c:numRef>
          </c:val>
        </c:ser>
        <c:overlap val="100"/>
        <c:gapWidth val="55"/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5529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79425"/>
          <c:w val="0.8565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trend by country in 2022 compared to 2019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points, people aged 15-74)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75"/>
          <c:w val="0.9707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4'!$F$3</c:f>
              <c:strCache>
                <c:ptCount val="1"/>
                <c:pt idx="0">
                  <c:v>Change in 2022 compared to 2021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4'!$B$4:$B$38</c:f>
              <c:strCache/>
            </c:strRef>
          </c:cat>
          <c:val>
            <c:numRef>
              <c:f>'Fig 4'!$F$4:$F$38</c:f>
              <c:numCache/>
            </c:numRef>
          </c:val>
        </c:ser>
        <c:ser>
          <c:idx val="1"/>
          <c:order val="1"/>
          <c:tx>
            <c:strRef>
              <c:f>'Fig 4'!$G$3</c:f>
              <c:strCache>
                <c:ptCount val="1"/>
                <c:pt idx="0">
                  <c:v>Change in 2022 compared to 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4'!$B$4:$B$38</c:f>
              <c:strCache/>
            </c:strRef>
          </c:cat>
          <c:val>
            <c:numRef>
              <c:f>'Fig 4'!$G$4:$G$38</c:f>
              <c:numCache/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3623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115"/>
          <c:w val="0.6575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country and labour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people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3025"/>
          <c:w val="0.914"/>
          <c:h val="0.4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5'!$I$1</c:f>
              <c:strCache>
                <c:ptCount val="1"/>
                <c:pt idx="0">
                  <c:v>Employed people (excluding underemployed part-time workers)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5'!$I$2:$I$36</c:f>
              <c:numCache/>
            </c:numRef>
          </c:val>
        </c:ser>
        <c:ser>
          <c:idx val="1"/>
          <c:order val="1"/>
          <c:tx>
            <c:strRef>
              <c:f>'Fig 5'!$J$1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5'!$J$2:$J$36</c:f>
              <c:numCache/>
            </c:numRef>
          </c:val>
        </c:ser>
        <c:ser>
          <c:idx val="2"/>
          <c:order val="2"/>
          <c:tx>
            <c:strRef>
              <c:f>'Fig 5'!$K$1</c:f>
              <c:strCache>
                <c:ptCount val="1"/>
                <c:pt idx="0">
                  <c:v>People outside the exteded labour force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5'!$K$2:$K$36</c:f>
              <c:numCache/>
            </c:numRef>
          </c:val>
        </c:ser>
        <c:overlap val="100"/>
        <c:gapWidth val="55"/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391499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73525"/>
          <c:w val="0.794"/>
          <c:h val="0.1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'Fig 5'!$I$45:$I$75</c:f>
              <c:numCache/>
            </c:numRef>
          </c:xVal>
          <c:yVal>
            <c:numRef>
              <c:f>'Fig 5'!$K$45:$K$75</c:f>
              <c:numCache/>
            </c:numRef>
          </c:yVal>
          <c:smooth val="0"/>
        </c:ser>
        <c:axId val="17027084"/>
        <c:axId val="19026029"/>
      </c:scatterChart>
      <c:valAx>
        <c:axId val="1702708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026029"/>
        <c:crosses val="autoZero"/>
        <c:crossBetween val="midCat"/>
        <c:dispUnits/>
      </c:valAx>
      <c:valAx>
        <c:axId val="190260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270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country and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24"/>
          <c:w val="0.9595"/>
          <c:h val="0.5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6'!$D$5:$D$39</c:f>
              <c:numCache/>
            </c:numRef>
          </c:val>
        </c:ser>
        <c:gapWidth val="199"/>
        <c:axId val="37016534"/>
        <c:axId val="64713351"/>
      </c:barChart>
      <c:lineChart>
        <c:grouping val="standard"/>
        <c:varyColors val="0"/>
        <c:ser>
          <c:idx val="0"/>
          <c:order val="1"/>
          <c:tx>
            <c:strRef>
              <c:f>'Fig 6'!$B$4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6'!$B$5:$B$39</c:f>
              <c:numCache/>
            </c:numRef>
          </c:val>
          <c:smooth val="0"/>
        </c:ser>
        <c:ser>
          <c:idx val="1"/>
          <c:order val="2"/>
          <c:tx>
            <c:strRef>
              <c:f>'Fig 6'!$C$4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6'!$C$5:$C$39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hiLowLines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370165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6625"/>
          <c:w val="0.2957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14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datacode: lfsi_sup_a and une_rt_a)</a:t>
          </a:r>
        </a:p>
      </cdr:txBody>
    </cdr:sp>
  </cdr:relSizeAnchor>
  <cdr:relSizeAnchor xmlns:cdr="http://schemas.openxmlformats.org/drawingml/2006/chartDrawing">
    <cdr:from>
      <cdr:x>0.54125</cdr:x>
      <cdr:y>0.2145</cdr:y>
    </cdr:from>
    <cdr:to>
      <cdr:x>0.73</cdr:x>
      <cdr:y>0.2435</cdr:y>
    </cdr:to>
    <cdr:sp macro="" textlink="">
      <cdr:nvSpPr>
        <cdr:cNvPr id="4" name="TextBox 3"/>
        <cdr:cNvSpPr txBox="1"/>
      </cdr:nvSpPr>
      <cdr:spPr>
        <a:xfrm>
          <a:off x="5029200" y="2028825"/>
          <a:ext cx="1752600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square" rtlCol="0"/>
        <a:lstStyle/>
        <a:p>
          <a:r>
            <a:rPr lang="en-IE" sz="1400" b="1">
              <a:solidFill>
                <a:schemeClr val="accent3"/>
              </a:solidFill>
            </a:rPr>
            <a:t>Labour market slack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142875</xdr:rowOff>
    </xdr:from>
    <xdr:to>
      <xdr:col>26</xdr:col>
      <xdr:colOff>200025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8553450" y="2238375"/>
        <a:ext cx="7620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76</xdr:row>
      <xdr:rowOff>95250</xdr:rowOff>
    </xdr:from>
    <xdr:to>
      <xdr:col>8</xdr:col>
      <xdr:colOff>180975</xdr:colOff>
      <xdr:row>95</xdr:row>
      <xdr:rowOff>85725</xdr:rowOff>
    </xdr:to>
    <xdr:graphicFrame macro="">
      <xdr:nvGraphicFramePr>
        <xdr:cNvPr id="3" name="Chart 2"/>
        <xdr:cNvGraphicFramePr/>
      </xdr:nvGraphicFramePr>
      <xdr:xfrm>
        <a:off x="609600" y="14344650"/>
        <a:ext cx="44481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endParaRPr lang="en-IE" sz="10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133350</xdr:rowOff>
    </xdr:from>
    <xdr:to>
      <xdr:col>20</xdr:col>
      <xdr:colOff>304800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4067175" y="514350"/>
        <a:ext cx="95726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20</xdr:col>
      <xdr:colOff>190500</xdr:colOff>
      <xdr:row>56</xdr:row>
      <xdr:rowOff>28575</xdr:rowOff>
    </xdr:to>
    <xdr:graphicFrame macro="">
      <xdr:nvGraphicFramePr>
        <xdr:cNvPr id="3" name="Chart 2"/>
        <xdr:cNvGraphicFramePr/>
      </xdr:nvGraphicFramePr>
      <xdr:xfrm>
        <a:off x="4886325" y="66675"/>
        <a:ext cx="9296400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16</xdr:row>
      <xdr:rowOff>76200</xdr:rowOff>
    </xdr:from>
    <xdr:to>
      <xdr:col>13</xdr:col>
      <xdr:colOff>95250</xdr:colOff>
      <xdr:row>17</xdr:row>
      <xdr:rowOff>76200</xdr:rowOff>
    </xdr:to>
    <xdr:sp macro="" textlink="">
      <xdr:nvSpPr>
        <xdr:cNvPr id="6" name="TextBox 1"/>
        <xdr:cNvSpPr txBox="1"/>
      </xdr:nvSpPr>
      <xdr:spPr>
        <a:xfrm>
          <a:off x="7924800" y="2562225"/>
          <a:ext cx="1895475" cy="152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>
              <a:solidFill>
                <a:schemeClr val="accent2">
                  <a:lumMod val="75000"/>
                </a:schemeClr>
              </a:solidFill>
            </a:rPr>
            <a:t>Extended labour force</a:t>
          </a:r>
        </a:p>
      </xdr:txBody>
    </xdr:sp>
    <xdr:clientData/>
  </xdr:twoCellAnchor>
  <xdr:twoCellAnchor>
    <xdr:from>
      <xdr:col>9</xdr:col>
      <xdr:colOff>438150</xdr:colOff>
      <xdr:row>14</xdr:row>
      <xdr:rowOff>85725</xdr:rowOff>
    </xdr:from>
    <xdr:to>
      <xdr:col>12</xdr:col>
      <xdr:colOff>266700</xdr:colOff>
      <xdr:row>15</xdr:row>
      <xdr:rowOff>28575</xdr:rowOff>
    </xdr:to>
    <xdr:sp macro="" textlink="">
      <xdr:nvSpPr>
        <xdr:cNvPr id="10" name="TextBox 1"/>
        <xdr:cNvSpPr txBox="1"/>
      </xdr:nvSpPr>
      <xdr:spPr>
        <a:xfrm>
          <a:off x="7724775" y="2266950"/>
          <a:ext cx="1657350" cy="952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>
              <a:solidFill>
                <a:schemeClr val="accent4">
                  <a:lumMod val="75000"/>
                </a:schemeClr>
              </a:solidFill>
            </a:rPr>
            <a:t>Labour force</a:t>
          </a:r>
        </a:p>
      </xdr:txBody>
    </xdr:sp>
    <xdr:clientData/>
  </xdr:twoCellAnchor>
  <xdr:twoCellAnchor>
    <xdr:from>
      <xdr:col>14</xdr:col>
      <xdr:colOff>66675</xdr:colOff>
      <xdr:row>11</xdr:row>
      <xdr:rowOff>123825</xdr:rowOff>
    </xdr:from>
    <xdr:to>
      <xdr:col>15</xdr:col>
      <xdr:colOff>266700</xdr:colOff>
      <xdr:row>12</xdr:row>
      <xdr:rowOff>66675</xdr:rowOff>
    </xdr:to>
    <xdr:sp macro="" textlink="">
      <xdr:nvSpPr>
        <xdr:cNvPr id="13" name="Left-Right Arrow 12"/>
        <xdr:cNvSpPr/>
      </xdr:nvSpPr>
      <xdr:spPr>
        <a:xfrm flipV="1">
          <a:off x="10401300" y="1847850"/>
          <a:ext cx="809625" cy="95250"/>
        </a:xfrm>
        <a:prstGeom prst="leftRigh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6</xdr:col>
      <xdr:colOff>276225</xdr:colOff>
      <xdr:row>14</xdr:row>
      <xdr:rowOff>47625</xdr:rowOff>
    </xdr:from>
    <xdr:to>
      <xdr:col>14</xdr:col>
      <xdr:colOff>590550</xdr:colOff>
      <xdr:row>14</xdr:row>
      <xdr:rowOff>114300</xdr:rowOff>
    </xdr:to>
    <xdr:sp macro="" textlink="">
      <xdr:nvSpPr>
        <xdr:cNvPr id="14" name="Left-Right Arrow 13"/>
        <xdr:cNvSpPr/>
      </xdr:nvSpPr>
      <xdr:spPr>
        <a:xfrm flipV="1">
          <a:off x="5734050" y="2228850"/>
          <a:ext cx="5191125" cy="66675"/>
        </a:xfrm>
        <a:prstGeom prst="leftRightArrow">
          <a:avLst/>
        </a:prstGeom>
        <a:solidFill>
          <a:srgbClr val="8B9217"/>
        </a:solidFill>
        <a:ln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6</xdr:col>
      <xdr:colOff>266700</xdr:colOff>
      <xdr:row>16</xdr:row>
      <xdr:rowOff>47625</xdr:rowOff>
    </xdr:from>
    <xdr:to>
      <xdr:col>15</xdr:col>
      <xdr:colOff>238125</xdr:colOff>
      <xdr:row>16</xdr:row>
      <xdr:rowOff>114300</xdr:rowOff>
    </xdr:to>
    <xdr:sp macro="" textlink="">
      <xdr:nvSpPr>
        <xdr:cNvPr id="15" name="Left-Right Arrow 14"/>
        <xdr:cNvSpPr/>
      </xdr:nvSpPr>
      <xdr:spPr>
        <a:xfrm flipV="1">
          <a:off x="5724525" y="2533650"/>
          <a:ext cx="5457825" cy="66675"/>
        </a:xfrm>
        <a:prstGeom prst="leftRightArrow">
          <a:avLst/>
        </a:prstGeom>
        <a:solidFill>
          <a:srgbClr val="1E5287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15</xdr:col>
      <xdr:colOff>295275</xdr:colOff>
      <xdr:row>16</xdr:row>
      <xdr:rowOff>85725</xdr:rowOff>
    </xdr:from>
    <xdr:to>
      <xdr:col>19</xdr:col>
      <xdr:colOff>304800</xdr:colOff>
      <xdr:row>17</xdr:row>
      <xdr:rowOff>133350</xdr:rowOff>
    </xdr:to>
    <xdr:sp macro="" textlink="">
      <xdr:nvSpPr>
        <xdr:cNvPr id="17" name="TextBox 1"/>
        <xdr:cNvSpPr txBox="1"/>
      </xdr:nvSpPr>
      <xdr:spPr>
        <a:xfrm>
          <a:off x="11239500" y="2571750"/>
          <a:ext cx="2447925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400" b="1">
              <a:solidFill>
                <a:schemeClr val="accent1"/>
              </a:solidFill>
            </a:rPr>
            <a:t>People outside the extended labour force</a:t>
          </a:r>
        </a:p>
      </xdr:txBody>
    </xdr:sp>
    <xdr:clientData/>
  </xdr:twoCellAnchor>
  <xdr:twoCellAnchor>
    <xdr:from>
      <xdr:col>15</xdr:col>
      <xdr:colOff>238125</xdr:colOff>
      <xdr:row>16</xdr:row>
      <xdr:rowOff>47625</xdr:rowOff>
    </xdr:from>
    <xdr:to>
      <xdr:col>19</xdr:col>
      <xdr:colOff>371475</xdr:colOff>
      <xdr:row>16</xdr:row>
      <xdr:rowOff>114300</xdr:rowOff>
    </xdr:to>
    <xdr:sp macro="" textlink="">
      <xdr:nvSpPr>
        <xdr:cNvPr id="16" name="Left-Right Arrow 15"/>
        <xdr:cNvSpPr/>
      </xdr:nvSpPr>
      <xdr:spPr>
        <a:xfrm flipV="1">
          <a:off x="11182350" y="2533650"/>
          <a:ext cx="2571750" cy="66675"/>
        </a:xfrm>
        <a:prstGeom prst="leftRightArrow">
          <a:avLst/>
        </a:prstGeom>
        <a:solidFill>
          <a:srgbClr val="FAA519"/>
        </a:solidFill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is the sum of the following four categories: Unemployed people (ILO), underemployed part-time workers, people seeking work but not immediately available and people available to work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0</xdr:rowOff>
    </xdr:from>
    <xdr:to>
      <xdr:col>19</xdr:col>
      <xdr:colOff>504825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7515225" y="0"/>
        <a:ext cx="7858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people seeking work but not immediately available, (²) Low data reliability for people available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</xdr:row>
      <xdr:rowOff>114300</xdr:rowOff>
    </xdr:from>
    <xdr:to>
      <xdr:col>21</xdr:col>
      <xdr:colOff>285750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8610600" y="26670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39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on which the change in pp is calculated is expresed in % of the extended labour force.,</a:t>
          </a:r>
          <a:r>
            <a:rPr lang="en-IE" sz="1000" baseline="0">
              <a:latin typeface="Arial" panose="020B0604020202020204" pitchFamily="34" charset="0"/>
            </a:rPr>
            <a:t/>
          </a:r>
          <a:r>
            <a:rPr lang="en-IE" sz="1000">
              <a:latin typeface="Arial" panose="020B0604020202020204" pitchFamily="34" charset="0"/>
            </a:rPr>
            <a:t>(¹) 2020 German data should be treated with cautious as technical issues and the COVID-19 crisis had a large impact on data collection, (²) Break in time series for all categories in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6</xdr:row>
      <xdr:rowOff>133350</xdr:rowOff>
    </xdr:from>
    <xdr:to>
      <xdr:col>23</xdr:col>
      <xdr:colOff>428625</xdr:colOff>
      <xdr:row>56</xdr:row>
      <xdr:rowOff>9525</xdr:rowOff>
    </xdr:to>
    <xdr:graphicFrame macro="">
      <xdr:nvGraphicFramePr>
        <xdr:cNvPr id="2" name="Chart 1"/>
        <xdr:cNvGraphicFramePr/>
      </xdr:nvGraphicFramePr>
      <xdr:xfrm>
        <a:off x="5153025" y="1885950"/>
        <a:ext cx="92964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Break in time series for the labour market slack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datacode: lfsi_sup_a and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FS\Publications\Statistics_Explained\Labour%20Market%20Slack_ANNUAL\2021%20results\202204_data_figures_new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ig 2"/>
      <sheetName val="Fig 3"/>
      <sheetName val="Map 1_2_3"/>
      <sheetName val="Fig 4"/>
      <sheetName val="Fig 5"/>
      <sheetName val="Fig 6"/>
      <sheetName val="Fig 7"/>
      <sheetName val="Sheet1"/>
    </sheetNames>
    <sheetDataSet>
      <sheetData sheetId="0"/>
      <sheetData sheetId="1"/>
      <sheetData sheetId="2"/>
      <sheetData sheetId="3"/>
      <sheetData sheetId="4">
        <row r="2">
          <cell r="P2" t="str">
            <v>Change in 2020 compared to 2019</v>
          </cell>
          <cell r="Q2" t="str">
            <v>Change in 2021 compared to 2019</v>
          </cell>
          <cell r="S2" t="str">
            <v>Change in 2020 compared to 2019 - UNEMPLOYMENT</v>
          </cell>
          <cell r="T2" t="str">
            <v>Change in 2021 compared to 2019 - UNEMPLOYMENT</v>
          </cell>
        </row>
        <row r="4">
          <cell r="B4" t="str">
            <v>EU</v>
          </cell>
          <cell r="P4">
            <v>1.3000000000000007</v>
          </cell>
          <cell r="Q4">
            <v>0.40000000000000036</v>
          </cell>
          <cell r="S4">
            <v>0.40000000000000036</v>
          </cell>
          <cell r="T4">
            <v>0.20000000000000018</v>
          </cell>
        </row>
        <row r="6">
          <cell r="B6" t="str">
            <v>Greece</v>
          </cell>
          <cell r="P6">
            <v>0.5</v>
          </cell>
          <cell r="Q6">
            <v>-3</v>
          </cell>
          <cell r="S6">
            <v>-0.6000000000000014</v>
          </cell>
          <cell r="T6">
            <v>-3.200000000000001</v>
          </cell>
        </row>
        <row r="7">
          <cell r="B7" t="str">
            <v>Finland</v>
          </cell>
          <cell r="P7">
            <v>1.0999999999999979</v>
          </cell>
          <cell r="Q7">
            <v>-2.6000000000000014</v>
          </cell>
          <cell r="S7">
            <v>0.9000000000000004</v>
          </cell>
          <cell r="T7">
            <v>1.1000000000000005</v>
          </cell>
        </row>
        <row r="8">
          <cell r="B8" t="str">
            <v>France</v>
          </cell>
          <cell r="P8">
            <v>0</v>
          </cell>
          <cell r="Q8">
            <v>-1.1000000000000014</v>
          </cell>
          <cell r="S8">
            <v>-0.39999999999999947</v>
          </cell>
          <cell r="T8">
            <v>-0.5999999999999996</v>
          </cell>
        </row>
        <row r="9">
          <cell r="B9" t="str">
            <v>Croatia</v>
          </cell>
          <cell r="P9">
            <v>0.7999999999999989</v>
          </cell>
          <cell r="Q9">
            <v>-1.1000000000000014</v>
          </cell>
          <cell r="S9">
            <v>0.8999999999999995</v>
          </cell>
          <cell r="T9">
            <v>1.0999999999999996</v>
          </cell>
        </row>
        <row r="10">
          <cell r="B10" t="str">
            <v>Poland</v>
          </cell>
          <cell r="P10">
            <v>-0.3000000000000007</v>
          </cell>
          <cell r="Q10">
            <v>-0.7000000000000002</v>
          </cell>
          <cell r="S10">
            <v>-0.19999999999999973</v>
          </cell>
          <cell r="T10">
            <v>0</v>
          </cell>
        </row>
        <row r="11">
          <cell r="B11" t="str">
            <v>Malta</v>
          </cell>
          <cell r="P11">
            <v>1.0999999999999996</v>
          </cell>
          <cell r="Q11">
            <v>-0.5</v>
          </cell>
          <cell r="S11">
            <v>0.6999999999999997</v>
          </cell>
          <cell r="T11">
            <v>-0.10000000000000009</v>
          </cell>
        </row>
        <row r="12">
          <cell r="B12" t="str">
            <v>Netherlands</v>
          </cell>
          <cell r="P12">
            <v>0.9000000000000004</v>
          </cell>
          <cell r="Q12">
            <v>-0.40000000000000036</v>
          </cell>
          <cell r="S12">
            <v>0.40000000000000036</v>
          </cell>
          <cell r="T12">
            <v>-0.20000000000000018</v>
          </cell>
        </row>
        <row r="13">
          <cell r="B13" t="str">
            <v>Portugal</v>
          </cell>
          <cell r="P13">
            <v>1.1999999999999993</v>
          </cell>
          <cell r="Q13">
            <v>-0.40000000000000036</v>
          </cell>
          <cell r="S13">
            <v>0.2999999999999998</v>
          </cell>
          <cell r="T13">
            <v>0</v>
          </cell>
        </row>
        <row r="14">
          <cell r="B14" t="str">
            <v>Denmark</v>
          </cell>
          <cell r="P14">
            <v>1.3000000000000007</v>
          </cell>
          <cell r="Q14">
            <v>0</v>
          </cell>
          <cell r="S14">
            <v>0.5</v>
          </cell>
          <cell r="T14">
            <v>0</v>
          </cell>
        </row>
        <row r="15">
          <cell r="B15" t="str">
            <v>Bulgaria</v>
          </cell>
          <cell r="P15">
            <v>1.1999999999999993</v>
          </cell>
          <cell r="Q15">
            <v>0.29999999999999893</v>
          </cell>
          <cell r="S15">
            <v>0.8000000000000007</v>
          </cell>
          <cell r="T15">
            <v>0</v>
          </cell>
        </row>
        <row r="16">
          <cell r="B16" t="str">
            <v>Romania</v>
          </cell>
          <cell r="P16">
            <v>0.9000000000000004</v>
          </cell>
          <cell r="Q16">
            <v>0.40000000000000036</v>
          </cell>
          <cell r="S16">
            <v>1.2000000000000002</v>
          </cell>
          <cell r="T16">
            <v>0.7000000000000002</v>
          </cell>
        </row>
        <row r="17">
          <cell r="B17" t="str">
            <v>Italy</v>
          </cell>
          <cell r="P17">
            <v>1.3000000000000007</v>
          </cell>
          <cell r="Q17">
            <v>0.40000000000000213</v>
          </cell>
          <cell r="S17">
            <v>-0.6000000000000014</v>
          </cell>
          <cell r="T17">
            <v>-0.3000000000000007</v>
          </cell>
        </row>
        <row r="18">
          <cell r="B18" t="str">
            <v>Belgium</v>
          </cell>
          <cell r="P18">
            <v>0.6999999999999993</v>
          </cell>
          <cell r="Q18">
            <v>0.5</v>
          </cell>
          <cell r="S18">
            <v>0.20000000000000018</v>
          </cell>
          <cell r="T18">
            <v>0.7999999999999998</v>
          </cell>
        </row>
        <row r="19">
          <cell r="B19" t="str">
            <v>Czechia</v>
          </cell>
          <cell r="P19">
            <v>0.5</v>
          </cell>
          <cell r="Q19">
            <v>0.7999999999999998</v>
          </cell>
          <cell r="S19">
            <v>0.5</v>
          </cell>
          <cell r="T19">
            <v>0.7999999999999998</v>
          </cell>
        </row>
        <row r="20">
          <cell r="B20" t="str">
            <v>Luxembourg</v>
          </cell>
          <cell r="P20">
            <v>1.5</v>
          </cell>
          <cell r="Q20">
            <v>1.1000000000000014</v>
          </cell>
          <cell r="S20">
            <v>1.1000000000000005</v>
          </cell>
          <cell r="T20">
            <v>-0.2999999999999998</v>
          </cell>
        </row>
        <row r="21">
          <cell r="B21" t="str">
            <v>Slovenia</v>
          </cell>
          <cell r="P21">
            <v>1.3999999999999986</v>
          </cell>
          <cell r="Q21">
            <v>1.1999999999999993</v>
          </cell>
          <cell r="S21">
            <v>0.5</v>
          </cell>
          <cell r="T21">
            <v>0.2999999999999998</v>
          </cell>
        </row>
        <row r="22">
          <cell r="B22" t="str">
            <v>Slovakia</v>
          </cell>
          <cell r="P22">
            <v>0.9999999999999991</v>
          </cell>
          <cell r="Q22">
            <v>1.2000000000000002</v>
          </cell>
          <cell r="S22">
            <v>0.9000000000000004</v>
          </cell>
          <cell r="T22">
            <v>1.1000000000000005</v>
          </cell>
        </row>
        <row r="23">
          <cell r="B23" t="str">
            <v>Hungary</v>
          </cell>
          <cell r="P23">
            <v>1.5999999999999996</v>
          </cell>
          <cell r="Q23">
            <v>1.2000000000000002</v>
          </cell>
          <cell r="S23">
            <v>0.7999999999999998</v>
          </cell>
          <cell r="T23">
            <v>0.7999999999999998</v>
          </cell>
        </row>
        <row r="24">
          <cell r="B24" t="str">
            <v>Cyprus</v>
          </cell>
          <cell r="P24">
            <v>1.0999999999999996</v>
          </cell>
          <cell r="Q24">
            <v>1.4000000000000004</v>
          </cell>
          <cell r="S24">
            <v>0.40000000000000036</v>
          </cell>
          <cell r="T24">
            <v>0.2999999999999998</v>
          </cell>
        </row>
        <row r="25">
          <cell r="B25" t="str">
            <v>Spain</v>
          </cell>
          <cell r="P25">
            <v>2.5</v>
          </cell>
          <cell r="Q25">
            <v>1.4000000000000021</v>
          </cell>
          <cell r="S25">
            <v>1.0999999999999996</v>
          </cell>
          <cell r="T25">
            <v>0.5</v>
          </cell>
        </row>
        <row r="26">
          <cell r="B26" t="str">
            <v>Germany (¹)</v>
          </cell>
          <cell r="P26">
            <v>2.1999999999999993</v>
          </cell>
          <cell r="Q26">
            <v>1.5</v>
          </cell>
        </row>
        <row r="27">
          <cell r="B27" t="str">
            <v>Ireland</v>
          </cell>
          <cell r="P27">
            <v>2.9000000000000004</v>
          </cell>
          <cell r="Q27">
            <v>1.5</v>
          </cell>
          <cell r="S27">
            <v>0.7000000000000002</v>
          </cell>
          <cell r="T27">
            <v>1.2000000000000002</v>
          </cell>
        </row>
        <row r="28">
          <cell r="B28" t="str">
            <v>Estonia</v>
          </cell>
          <cell r="P28">
            <v>2.6000000000000014</v>
          </cell>
          <cell r="Q28">
            <v>1.5</v>
          </cell>
          <cell r="S28">
            <v>2.3</v>
          </cell>
          <cell r="T28">
            <v>1.6000000000000005</v>
          </cell>
        </row>
        <row r="29">
          <cell r="B29" t="str">
            <v>Austria</v>
          </cell>
          <cell r="P29">
            <v>2.3000000000000007</v>
          </cell>
          <cell r="Q29">
            <v>1.6000000000000014</v>
          </cell>
          <cell r="S29">
            <v>1</v>
          </cell>
          <cell r="T29">
            <v>1.2999999999999998</v>
          </cell>
        </row>
        <row r="30">
          <cell r="B30" t="str">
            <v>Lithuania</v>
          </cell>
          <cell r="P30">
            <v>2.5999999999999996</v>
          </cell>
          <cell r="Q30">
            <v>1.9000000000000004</v>
          </cell>
          <cell r="S30">
            <v>2.2</v>
          </cell>
          <cell r="T30">
            <v>0.7999999999999998</v>
          </cell>
        </row>
        <row r="31">
          <cell r="B31" t="str">
            <v>Latvia</v>
          </cell>
          <cell r="P31">
            <v>1.8999999999999986</v>
          </cell>
          <cell r="Q31">
            <v>2.1999999999999993</v>
          </cell>
          <cell r="S31">
            <v>1.7000000000000002</v>
          </cell>
          <cell r="T31">
            <v>1.1000000000000005</v>
          </cell>
        </row>
        <row r="32">
          <cell r="B32" t="str">
            <v>Sweden</v>
          </cell>
          <cell r="P32">
            <v>2.5</v>
          </cell>
          <cell r="Q32">
            <v>2.6999999999999993</v>
          </cell>
          <cell r="S32">
            <v>1.4000000000000004</v>
          </cell>
          <cell r="T32">
            <v>1.700000000000001</v>
          </cell>
        </row>
        <row r="34">
          <cell r="B34" t="str">
            <v>Switzerland</v>
          </cell>
          <cell r="P34">
            <v>1</v>
          </cell>
          <cell r="Q34">
            <v>-0.40000000000000036</v>
          </cell>
          <cell r="S34">
            <v>0.39999999999999947</v>
          </cell>
          <cell r="T34">
            <v>0.7000000000000002</v>
          </cell>
        </row>
        <row r="35">
          <cell r="B35" t="str">
            <v>Norway (²)</v>
          </cell>
          <cell r="P35">
            <v>1.799999999999999</v>
          </cell>
          <cell r="Q35">
            <v>2.5</v>
          </cell>
          <cell r="S35" t="e">
            <v>#N/A</v>
          </cell>
          <cell r="T35" t="e">
            <v>#N/A</v>
          </cell>
        </row>
        <row r="36">
          <cell r="B36" t="str">
            <v>Iceland</v>
          </cell>
          <cell r="P36">
            <v>4.100000000000001</v>
          </cell>
          <cell r="S36">
            <v>1.9</v>
          </cell>
          <cell r="T36">
            <v>1.8000000000000003</v>
          </cell>
        </row>
        <row r="38">
          <cell r="B38" t="str">
            <v>Serbia</v>
          </cell>
          <cell r="P38">
            <v>-0.6000000000000014</v>
          </cell>
          <cell r="Q38">
            <v>-1.3000000000000007</v>
          </cell>
          <cell r="S38">
            <v>-1.5</v>
          </cell>
          <cell r="T38">
            <v>-0.09999999999999964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60" zoomScaleNormal="60" workbookViewId="0" topLeftCell="A1">
      <selection activeCell="D36" sqref="D36"/>
    </sheetView>
  </sheetViews>
  <sheetFormatPr defaultColWidth="9.140625" defaultRowHeight="15"/>
  <cols>
    <col min="1" max="1" width="31.8515625" style="1" customWidth="1"/>
    <col min="2" max="3" width="11.28125" style="1" customWidth="1"/>
    <col min="4" max="16384" width="9.140625" style="1" customWidth="1"/>
  </cols>
  <sheetData>
    <row r="1" ht="12">
      <c r="A1" s="1" t="s">
        <v>113</v>
      </c>
    </row>
    <row r="2" ht="12">
      <c r="A2" s="1" t="s">
        <v>45</v>
      </c>
    </row>
    <row r="3" ht="12">
      <c r="A3" s="1" t="s">
        <v>46</v>
      </c>
    </row>
    <row r="4" ht="12"/>
    <row r="5" ht="12"/>
    <row r="6" spans="1:5" ht="12">
      <c r="A6" s="79" t="s">
        <v>56</v>
      </c>
      <c r="B6" s="79" t="s">
        <v>36</v>
      </c>
      <c r="C6" s="79"/>
      <c r="D6" s="79" t="s">
        <v>57</v>
      </c>
      <c r="E6" s="79" t="s">
        <v>58</v>
      </c>
    </row>
    <row r="7" spans="1:5" ht="15.75" customHeight="1">
      <c r="A7" s="83" t="s">
        <v>37</v>
      </c>
      <c r="B7" s="84">
        <f>100-SUM(B8:B12)</f>
        <v>59.099999999999994</v>
      </c>
      <c r="C7" s="84"/>
      <c r="D7" s="84">
        <f>100-SUM(D8:D12)</f>
        <v>53.5</v>
      </c>
      <c r="E7" s="84">
        <f>100-SUM(E8:E12)</f>
        <v>64.9</v>
      </c>
    </row>
    <row r="8" spans="1:5" ht="12">
      <c r="A8" s="55" t="s">
        <v>40</v>
      </c>
      <c r="B8" s="64">
        <f>B14-B9-B10</f>
        <v>32.7</v>
      </c>
      <c r="C8" s="64"/>
      <c r="D8" s="64">
        <f>D14-D9-D10</f>
        <v>37.599999999999994</v>
      </c>
      <c r="E8" s="64">
        <f>E14-E9-E10</f>
        <v>27.400000000000002</v>
      </c>
    </row>
    <row r="9" spans="1:5" ht="12">
      <c r="A9" s="55" t="s">
        <v>43</v>
      </c>
      <c r="B9" s="64">
        <v>2</v>
      </c>
      <c r="C9" s="64"/>
      <c r="D9" s="64">
        <v>2.2</v>
      </c>
      <c r="E9" s="64">
        <v>1.9</v>
      </c>
    </row>
    <row r="10" spans="1:5" ht="12">
      <c r="A10" s="55" t="s">
        <v>44</v>
      </c>
      <c r="B10" s="64">
        <v>0.5</v>
      </c>
      <c r="C10" s="64"/>
      <c r="D10" s="64">
        <v>0.6</v>
      </c>
      <c r="E10" s="64">
        <v>0.5</v>
      </c>
    </row>
    <row r="11" spans="1:5" ht="12">
      <c r="A11" s="55" t="s">
        <v>42</v>
      </c>
      <c r="B11" s="64">
        <v>4</v>
      </c>
      <c r="C11" s="64"/>
      <c r="D11" s="64">
        <v>3.9</v>
      </c>
      <c r="E11" s="64">
        <v>4.1</v>
      </c>
    </row>
    <row r="12" spans="1:5" ht="12">
      <c r="A12" s="55" t="s">
        <v>41</v>
      </c>
      <c r="B12" s="64">
        <v>1.7</v>
      </c>
      <c r="C12" s="64"/>
      <c r="D12" s="64">
        <v>2.2</v>
      </c>
      <c r="E12" s="64">
        <v>1.2</v>
      </c>
    </row>
    <row r="13" spans="1:5" ht="12">
      <c r="A13" s="55"/>
      <c r="B13" s="64"/>
      <c r="C13" s="64"/>
      <c r="D13" s="64"/>
      <c r="E13" s="64"/>
    </row>
    <row r="14" spans="1:5" ht="12">
      <c r="A14" s="85" t="s">
        <v>33</v>
      </c>
      <c r="B14" s="85">
        <v>35.2</v>
      </c>
      <c r="C14" s="86"/>
      <c r="D14" s="85">
        <v>40.4</v>
      </c>
      <c r="E14" s="85">
        <v>29.8</v>
      </c>
    </row>
    <row r="15" ht="12"/>
    <row r="16" ht="12"/>
    <row r="17" spans="1:2" ht="12">
      <c r="A17" s="1">
        <v>27493</v>
      </c>
      <c r="B17" s="89">
        <f>A17/1000</f>
        <v>27.493</v>
      </c>
    </row>
    <row r="18" ht="12">
      <c r="G18" s="1" t="s">
        <v>36</v>
      </c>
    </row>
    <row r="19" ht="15.75" customHeight="1">
      <c r="G19" s="52">
        <f>100-SUM(G20:G24)</f>
        <v>57.7</v>
      </c>
    </row>
    <row r="20" spans="1:7" ht="12">
      <c r="A20" s="81"/>
      <c r="B20" s="81"/>
      <c r="C20" s="81"/>
      <c r="D20" s="81"/>
      <c r="E20" s="81"/>
      <c r="G20" s="52">
        <f>G26-G21-G22</f>
        <v>32.9</v>
      </c>
    </row>
    <row r="21" spans="1:7" ht="12">
      <c r="A21" s="81"/>
      <c r="B21" s="81"/>
      <c r="C21" s="81"/>
      <c r="D21" s="81"/>
      <c r="E21" s="81"/>
      <c r="G21" s="52">
        <v>2.5</v>
      </c>
    </row>
    <row r="22" spans="1:7" ht="12">
      <c r="A22" s="81"/>
      <c r="B22" s="81"/>
      <c r="C22" s="81"/>
      <c r="D22" s="81"/>
      <c r="E22" s="81"/>
      <c r="G22" s="52">
        <v>0.5</v>
      </c>
    </row>
    <row r="23" spans="1:7" ht="12">
      <c r="A23" s="81"/>
      <c r="B23" s="81"/>
      <c r="C23" s="81"/>
      <c r="D23" s="81"/>
      <c r="E23" s="81"/>
      <c r="G23" s="52">
        <v>4.5</v>
      </c>
    </row>
    <row r="24" spans="1:7" ht="12">
      <c r="A24" s="81"/>
      <c r="B24" s="81"/>
      <c r="C24" s="81"/>
      <c r="D24" s="81"/>
      <c r="E24" s="81"/>
      <c r="G24" s="52">
        <v>1.9</v>
      </c>
    </row>
    <row r="25" spans="1:7" ht="12">
      <c r="A25" s="81"/>
      <c r="B25" s="81"/>
      <c r="C25" s="81"/>
      <c r="D25" s="81"/>
      <c r="E25" s="81"/>
      <c r="G25" s="52"/>
    </row>
    <row r="26" spans="1:7" ht="12">
      <c r="A26" s="81"/>
      <c r="B26" s="81"/>
      <c r="C26" s="81"/>
      <c r="D26" s="81"/>
      <c r="E26" s="81"/>
      <c r="G26" s="52">
        <v>35.9</v>
      </c>
    </row>
    <row r="27" spans="1:5" ht="15">
      <c r="A27" s="81"/>
      <c r="B27" s="82"/>
      <c r="C27" s="81"/>
      <c r="D27" s="82"/>
      <c r="E27" s="82"/>
    </row>
    <row r="28" spans="1:5" ht="12">
      <c r="A28" s="81"/>
      <c r="B28" s="81"/>
      <c r="C28" s="81"/>
      <c r="D28" s="81"/>
      <c r="E28" s="81"/>
    </row>
    <row r="29" spans="1:5" ht="12">
      <c r="A29" s="81"/>
      <c r="B29" s="81"/>
      <c r="C29" s="81"/>
      <c r="D29" s="81"/>
      <c r="E29" s="81"/>
    </row>
    <row r="30" spans="1:5" ht="12">
      <c r="A30" s="81"/>
      <c r="B30" s="81"/>
      <c r="C30" s="81"/>
      <c r="D30" s="81"/>
      <c r="E30" s="81"/>
    </row>
    <row r="31" spans="1:5" ht="12">
      <c r="A31" s="81"/>
      <c r="B31" s="81"/>
      <c r="C31" s="81"/>
      <c r="D31" s="81"/>
      <c r="E31" s="81"/>
    </row>
    <row r="32" spans="1:5" ht="12">
      <c r="A32" s="81"/>
      <c r="B32" s="81"/>
      <c r="C32" s="81"/>
      <c r="D32" s="81"/>
      <c r="E32" s="81"/>
    </row>
    <row r="33" spans="1:5" ht="12">
      <c r="A33" s="81"/>
      <c r="B33" s="81"/>
      <c r="C33" s="81"/>
      <c r="D33" s="81"/>
      <c r="E33" s="81"/>
    </row>
    <row r="34" spans="1:5" ht="12">
      <c r="A34" s="81"/>
      <c r="B34" s="81"/>
      <c r="C34" s="81"/>
      <c r="D34" s="81"/>
      <c r="E34" s="81"/>
    </row>
  </sheetData>
  <printOptions/>
  <pageMargins left="0.7" right="0.7" top="0.75" bottom="0.75" header="0.3" footer="0.3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4" zoomScaleNormal="94" workbookViewId="0" topLeftCell="A1">
      <selection activeCell="D28" sqref="D28"/>
    </sheetView>
  </sheetViews>
  <sheetFormatPr defaultColWidth="9.140625" defaultRowHeight="15"/>
  <cols>
    <col min="1" max="1" width="9.140625" style="3" customWidth="1"/>
    <col min="2" max="6" width="19.00390625" style="3" customWidth="1"/>
    <col min="7" max="257" width="9.140625" style="3" customWidth="1"/>
    <col min="258" max="262" width="19.00390625" style="3" customWidth="1"/>
    <col min="263" max="513" width="9.140625" style="3" customWidth="1"/>
    <col min="514" max="518" width="19.00390625" style="3" customWidth="1"/>
    <col min="519" max="769" width="9.140625" style="3" customWidth="1"/>
    <col min="770" max="774" width="19.00390625" style="3" customWidth="1"/>
    <col min="775" max="1025" width="9.140625" style="3" customWidth="1"/>
    <col min="1026" max="1030" width="19.00390625" style="3" customWidth="1"/>
    <col min="1031" max="1281" width="9.140625" style="3" customWidth="1"/>
    <col min="1282" max="1286" width="19.00390625" style="3" customWidth="1"/>
    <col min="1287" max="1537" width="9.140625" style="3" customWidth="1"/>
    <col min="1538" max="1542" width="19.00390625" style="3" customWidth="1"/>
    <col min="1543" max="1793" width="9.140625" style="3" customWidth="1"/>
    <col min="1794" max="1798" width="19.00390625" style="3" customWidth="1"/>
    <col min="1799" max="2049" width="9.140625" style="3" customWidth="1"/>
    <col min="2050" max="2054" width="19.00390625" style="3" customWidth="1"/>
    <col min="2055" max="2305" width="9.140625" style="3" customWidth="1"/>
    <col min="2306" max="2310" width="19.00390625" style="3" customWidth="1"/>
    <col min="2311" max="2561" width="9.140625" style="3" customWidth="1"/>
    <col min="2562" max="2566" width="19.00390625" style="3" customWidth="1"/>
    <col min="2567" max="2817" width="9.140625" style="3" customWidth="1"/>
    <col min="2818" max="2822" width="19.00390625" style="3" customWidth="1"/>
    <col min="2823" max="3073" width="9.140625" style="3" customWidth="1"/>
    <col min="3074" max="3078" width="19.00390625" style="3" customWidth="1"/>
    <col min="3079" max="3329" width="9.140625" style="3" customWidth="1"/>
    <col min="3330" max="3334" width="19.00390625" style="3" customWidth="1"/>
    <col min="3335" max="3585" width="9.140625" style="3" customWidth="1"/>
    <col min="3586" max="3590" width="19.00390625" style="3" customWidth="1"/>
    <col min="3591" max="3841" width="9.140625" style="3" customWidth="1"/>
    <col min="3842" max="3846" width="19.00390625" style="3" customWidth="1"/>
    <col min="3847" max="4097" width="9.140625" style="3" customWidth="1"/>
    <col min="4098" max="4102" width="19.00390625" style="3" customWidth="1"/>
    <col min="4103" max="4353" width="9.140625" style="3" customWidth="1"/>
    <col min="4354" max="4358" width="19.00390625" style="3" customWidth="1"/>
    <col min="4359" max="4609" width="9.140625" style="3" customWidth="1"/>
    <col min="4610" max="4614" width="19.00390625" style="3" customWidth="1"/>
    <col min="4615" max="4865" width="9.140625" style="3" customWidth="1"/>
    <col min="4866" max="4870" width="19.00390625" style="3" customWidth="1"/>
    <col min="4871" max="5121" width="9.140625" style="3" customWidth="1"/>
    <col min="5122" max="5126" width="19.00390625" style="3" customWidth="1"/>
    <col min="5127" max="5377" width="9.140625" style="3" customWidth="1"/>
    <col min="5378" max="5382" width="19.00390625" style="3" customWidth="1"/>
    <col min="5383" max="5633" width="9.140625" style="3" customWidth="1"/>
    <col min="5634" max="5638" width="19.00390625" style="3" customWidth="1"/>
    <col min="5639" max="5889" width="9.140625" style="3" customWidth="1"/>
    <col min="5890" max="5894" width="19.00390625" style="3" customWidth="1"/>
    <col min="5895" max="6145" width="9.140625" style="3" customWidth="1"/>
    <col min="6146" max="6150" width="19.00390625" style="3" customWidth="1"/>
    <col min="6151" max="6401" width="9.140625" style="3" customWidth="1"/>
    <col min="6402" max="6406" width="19.00390625" style="3" customWidth="1"/>
    <col min="6407" max="6657" width="9.140625" style="3" customWidth="1"/>
    <col min="6658" max="6662" width="19.00390625" style="3" customWidth="1"/>
    <col min="6663" max="6913" width="9.140625" style="3" customWidth="1"/>
    <col min="6914" max="6918" width="19.00390625" style="3" customWidth="1"/>
    <col min="6919" max="7169" width="9.140625" style="3" customWidth="1"/>
    <col min="7170" max="7174" width="19.00390625" style="3" customWidth="1"/>
    <col min="7175" max="7425" width="9.140625" style="3" customWidth="1"/>
    <col min="7426" max="7430" width="19.00390625" style="3" customWidth="1"/>
    <col min="7431" max="7681" width="9.140625" style="3" customWidth="1"/>
    <col min="7682" max="7686" width="19.00390625" style="3" customWidth="1"/>
    <col min="7687" max="7937" width="9.140625" style="3" customWidth="1"/>
    <col min="7938" max="7942" width="19.00390625" style="3" customWidth="1"/>
    <col min="7943" max="8193" width="9.140625" style="3" customWidth="1"/>
    <col min="8194" max="8198" width="19.00390625" style="3" customWidth="1"/>
    <col min="8199" max="8449" width="9.140625" style="3" customWidth="1"/>
    <col min="8450" max="8454" width="19.00390625" style="3" customWidth="1"/>
    <col min="8455" max="8705" width="9.140625" style="3" customWidth="1"/>
    <col min="8706" max="8710" width="19.00390625" style="3" customWidth="1"/>
    <col min="8711" max="8961" width="9.140625" style="3" customWidth="1"/>
    <col min="8962" max="8966" width="19.00390625" style="3" customWidth="1"/>
    <col min="8967" max="9217" width="9.140625" style="3" customWidth="1"/>
    <col min="9218" max="9222" width="19.00390625" style="3" customWidth="1"/>
    <col min="9223" max="9473" width="9.140625" style="3" customWidth="1"/>
    <col min="9474" max="9478" width="19.00390625" style="3" customWidth="1"/>
    <col min="9479" max="9729" width="9.140625" style="3" customWidth="1"/>
    <col min="9730" max="9734" width="19.00390625" style="3" customWidth="1"/>
    <col min="9735" max="9985" width="9.140625" style="3" customWidth="1"/>
    <col min="9986" max="9990" width="19.00390625" style="3" customWidth="1"/>
    <col min="9991" max="10241" width="9.140625" style="3" customWidth="1"/>
    <col min="10242" max="10246" width="19.00390625" style="3" customWidth="1"/>
    <col min="10247" max="10497" width="9.140625" style="3" customWidth="1"/>
    <col min="10498" max="10502" width="19.00390625" style="3" customWidth="1"/>
    <col min="10503" max="10753" width="9.140625" style="3" customWidth="1"/>
    <col min="10754" max="10758" width="19.00390625" style="3" customWidth="1"/>
    <col min="10759" max="11009" width="9.140625" style="3" customWidth="1"/>
    <col min="11010" max="11014" width="19.00390625" style="3" customWidth="1"/>
    <col min="11015" max="11265" width="9.140625" style="3" customWidth="1"/>
    <col min="11266" max="11270" width="19.00390625" style="3" customWidth="1"/>
    <col min="11271" max="11521" width="9.140625" style="3" customWidth="1"/>
    <col min="11522" max="11526" width="19.00390625" style="3" customWidth="1"/>
    <col min="11527" max="11777" width="9.140625" style="3" customWidth="1"/>
    <col min="11778" max="11782" width="19.00390625" style="3" customWidth="1"/>
    <col min="11783" max="12033" width="9.140625" style="3" customWidth="1"/>
    <col min="12034" max="12038" width="19.00390625" style="3" customWidth="1"/>
    <col min="12039" max="12289" width="9.140625" style="3" customWidth="1"/>
    <col min="12290" max="12294" width="19.00390625" style="3" customWidth="1"/>
    <col min="12295" max="12545" width="9.140625" style="3" customWidth="1"/>
    <col min="12546" max="12550" width="19.00390625" style="3" customWidth="1"/>
    <col min="12551" max="12801" width="9.140625" style="3" customWidth="1"/>
    <col min="12802" max="12806" width="19.00390625" style="3" customWidth="1"/>
    <col min="12807" max="13057" width="9.140625" style="3" customWidth="1"/>
    <col min="13058" max="13062" width="19.00390625" style="3" customWidth="1"/>
    <col min="13063" max="13313" width="9.140625" style="3" customWidth="1"/>
    <col min="13314" max="13318" width="19.00390625" style="3" customWidth="1"/>
    <col min="13319" max="13569" width="9.140625" style="3" customWidth="1"/>
    <col min="13570" max="13574" width="19.00390625" style="3" customWidth="1"/>
    <col min="13575" max="13825" width="9.140625" style="3" customWidth="1"/>
    <col min="13826" max="13830" width="19.00390625" style="3" customWidth="1"/>
    <col min="13831" max="14081" width="9.140625" style="3" customWidth="1"/>
    <col min="14082" max="14086" width="19.00390625" style="3" customWidth="1"/>
    <col min="14087" max="14337" width="9.140625" style="3" customWidth="1"/>
    <col min="14338" max="14342" width="19.00390625" style="3" customWidth="1"/>
    <col min="14343" max="14593" width="9.140625" style="3" customWidth="1"/>
    <col min="14594" max="14598" width="19.00390625" style="3" customWidth="1"/>
    <col min="14599" max="14849" width="9.140625" style="3" customWidth="1"/>
    <col min="14850" max="14854" width="19.00390625" style="3" customWidth="1"/>
    <col min="14855" max="15105" width="9.140625" style="3" customWidth="1"/>
    <col min="15106" max="15110" width="19.00390625" style="3" customWidth="1"/>
    <col min="15111" max="15361" width="9.140625" style="3" customWidth="1"/>
    <col min="15362" max="15366" width="19.00390625" style="3" customWidth="1"/>
    <col min="15367" max="15617" width="9.140625" style="3" customWidth="1"/>
    <col min="15618" max="15622" width="19.00390625" style="3" customWidth="1"/>
    <col min="15623" max="15873" width="9.140625" style="3" customWidth="1"/>
    <col min="15874" max="15878" width="19.00390625" style="3" customWidth="1"/>
    <col min="15879" max="16129" width="9.140625" style="3" customWidth="1"/>
    <col min="16130" max="16134" width="19.00390625" style="3" customWidth="1"/>
    <col min="16135" max="16384" width="9.140625" style="3" customWidth="1"/>
  </cols>
  <sheetData>
    <row r="1" ht="12"/>
    <row r="2" ht="12">
      <c r="A2" s="2" t="s">
        <v>125</v>
      </c>
    </row>
    <row r="3" ht="12">
      <c r="A3" s="4" t="s">
        <v>47</v>
      </c>
    </row>
    <row r="4" ht="12"/>
    <row r="5" spans="1:6" ht="48">
      <c r="A5" s="5"/>
      <c r="B5" s="5" t="s">
        <v>48</v>
      </c>
      <c r="C5" s="6" t="s">
        <v>49</v>
      </c>
      <c r="D5" s="6" t="s">
        <v>39</v>
      </c>
      <c r="E5" s="7" t="s">
        <v>38</v>
      </c>
      <c r="F5" s="8" t="s">
        <v>52</v>
      </c>
    </row>
    <row r="6" spans="1:6" ht="12">
      <c r="A6" s="9">
        <v>2009</v>
      </c>
      <c r="B6" s="10">
        <v>8.9</v>
      </c>
      <c r="C6" s="11">
        <v>3</v>
      </c>
      <c r="D6" s="11">
        <v>0.7</v>
      </c>
      <c r="E6" s="12">
        <v>3.6</v>
      </c>
      <c r="F6" s="13">
        <v>16.3</v>
      </c>
    </row>
    <row r="7" spans="1:6" ht="12">
      <c r="A7" s="14">
        <v>2010</v>
      </c>
      <c r="B7" s="15">
        <v>9.6</v>
      </c>
      <c r="C7" s="16">
        <v>3.2</v>
      </c>
      <c r="D7" s="16">
        <v>0.7</v>
      </c>
      <c r="E7" s="17">
        <v>3.7</v>
      </c>
      <c r="F7" s="18">
        <v>17.2</v>
      </c>
    </row>
    <row r="8" spans="1:6" ht="12">
      <c r="A8" s="14">
        <v>2011</v>
      </c>
      <c r="B8" s="15">
        <v>9.6</v>
      </c>
      <c r="C8" s="16">
        <v>3.1</v>
      </c>
      <c r="D8" s="16">
        <v>0.7</v>
      </c>
      <c r="E8" s="17">
        <v>3.9</v>
      </c>
      <c r="F8" s="18">
        <v>17.3</v>
      </c>
    </row>
    <row r="9" spans="1:6" ht="12">
      <c r="A9" s="14">
        <v>2012</v>
      </c>
      <c r="B9" s="15">
        <v>10.6</v>
      </c>
      <c r="C9" s="16">
        <v>3.3</v>
      </c>
      <c r="D9" s="16">
        <v>0.7</v>
      </c>
      <c r="E9" s="17">
        <v>4</v>
      </c>
      <c r="F9" s="18">
        <v>18.6</v>
      </c>
    </row>
    <row r="10" spans="1:6" ht="12">
      <c r="A10" s="14">
        <v>2013</v>
      </c>
      <c r="B10" s="15">
        <v>11</v>
      </c>
      <c r="C10" s="16">
        <v>3.7</v>
      </c>
      <c r="D10" s="16">
        <v>0.7</v>
      </c>
      <c r="E10" s="17">
        <v>4.2</v>
      </c>
      <c r="F10" s="18">
        <v>19.6</v>
      </c>
    </row>
    <row r="11" spans="1:6" ht="12">
      <c r="A11" s="14">
        <v>2014</v>
      </c>
      <c r="B11" s="15">
        <v>10.4</v>
      </c>
      <c r="C11" s="16">
        <v>3.7</v>
      </c>
      <c r="D11" s="16">
        <v>0.9</v>
      </c>
      <c r="E11" s="17">
        <v>4.5</v>
      </c>
      <c r="F11" s="18">
        <v>19.5</v>
      </c>
    </row>
    <row r="12" spans="1:6" ht="12">
      <c r="A12" s="14">
        <v>2015</v>
      </c>
      <c r="B12" s="15">
        <v>9.7</v>
      </c>
      <c r="C12" s="16">
        <v>3.7</v>
      </c>
      <c r="D12" s="16">
        <v>0.9</v>
      </c>
      <c r="E12" s="17">
        <v>4.4</v>
      </c>
      <c r="F12" s="18">
        <v>18.5</v>
      </c>
    </row>
    <row r="13" spans="1:6" ht="12">
      <c r="A13" s="14">
        <v>2016</v>
      </c>
      <c r="B13" s="15">
        <v>8.8</v>
      </c>
      <c r="C13" s="16">
        <v>3.5</v>
      </c>
      <c r="D13" s="16">
        <v>0.9</v>
      </c>
      <c r="E13" s="17">
        <v>4.1</v>
      </c>
      <c r="F13" s="18">
        <v>17.3</v>
      </c>
    </row>
    <row r="14" spans="1:6" ht="12">
      <c r="A14" s="14">
        <v>2017</v>
      </c>
      <c r="B14" s="15">
        <v>7.9</v>
      </c>
      <c r="C14" s="16">
        <v>3.3</v>
      </c>
      <c r="D14" s="16">
        <v>0.9</v>
      </c>
      <c r="E14" s="17">
        <v>3.8</v>
      </c>
      <c r="F14" s="18">
        <v>15.9</v>
      </c>
    </row>
    <row r="15" spans="1:6" ht="12">
      <c r="A15" s="14">
        <v>2018</v>
      </c>
      <c r="B15" s="15">
        <v>7.1</v>
      </c>
      <c r="C15" s="16">
        <v>3</v>
      </c>
      <c r="D15" s="16">
        <v>0.9</v>
      </c>
      <c r="E15" s="17">
        <v>3.6</v>
      </c>
      <c r="F15" s="18">
        <v>14.6</v>
      </c>
    </row>
    <row r="16" spans="1:6" ht="12">
      <c r="A16" s="14">
        <v>2019</v>
      </c>
      <c r="B16" s="15">
        <v>6.5</v>
      </c>
      <c r="C16" s="16">
        <v>2.8</v>
      </c>
      <c r="D16" s="16">
        <v>0.9</v>
      </c>
      <c r="E16" s="17">
        <v>3.4</v>
      </c>
      <c r="F16" s="18">
        <v>13.6</v>
      </c>
    </row>
    <row r="17" spans="1:6" ht="12">
      <c r="A17" s="19">
        <v>2020</v>
      </c>
      <c r="B17" s="20">
        <v>6.9</v>
      </c>
      <c r="C17" s="21">
        <v>2.8</v>
      </c>
      <c r="D17" s="21">
        <v>0.9</v>
      </c>
      <c r="E17" s="22">
        <v>4.3</v>
      </c>
      <c r="F17" s="23">
        <v>14.9</v>
      </c>
    </row>
    <row r="18" spans="1:6" ht="12">
      <c r="A18" s="14">
        <v>2021</v>
      </c>
      <c r="B18" s="15">
        <v>6.7</v>
      </c>
      <c r="C18" s="16">
        <v>2.8</v>
      </c>
      <c r="D18" s="16">
        <v>0.8</v>
      </c>
      <c r="E18" s="17">
        <v>3.7</v>
      </c>
      <c r="F18" s="18">
        <v>14</v>
      </c>
    </row>
    <row r="19" spans="1:6" ht="12">
      <c r="A19" s="14">
        <v>2022</v>
      </c>
      <c r="B19" s="15">
        <v>5.9</v>
      </c>
      <c r="C19" s="16">
        <v>2.6</v>
      </c>
      <c r="D19" s="16">
        <v>0.8</v>
      </c>
      <c r="E19" s="17">
        <v>3</v>
      </c>
      <c r="F19" s="18">
        <v>12.3</v>
      </c>
    </row>
    <row r="20" ht="12">
      <c r="A20" s="3" t="s">
        <v>50</v>
      </c>
    </row>
    <row r="21" spans="1:6" ht="12">
      <c r="A21" s="24" t="s">
        <v>51</v>
      </c>
      <c r="B21" s="25"/>
      <c r="F21" s="2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 topLeftCell="A1">
      <selection activeCell="G34" sqref="G34"/>
    </sheetView>
  </sheetViews>
  <sheetFormatPr defaultColWidth="10.28125" defaultRowHeight="15"/>
  <cols>
    <col min="1" max="1" width="10.28125" style="3" customWidth="1"/>
    <col min="2" max="6" width="18.00390625" style="3" customWidth="1"/>
    <col min="7" max="16384" width="10.28125" style="3" customWidth="1"/>
  </cols>
  <sheetData>
    <row r="1" ht="12"/>
    <row r="2" ht="12">
      <c r="A2" s="2" t="s">
        <v>104</v>
      </c>
    </row>
    <row r="3" ht="12">
      <c r="A3" s="4" t="s">
        <v>47</v>
      </c>
    </row>
    <row r="4" spans="1:6" ht="48">
      <c r="A4" s="26"/>
      <c r="B4" s="26" t="s">
        <v>48</v>
      </c>
      <c r="C4" s="27" t="s">
        <v>62</v>
      </c>
      <c r="D4" s="27" t="s">
        <v>39</v>
      </c>
      <c r="E4" s="28" t="s">
        <v>38</v>
      </c>
      <c r="F4" s="29" t="s">
        <v>52</v>
      </c>
    </row>
    <row r="5" spans="1:6" ht="12">
      <c r="A5" s="30" t="s">
        <v>0</v>
      </c>
      <c r="B5" s="31">
        <v>5.9</v>
      </c>
      <c r="C5" s="32">
        <v>2.6</v>
      </c>
      <c r="D5" s="32">
        <v>0.8</v>
      </c>
      <c r="E5" s="33">
        <v>3</v>
      </c>
      <c r="F5" s="34">
        <v>12.3</v>
      </c>
    </row>
    <row r="6" spans="1:22" ht="12">
      <c r="A6" s="35"/>
      <c r="B6" s="36"/>
      <c r="C6" s="37"/>
      <c r="D6" s="37"/>
      <c r="E6" s="38"/>
      <c r="F6" s="39"/>
      <c r="V6" s="3" t="s">
        <v>53</v>
      </c>
    </row>
    <row r="7" spans="1:6" ht="12">
      <c r="A7" s="40" t="s">
        <v>9</v>
      </c>
      <c r="B7" s="41">
        <v>12.4</v>
      </c>
      <c r="C7" s="42">
        <v>4.7</v>
      </c>
      <c r="D7" s="42">
        <v>1</v>
      </c>
      <c r="E7" s="43">
        <v>3.4</v>
      </c>
      <c r="F7" s="44">
        <v>21.3</v>
      </c>
    </row>
    <row r="8" spans="1:6" ht="12">
      <c r="A8" s="14" t="s">
        <v>12</v>
      </c>
      <c r="B8" s="15">
        <v>7.3</v>
      </c>
      <c r="C8" s="16">
        <v>3</v>
      </c>
      <c r="D8" s="16">
        <v>0.3</v>
      </c>
      <c r="E8" s="17">
        <v>8.9</v>
      </c>
      <c r="F8" s="18">
        <v>19.5</v>
      </c>
    </row>
    <row r="9" spans="1:6" ht="12">
      <c r="A9" s="14" t="s">
        <v>8</v>
      </c>
      <c r="B9" s="15">
        <v>12.1</v>
      </c>
      <c r="C9" s="16">
        <v>3.2</v>
      </c>
      <c r="D9" s="16">
        <v>0.5</v>
      </c>
      <c r="E9" s="17">
        <v>2.7</v>
      </c>
      <c r="F9" s="18">
        <v>18.5</v>
      </c>
    </row>
    <row r="10" spans="1:6" ht="12">
      <c r="A10" s="14" t="s">
        <v>27</v>
      </c>
      <c r="B10" s="15">
        <v>7</v>
      </c>
      <c r="C10" s="16">
        <v>3</v>
      </c>
      <c r="D10" s="16">
        <v>1.8</v>
      </c>
      <c r="E10" s="17">
        <v>4.3</v>
      </c>
      <c r="F10" s="18">
        <v>16.1</v>
      </c>
    </row>
    <row r="11" spans="1:6" ht="12">
      <c r="A11" s="14" t="s">
        <v>26</v>
      </c>
      <c r="B11" s="15">
        <v>6.4</v>
      </c>
      <c r="C11" s="16">
        <v>3.4</v>
      </c>
      <c r="D11" s="16">
        <v>3.2</v>
      </c>
      <c r="E11" s="17">
        <v>2</v>
      </c>
      <c r="F11" s="18">
        <v>15.1</v>
      </c>
    </row>
    <row r="12" spans="1:6" ht="12">
      <c r="A12" s="14" t="s">
        <v>10</v>
      </c>
      <c r="B12" s="15">
        <v>7</v>
      </c>
      <c r="C12" s="16">
        <v>3.9</v>
      </c>
      <c r="D12" s="16">
        <v>1.5</v>
      </c>
      <c r="E12" s="17">
        <v>2.3</v>
      </c>
      <c r="F12" s="18">
        <v>14.8</v>
      </c>
    </row>
    <row r="13" spans="1:6" ht="12">
      <c r="A13" s="14" t="s">
        <v>13</v>
      </c>
      <c r="B13" s="15">
        <v>6.7</v>
      </c>
      <c r="C13" s="16">
        <v>3.8</v>
      </c>
      <c r="D13" s="16">
        <v>0.6</v>
      </c>
      <c r="E13" s="17">
        <v>1.5</v>
      </c>
      <c r="F13" s="18">
        <v>12.5</v>
      </c>
    </row>
    <row r="14" spans="1:6" ht="12">
      <c r="A14" s="14" t="s">
        <v>16</v>
      </c>
      <c r="B14" s="15">
        <v>4.4</v>
      </c>
      <c r="C14" s="16">
        <v>2.9</v>
      </c>
      <c r="D14" s="16">
        <v>1.9</v>
      </c>
      <c r="E14" s="17">
        <v>2.5</v>
      </c>
      <c r="F14" s="18">
        <v>11.6</v>
      </c>
    </row>
    <row r="15" spans="1:6" ht="12">
      <c r="A15" s="14" t="s">
        <v>22</v>
      </c>
      <c r="B15" s="15">
        <v>5.9</v>
      </c>
      <c r="C15" s="16">
        <v>2.6</v>
      </c>
      <c r="D15" s="16">
        <v>0.5</v>
      </c>
      <c r="E15" s="17">
        <v>2.4</v>
      </c>
      <c r="F15" s="18">
        <v>11.5</v>
      </c>
    </row>
    <row r="16" spans="1:6" ht="12">
      <c r="A16" s="14" t="s">
        <v>19</v>
      </c>
      <c r="B16" s="15">
        <v>3.4</v>
      </c>
      <c r="C16" s="16">
        <v>5</v>
      </c>
      <c r="D16" s="16">
        <v>1.1</v>
      </c>
      <c r="E16" s="17">
        <v>1.9</v>
      </c>
      <c r="F16" s="18">
        <v>11.4</v>
      </c>
    </row>
    <row r="17" spans="1:6" ht="12">
      <c r="A17" s="14" t="s">
        <v>106</v>
      </c>
      <c r="B17" s="15">
        <v>6.8</v>
      </c>
      <c r="C17" s="16">
        <v>1.7</v>
      </c>
      <c r="D17" s="16">
        <v>0.3</v>
      </c>
      <c r="E17" s="17">
        <v>2.5</v>
      </c>
      <c r="F17" s="18">
        <v>11.2</v>
      </c>
    </row>
    <row r="18" spans="1:6" ht="12">
      <c r="A18" s="14" t="s">
        <v>1</v>
      </c>
      <c r="B18" s="15">
        <v>5.4</v>
      </c>
      <c r="C18" s="16">
        <v>3.3</v>
      </c>
      <c r="D18" s="16">
        <v>0.6</v>
      </c>
      <c r="E18" s="17">
        <v>1.7</v>
      </c>
      <c r="F18" s="18">
        <v>11.1</v>
      </c>
    </row>
    <row r="19" spans="1:6" ht="12">
      <c r="A19" s="14" t="s">
        <v>7</v>
      </c>
      <c r="B19" s="15">
        <v>4.4</v>
      </c>
      <c r="C19" s="16">
        <v>3.9</v>
      </c>
      <c r="D19" s="16">
        <v>0.6</v>
      </c>
      <c r="E19" s="17">
        <v>2.2</v>
      </c>
      <c r="F19" s="18">
        <v>11.1</v>
      </c>
    </row>
    <row r="20" spans="1:6" ht="12">
      <c r="A20" s="14" t="s">
        <v>14</v>
      </c>
      <c r="B20" s="15">
        <v>6.7</v>
      </c>
      <c r="C20" s="16">
        <v>1.3</v>
      </c>
      <c r="D20" s="16">
        <v>0.7</v>
      </c>
      <c r="E20" s="17">
        <v>2.2</v>
      </c>
      <c r="F20" s="18">
        <v>10.9</v>
      </c>
    </row>
    <row r="21" spans="1:6" ht="12">
      <c r="A21" s="14" t="s">
        <v>6</v>
      </c>
      <c r="B21" s="15">
        <v>5.4</v>
      </c>
      <c r="C21" s="16">
        <v>0.9</v>
      </c>
      <c r="D21" s="16">
        <v>0.7</v>
      </c>
      <c r="E21" s="17">
        <v>3.3</v>
      </c>
      <c r="F21" s="18">
        <v>10.3</v>
      </c>
    </row>
    <row r="22" spans="1:6" ht="12">
      <c r="A22" s="14" t="s">
        <v>20</v>
      </c>
      <c r="B22" s="15">
        <v>4.6</v>
      </c>
      <c r="C22" s="16">
        <v>2.2</v>
      </c>
      <c r="D22" s="16">
        <v>1.5</v>
      </c>
      <c r="E22" s="17">
        <v>1.7</v>
      </c>
      <c r="F22" s="18">
        <v>10.1</v>
      </c>
    </row>
    <row r="23" spans="1:6" ht="12">
      <c r="A23" s="14" t="s">
        <v>107</v>
      </c>
      <c r="B23" s="15">
        <v>5.5</v>
      </c>
      <c r="C23" s="16">
        <v>1.3</v>
      </c>
      <c r="D23" s="16">
        <v>0.1</v>
      </c>
      <c r="E23" s="17">
        <v>2.3</v>
      </c>
      <c r="F23" s="18">
        <v>9.2</v>
      </c>
    </row>
    <row r="24" spans="1:6" ht="12">
      <c r="A24" s="14" t="s">
        <v>4</v>
      </c>
      <c r="B24" s="15">
        <v>4.3</v>
      </c>
      <c r="C24" s="16">
        <v>2.1</v>
      </c>
      <c r="D24" s="16">
        <v>0.9</v>
      </c>
      <c r="E24" s="17">
        <v>1.7</v>
      </c>
      <c r="F24" s="18">
        <v>9.1</v>
      </c>
    </row>
    <row r="25" spans="1:6" ht="12">
      <c r="A25" s="14" t="s">
        <v>15</v>
      </c>
      <c r="B25" s="15">
        <v>5.9</v>
      </c>
      <c r="C25" s="16">
        <v>1.4</v>
      </c>
      <c r="D25" s="16">
        <v>0.9</v>
      </c>
      <c r="E25" s="17">
        <v>1</v>
      </c>
      <c r="F25" s="18">
        <v>9.1</v>
      </c>
    </row>
    <row r="26" spans="1:6" ht="12">
      <c r="A26" s="14" t="s">
        <v>109</v>
      </c>
      <c r="B26" s="15">
        <v>6.1</v>
      </c>
      <c r="C26" s="16">
        <v>0.4</v>
      </c>
      <c r="D26" s="16">
        <v>0.3</v>
      </c>
      <c r="E26" s="17">
        <v>1</v>
      </c>
      <c r="F26" s="18">
        <v>7.8</v>
      </c>
    </row>
    <row r="27" spans="1:6" ht="12">
      <c r="A27" s="14" t="s">
        <v>2</v>
      </c>
      <c r="B27" s="15">
        <v>4.1</v>
      </c>
      <c r="C27" s="16">
        <v>0.4</v>
      </c>
      <c r="D27" s="16">
        <v>0.4</v>
      </c>
      <c r="E27" s="17">
        <v>2.8</v>
      </c>
      <c r="F27" s="18">
        <v>7.7</v>
      </c>
    </row>
    <row r="28" spans="1:6" ht="12">
      <c r="A28" s="14" t="s">
        <v>5</v>
      </c>
      <c r="B28" s="15">
        <v>3.1</v>
      </c>
      <c r="C28" s="16">
        <v>1.2</v>
      </c>
      <c r="D28" s="16">
        <v>0.8</v>
      </c>
      <c r="E28" s="17">
        <v>2</v>
      </c>
      <c r="F28" s="18">
        <v>7</v>
      </c>
    </row>
    <row r="29" spans="1:6" ht="12">
      <c r="A29" s="14" t="s">
        <v>108</v>
      </c>
      <c r="B29" s="15">
        <v>4</v>
      </c>
      <c r="C29" s="16">
        <v>1.2</v>
      </c>
      <c r="D29" s="16">
        <v>0.4</v>
      </c>
      <c r="E29" s="17">
        <v>1.2</v>
      </c>
      <c r="F29" s="18">
        <v>6.8</v>
      </c>
    </row>
    <row r="30" spans="1:6" ht="12">
      <c r="A30" s="14" t="s">
        <v>17</v>
      </c>
      <c r="B30" s="15">
        <v>3.6</v>
      </c>
      <c r="C30" s="16">
        <v>0.4</v>
      </c>
      <c r="D30" s="16">
        <v>0.2</v>
      </c>
      <c r="E30" s="17">
        <v>1.6</v>
      </c>
      <c r="F30" s="18">
        <v>5.8</v>
      </c>
    </row>
    <row r="31" spans="1:6" ht="12">
      <c r="A31" s="14" t="s">
        <v>21</v>
      </c>
      <c r="B31" s="15">
        <v>2.9</v>
      </c>
      <c r="C31" s="16">
        <v>0.8</v>
      </c>
      <c r="D31" s="16">
        <v>0.2</v>
      </c>
      <c r="E31" s="17">
        <v>1.1</v>
      </c>
      <c r="F31" s="18">
        <v>4.9</v>
      </c>
    </row>
    <row r="32" spans="1:6" ht="12">
      <c r="A32" s="14" t="s">
        <v>105</v>
      </c>
      <c r="B32" s="15">
        <v>2.9</v>
      </c>
      <c r="C32" s="16">
        <v>0.9</v>
      </c>
      <c r="D32" s="16">
        <v>0.2</v>
      </c>
      <c r="E32" s="17">
        <v>0.3</v>
      </c>
      <c r="F32" s="18">
        <v>4.4</v>
      </c>
    </row>
    <row r="33" spans="1:6" ht="12">
      <c r="A33" s="14" t="s">
        <v>3</v>
      </c>
      <c r="B33" s="15">
        <v>2.2</v>
      </c>
      <c r="C33" s="16">
        <v>0.3</v>
      </c>
      <c r="D33" s="16">
        <v>0.2</v>
      </c>
      <c r="E33" s="17">
        <v>0.3</v>
      </c>
      <c r="F33" s="18">
        <v>3</v>
      </c>
    </row>
    <row r="34" spans="1:6" ht="12">
      <c r="A34" s="14"/>
      <c r="B34" s="15"/>
      <c r="C34" s="16"/>
      <c r="D34" s="16"/>
      <c r="E34" s="17"/>
      <c r="F34" s="18"/>
    </row>
    <row r="35" spans="1:6" ht="12">
      <c r="A35" s="14" t="s">
        <v>30</v>
      </c>
      <c r="B35" s="15">
        <v>4.1</v>
      </c>
      <c r="C35" s="16">
        <v>4</v>
      </c>
      <c r="D35" s="16">
        <v>1.3</v>
      </c>
      <c r="E35" s="17">
        <v>3.5</v>
      </c>
      <c r="F35" s="18">
        <v>13</v>
      </c>
    </row>
    <row r="36" spans="1:6" ht="12">
      <c r="A36" s="14" t="s">
        <v>29</v>
      </c>
      <c r="B36" s="15">
        <v>3.1</v>
      </c>
      <c r="C36" s="16">
        <v>3.5</v>
      </c>
      <c r="D36" s="16">
        <v>1.4</v>
      </c>
      <c r="E36" s="17">
        <v>2</v>
      </c>
      <c r="F36" s="18">
        <v>10</v>
      </c>
    </row>
    <row r="37" spans="1:6" ht="12">
      <c r="A37" s="14" t="s">
        <v>28</v>
      </c>
      <c r="B37" s="15">
        <v>3.7</v>
      </c>
      <c r="C37" s="16">
        <v>2.5</v>
      </c>
      <c r="D37" s="16">
        <v>1</v>
      </c>
      <c r="E37" s="17">
        <v>2.1</v>
      </c>
      <c r="F37" s="18">
        <v>9.3</v>
      </c>
    </row>
    <row r="38" spans="1:6" ht="12">
      <c r="A38" s="14"/>
      <c r="B38" s="15"/>
      <c r="C38" s="16"/>
      <c r="D38" s="16"/>
      <c r="E38" s="17"/>
      <c r="F38" s="18"/>
    </row>
    <row r="39" spans="1:6" ht="12">
      <c r="A39" s="14" t="s">
        <v>31</v>
      </c>
      <c r="B39" s="15">
        <v>9</v>
      </c>
      <c r="C39" s="16">
        <v>2.1</v>
      </c>
      <c r="D39" s="16">
        <v>0.5</v>
      </c>
      <c r="E39" s="17">
        <v>3.8</v>
      </c>
      <c r="F39" s="18">
        <v>15.4</v>
      </c>
    </row>
    <row r="40" s="45" customFormat="1" ht="12">
      <c r="A40" s="4" t="s">
        <v>110</v>
      </c>
    </row>
    <row r="41" ht="12">
      <c r="A41" s="24" t="s">
        <v>51</v>
      </c>
    </row>
  </sheetData>
  <autoFilter ref="A34:V34">
    <sortState ref="A35:V41">
      <sortCondition descending="1" sortBy="value" ref="F35:F4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E7" sqref="E7"/>
    </sheetView>
  </sheetViews>
  <sheetFormatPr defaultColWidth="9.140625" defaultRowHeight="15"/>
  <cols>
    <col min="1" max="1" width="12.00390625" style="1" customWidth="1"/>
    <col min="2" max="2" width="10.28125" style="1" customWidth="1"/>
    <col min="3" max="7" width="15.28125" style="1" customWidth="1"/>
    <col min="8" max="11" width="24.28125" style="1" customWidth="1"/>
    <col min="12" max="16384" width="9.140625" style="1" customWidth="1"/>
  </cols>
  <sheetData>
    <row r="1" spans="1:11" s="53" customFormat="1" ht="48">
      <c r="A1" s="66" t="s">
        <v>56</v>
      </c>
      <c r="B1" s="66"/>
      <c r="C1" s="70" t="s">
        <v>52</v>
      </c>
      <c r="D1" s="70" t="s">
        <v>32</v>
      </c>
      <c r="E1" s="70" t="s">
        <v>34</v>
      </c>
      <c r="F1" s="70" t="s">
        <v>35</v>
      </c>
      <c r="G1" s="70" t="s">
        <v>64</v>
      </c>
      <c r="H1" s="70" t="s">
        <v>32</v>
      </c>
      <c r="I1" s="70" t="s">
        <v>34</v>
      </c>
      <c r="J1" s="70" t="s">
        <v>35</v>
      </c>
      <c r="K1" s="70" t="s">
        <v>64</v>
      </c>
    </row>
    <row r="2" spans="1:11" ht="12">
      <c r="A2" s="67" t="s">
        <v>0</v>
      </c>
      <c r="B2" s="67" t="s">
        <v>112</v>
      </c>
      <c r="C2" s="63">
        <v>27493</v>
      </c>
      <c r="D2" s="63">
        <v>6691</v>
      </c>
      <c r="E2" s="63">
        <v>1803</v>
      </c>
      <c r="F2" s="63">
        <v>5714</v>
      </c>
      <c r="G2" s="63">
        <v>13286</v>
      </c>
      <c r="H2" s="63">
        <f>100*D2/$C2</f>
        <v>24.337103990106574</v>
      </c>
      <c r="I2" s="63">
        <f aca="true" t="shared" si="0" ref="I2:K2">100*E2/$C2</f>
        <v>6.558032953842797</v>
      </c>
      <c r="J2" s="63">
        <f t="shared" si="0"/>
        <v>20.78347215654894</v>
      </c>
      <c r="K2" s="63">
        <f t="shared" si="0"/>
        <v>48.325028188993564</v>
      </c>
    </row>
    <row r="3" spans="1:11" ht="12">
      <c r="A3" s="67"/>
      <c r="B3" s="67"/>
      <c r="C3" s="63"/>
      <c r="D3" s="63"/>
      <c r="E3" s="63"/>
      <c r="F3" s="63"/>
      <c r="G3" s="63"/>
      <c r="H3" s="63"/>
      <c r="I3" s="63"/>
      <c r="J3" s="63"/>
      <c r="K3" s="63"/>
    </row>
    <row r="4" spans="1:11" ht="12">
      <c r="A4" s="68" t="s">
        <v>26</v>
      </c>
      <c r="B4" s="68" t="s">
        <v>90</v>
      </c>
      <c r="C4" s="64">
        <v>447</v>
      </c>
      <c r="D4" s="64">
        <v>60</v>
      </c>
      <c r="E4" s="64">
        <v>95</v>
      </c>
      <c r="F4" s="64">
        <v>102</v>
      </c>
      <c r="G4" s="64">
        <v>190</v>
      </c>
      <c r="H4" s="64">
        <f>100*D4/$C4</f>
        <v>13.422818791946309</v>
      </c>
      <c r="I4" s="64">
        <f>100*E4/$C4</f>
        <v>21.252796420581657</v>
      </c>
      <c r="J4" s="64">
        <f>100*F4/$C4</f>
        <v>22.818791946308725</v>
      </c>
      <c r="K4" s="64">
        <f>100*G4/$C4</f>
        <v>42.50559284116331</v>
      </c>
    </row>
    <row r="5" spans="1:11" ht="12">
      <c r="A5" s="68" t="s">
        <v>16</v>
      </c>
      <c r="B5" s="68" t="s">
        <v>80</v>
      </c>
      <c r="C5" s="64">
        <v>40</v>
      </c>
      <c r="D5" s="64">
        <v>9</v>
      </c>
      <c r="E5" s="64">
        <v>6</v>
      </c>
      <c r="F5" s="64">
        <v>10</v>
      </c>
      <c r="G5" s="64">
        <v>15</v>
      </c>
      <c r="H5" s="64">
        <f>100*D5/$C5</f>
        <v>22.5</v>
      </c>
      <c r="I5" s="64">
        <f>100*E5/$C5</f>
        <v>15</v>
      </c>
      <c r="J5" s="64">
        <f>100*F5/$C5</f>
        <v>25</v>
      </c>
      <c r="K5" s="64">
        <f>100*G5/$C5</f>
        <v>37.5</v>
      </c>
    </row>
    <row r="6" spans="1:11" ht="12">
      <c r="A6" s="68" t="s">
        <v>20</v>
      </c>
      <c r="B6" s="68" t="s">
        <v>84</v>
      </c>
      <c r="C6" s="64">
        <v>485</v>
      </c>
      <c r="D6" s="64">
        <v>84</v>
      </c>
      <c r="E6" s="64">
        <v>72</v>
      </c>
      <c r="F6" s="64">
        <v>108</v>
      </c>
      <c r="G6" s="64">
        <v>221</v>
      </c>
      <c r="H6" s="64">
        <f>100*D6/$C6</f>
        <v>17.31958762886598</v>
      </c>
      <c r="I6" s="64">
        <f>100*E6/$C6</f>
        <v>14.845360824742269</v>
      </c>
      <c r="J6" s="64">
        <f>100*F6/$C6</f>
        <v>22.2680412371134</v>
      </c>
      <c r="K6" s="64">
        <f>100*G6/$C6</f>
        <v>45.56701030927835</v>
      </c>
    </row>
    <row r="7" spans="1:11" ht="12">
      <c r="A7" s="68" t="s">
        <v>27</v>
      </c>
      <c r="B7" s="68" t="s">
        <v>91</v>
      </c>
      <c r="C7" s="64">
        <v>965</v>
      </c>
      <c r="D7" s="64">
        <v>257</v>
      </c>
      <c r="E7" s="64">
        <v>108</v>
      </c>
      <c r="F7" s="64">
        <v>181</v>
      </c>
      <c r="G7" s="64">
        <v>419</v>
      </c>
      <c r="H7" s="64">
        <f>100*D7/$C7</f>
        <v>26.632124352331605</v>
      </c>
      <c r="I7" s="64">
        <f>100*E7/$C7</f>
        <v>11.191709844559586</v>
      </c>
      <c r="J7" s="64">
        <f>100*F7/$C7</f>
        <v>18.756476683937823</v>
      </c>
      <c r="K7" s="64">
        <f>100*G7/$C7</f>
        <v>43.41968911917098</v>
      </c>
    </row>
    <row r="8" spans="1:11" ht="12">
      <c r="A8" s="68" t="s">
        <v>5</v>
      </c>
      <c r="B8" s="68" t="s">
        <v>69</v>
      </c>
      <c r="C8" s="64">
        <v>3155</v>
      </c>
      <c r="D8" s="64">
        <v>897</v>
      </c>
      <c r="E8" s="64">
        <v>345</v>
      </c>
      <c r="F8" s="64">
        <v>537</v>
      </c>
      <c r="G8" s="64">
        <v>1376</v>
      </c>
      <c r="H8" s="64">
        <f>100*D8/$C8</f>
        <v>28.4310618066561</v>
      </c>
      <c r="I8" s="64">
        <f>100*E8/$C8</f>
        <v>10.935023771790808</v>
      </c>
      <c r="J8" s="64">
        <f>100*F8/$C8</f>
        <v>17.020602218700475</v>
      </c>
      <c r="K8" s="64">
        <f>100*G8/$C8</f>
        <v>43.61331220285261</v>
      </c>
    </row>
    <row r="9" spans="1:11" ht="12">
      <c r="A9" s="68" t="s">
        <v>10</v>
      </c>
      <c r="B9" s="68" t="s">
        <v>74</v>
      </c>
      <c r="C9" s="64">
        <v>4686</v>
      </c>
      <c r="D9" s="64">
        <v>722</v>
      </c>
      <c r="E9" s="64">
        <v>476</v>
      </c>
      <c r="F9" s="64">
        <v>1253</v>
      </c>
      <c r="G9" s="64">
        <v>2234</v>
      </c>
      <c r="H9" s="64">
        <f>100*D9/$C9</f>
        <v>15.407597097737943</v>
      </c>
      <c r="I9" s="64">
        <f>100*E9/$C9</f>
        <v>10.157917200170722</v>
      </c>
      <c r="J9" s="64">
        <f>100*F9/$C9</f>
        <v>26.73922321809646</v>
      </c>
      <c r="K9" s="64">
        <f>100*G9/$C9</f>
        <v>47.67392232180965</v>
      </c>
    </row>
    <row r="10" spans="1:11" ht="12">
      <c r="A10" s="68" t="s">
        <v>4</v>
      </c>
      <c r="B10" s="68" t="s">
        <v>68</v>
      </c>
      <c r="C10" s="64">
        <v>290</v>
      </c>
      <c r="D10" s="64">
        <v>54</v>
      </c>
      <c r="E10" s="64">
        <v>29</v>
      </c>
      <c r="F10" s="64">
        <v>69</v>
      </c>
      <c r="G10" s="64">
        <v>139</v>
      </c>
      <c r="H10" s="64">
        <f>100*D10/$C10</f>
        <v>18.620689655172413</v>
      </c>
      <c r="I10" s="64">
        <f>100*E10/$C10</f>
        <v>10</v>
      </c>
      <c r="J10" s="64">
        <f>100*F10/$C10</f>
        <v>23.79310344827586</v>
      </c>
      <c r="K10" s="64">
        <f>100*G10/$C10</f>
        <v>47.93103448275862</v>
      </c>
    </row>
    <row r="11" spans="1:11" ht="12">
      <c r="A11" s="68" t="s">
        <v>19</v>
      </c>
      <c r="B11" s="68" t="s">
        <v>83</v>
      </c>
      <c r="C11" s="64">
        <v>1160</v>
      </c>
      <c r="D11" s="64">
        <v>189</v>
      </c>
      <c r="E11" s="64">
        <v>112</v>
      </c>
      <c r="F11" s="64">
        <v>508</v>
      </c>
      <c r="G11" s="64">
        <v>350</v>
      </c>
      <c r="H11" s="64">
        <f>100*D11/$C11</f>
        <v>16.29310344827586</v>
      </c>
      <c r="I11" s="64">
        <f>100*E11/$C11</f>
        <v>9.655172413793103</v>
      </c>
      <c r="J11" s="64">
        <f>100*F11/$C11</f>
        <v>43.793103448275865</v>
      </c>
      <c r="K11" s="64">
        <f>100*G11/$C11</f>
        <v>30.17241379310345</v>
      </c>
    </row>
    <row r="12" spans="1:11" ht="12">
      <c r="A12" s="68" t="s">
        <v>15</v>
      </c>
      <c r="B12" s="68" t="s">
        <v>79</v>
      </c>
      <c r="C12" s="64">
        <v>140</v>
      </c>
      <c r="D12" s="64">
        <v>15</v>
      </c>
      <c r="E12" s="64">
        <v>13</v>
      </c>
      <c r="F12" s="64">
        <v>21</v>
      </c>
      <c r="G12" s="64">
        <v>90</v>
      </c>
      <c r="H12" s="64">
        <f>100*D12/$C12</f>
        <v>10.714285714285714</v>
      </c>
      <c r="I12" s="64">
        <f>100*E12/$C12</f>
        <v>9.285714285714286</v>
      </c>
      <c r="J12" s="64">
        <f>100*F12/$C12</f>
        <v>15</v>
      </c>
      <c r="K12" s="64">
        <f>100*G12/$C12</f>
        <v>64.28571428571429</v>
      </c>
    </row>
    <row r="13" spans="1:11" ht="12">
      <c r="A13" s="68" t="s">
        <v>6</v>
      </c>
      <c r="B13" s="68" t="s">
        <v>70</v>
      </c>
      <c r="C13" s="64">
        <v>77</v>
      </c>
      <c r="D13" s="64">
        <v>25</v>
      </c>
      <c r="E13" s="64">
        <v>6</v>
      </c>
      <c r="F13" s="64">
        <v>7</v>
      </c>
      <c r="G13" s="64">
        <v>40</v>
      </c>
      <c r="H13" s="64">
        <f>100*D13/$C13</f>
        <v>32.467532467532465</v>
      </c>
      <c r="I13" s="64">
        <f>100*E13/$C13</f>
        <v>7.792207792207792</v>
      </c>
      <c r="J13" s="64">
        <f>100*F13/$C13</f>
        <v>9.090909090909092</v>
      </c>
      <c r="K13" s="64">
        <f>100*G13/$C13</f>
        <v>51.94805194805195</v>
      </c>
    </row>
    <row r="14" spans="1:11" ht="12">
      <c r="A14" s="68" t="s">
        <v>18</v>
      </c>
      <c r="B14" s="68" t="s">
        <v>82</v>
      </c>
      <c r="C14" s="64">
        <v>13</v>
      </c>
      <c r="D14" s="64">
        <v>1</v>
      </c>
      <c r="E14" s="64">
        <v>1</v>
      </c>
      <c r="F14" s="64">
        <v>3</v>
      </c>
      <c r="G14" s="64">
        <v>9</v>
      </c>
      <c r="H14" s="64">
        <f>100*D14/$C14</f>
        <v>7.6923076923076925</v>
      </c>
      <c r="I14" s="64">
        <f>100*E14/$C14</f>
        <v>7.6923076923076925</v>
      </c>
      <c r="J14" s="64">
        <f>100*F14/$C14</f>
        <v>23.076923076923077</v>
      </c>
      <c r="K14" s="64">
        <f>100*G14/$C14</f>
        <v>69.23076923076923</v>
      </c>
    </row>
    <row r="15" spans="1:11" ht="12">
      <c r="A15" s="68" t="s">
        <v>14</v>
      </c>
      <c r="B15" s="68" t="s">
        <v>78</v>
      </c>
      <c r="C15" s="64">
        <v>106</v>
      </c>
      <c r="D15" s="64">
        <v>21</v>
      </c>
      <c r="E15" s="64">
        <v>7</v>
      </c>
      <c r="F15" s="64">
        <v>13</v>
      </c>
      <c r="G15" s="64">
        <v>65</v>
      </c>
      <c r="H15" s="64">
        <f>100*D15/$C15</f>
        <v>19.81132075471698</v>
      </c>
      <c r="I15" s="64">
        <f>100*E15/$C15</f>
        <v>6.60377358490566</v>
      </c>
      <c r="J15" s="64">
        <f>100*F15/$C15</f>
        <v>12.264150943396226</v>
      </c>
      <c r="K15" s="64">
        <f>100*G15/$C15</f>
        <v>61.320754716981135</v>
      </c>
    </row>
    <row r="16" spans="1:11" ht="12">
      <c r="A16" s="68" t="s">
        <v>3</v>
      </c>
      <c r="B16" s="68" t="s">
        <v>67</v>
      </c>
      <c r="C16" s="64">
        <v>158</v>
      </c>
      <c r="D16" s="64">
        <v>14</v>
      </c>
      <c r="E16" s="64">
        <v>10</v>
      </c>
      <c r="F16" s="64">
        <v>16</v>
      </c>
      <c r="G16" s="64">
        <v>118</v>
      </c>
      <c r="H16" s="64">
        <f>100*D16/$C16</f>
        <v>8.860759493670885</v>
      </c>
      <c r="I16" s="64">
        <f>100*E16/$C16</f>
        <v>6.329113924050633</v>
      </c>
      <c r="J16" s="64">
        <f>100*F16/$C16</f>
        <v>10.126582278481013</v>
      </c>
      <c r="K16" s="64">
        <f>100*G16/$C16</f>
        <v>74.68354430379746</v>
      </c>
    </row>
    <row r="17" spans="1:11" ht="12">
      <c r="A17" s="68" t="s">
        <v>1</v>
      </c>
      <c r="B17" s="68" t="s">
        <v>65</v>
      </c>
      <c r="C17" s="64">
        <v>602</v>
      </c>
      <c r="D17" s="64">
        <v>94</v>
      </c>
      <c r="E17" s="64">
        <v>34</v>
      </c>
      <c r="F17" s="64">
        <v>179</v>
      </c>
      <c r="G17" s="64">
        <v>294</v>
      </c>
      <c r="H17" s="64">
        <f>100*D17/$C17</f>
        <v>15.614617940199336</v>
      </c>
      <c r="I17" s="64">
        <f>100*E17/$C17</f>
        <v>5.647840531561462</v>
      </c>
      <c r="J17" s="64">
        <f>100*F17/$C17</f>
        <v>29.73421926910299</v>
      </c>
      <c r="K17" s="64">
        <f>100*G17/$C17</f>
        <v>48.83720930232558</v>
      </c>
    </row>
    <row r="18" spans="1:11" ht="12">
      <c r="A18" s="68" t="s">
        <v>24</v>
      </c>
      <c r="B18" s="68" t="s">
        <v>88</v>
      </c>
      <c r="C18" s="64">
        <v>71</v>
      </c>
      <c r="D18" s="64">
        <v>13</v>
      </c>
      <c r="E18" s="64">
        <v>4</v>
      </c>
      <c r="F18" s="64">
        <v>12</v>
      </c>
      <c r="G18" s="64">
        <v>41</v>
      </c>
      <c r="H18" s="64">
        <f>100*D18/$C18</f>
        <v>18.309859154929576</v>
      </c>
      <c r="I18" s="64">
        <f>100*E18/$C18</f>
        <v>5.633802816901408</v>
      </c>
      <c r="J18" s="64">
        <f>100*F18/$C18</f>
        <v>16.901408450704224</v>
      </c>
      <c r="K18" s="64">
        <f>100*G18/$C18</f>
        <v>57.74647887323944</v>
      </c>
    </row>
    <row r="19" spans="1:11" ht="12">
      <c r="A19" s="68" t="s">
        <v>2</v>
      </c>
      <c r="B19" s="68" t="s">
        <v>66</v>
      </c>
      <c r="C19" s="64">
        <v>262</v>
      </c>
      <c r="D19" s="64">
        <v>94</v>
      </c>
      <c r="E19" s="64">
        <v>14</v>
      </c>
      <c r="F19" s="64">
        <v>13</v>
      </c>
      <c r="G19" s="64">
        <v>140</v>
      </c>
      <c r="H19" s="64">
        <f>100*D19/$C19</f>
        <v>35.87786259541985</v>
      </c>
      <c r="I19" s="64">
        <f>100*E19/$C19</f>
        <v>5.343511450381679</v>
      </c>
      <c r="J19" s="64">
        <f>100*F19/$C19</f>
        <v>4.961832061068702</v>
      </c>
      <c r="K19" s="64">
        <f>100*G19/$C19</f>
        <v>53.43511450381679</v>
      </c>
    </row>
    <row r="20" spans="1:11" ht="12">
      <c r="A20" s="68" t="s">
        <v>7</v>
      </c>
      <c r="B20" s="68" t="s">
        <v>71</v>
      </c>
      <c r="C20" s="64">
        <v>303</v>
      </c>
      <c r="D20" s="64">
        <v>61</v>
      </c>
      <c r="E20" s="64">
        <v>15</v>
      </c>
      <c r="F20" s="64">
        <v>107</v>
      </c>
      <c r="G20" s="64">
        <v>119</v>
      </c>
      <c r="H20" s="64">
        <f>100*D20/$C20</f>
        <v>20.13201320132013</v>
      </c>
      <c r="I20" s="64">
        <f>100*E20/$C20</f>
        <v>4.9504950495049505</v>
      </c>
      <c r="J20" s="64">
        <f>100*F20/$C20</f>
        <v>35.31353135313531</v>
      </c>
      <c r="K20" s="64">
        <f>100*G20/$C20</f>
        <v>39.273927392739274</v>
      </c>
    </row>
    <row r="21" spans="1:11" ht="12">
      <c r="A21" s="68" t="s">
        <v>13</v>
      </c>
      <c r="B21" s="68" t="s">
        <v>77</v>
      </c>
      <c r="C21" s="64">
        <v>62</v>
      </c>
      <c r="D21" s="64">
        <v>7</v>
      </c>
      <c r="E21" s="64">
        <v>3</v>
      </c>
      <c r="F21" s="64">
        <v>19</v>
      </c>
      <c r="G21" s="64">
        <v>33</v>
      </c>
      <c r="H21" s="64">
        <f>100*D21/$C21</f>
        <v>11.290322580645162</v>
      </c>
      <c r="I21" s="64">
        <f>100*E21/$C21</f>
        <v>4.838709677419355</v>
      </c>
      <c r="J21" s="64">
        <f>100*F21/$C21</f>
        <v>30.64516129032258</v>
      </c>
      <c r="K21" s="64">
        <f>100*G21/$C21</f>
        <v>53.225806451612904</v>
      </c>
    </row>
    <row r="22" spans="1:11" ht="12">
      <c r="A22" s="68" t="s">
        <v>22</v>
      </c>
      <c r="B22" s="68" t="s">
        <v>86</v>
      </c>
      <c r="C22" s="64">
        <v>614</v>
      </c>
      <c r="D22" s="64">
        <v>131</v>
      </c>
      <c r="E22" s="64">
        <v>29</v>
      </c>
      <c r="F22" s="64">
        <v>140</v>
      </c>
      <c r="G22" s="64">
        <v>314</v>
      </c>
      <c r="H22" s="64">
        <f>100*D22/$C22</f>
        <v>21.335504885993487</v>
      </c>
      <c r="I22" s="64">
        <f>100*E22/$C22</f>
        <v>4.723127035830619</v>
      </c>
      <c r="J22" s="64">
        <f>100*F22/$C22</f>
        <v>22.80130293159609</v>
      </c>
      <c r="K22" s="64">
        <f>100*G22/$C22</f>
        <v>51.14006514657981</v>
      </c>
    </row>
    <row r="23" spans="1:11" ht="12">
      <c r="A23" s="68" t="s">
        <v>9</v>
      </c>
      <c r="B23" s="68" t="s">
        <v>73</v>
      </c>
      <c r="C23" s="64">
        <v>5221</v>
      </c>
      <c r="D23" s="64">
        <v>820</v>
      </c>
      <c r="E23" s="64">
        <v>235</v>
      </c>
      <c r="F23" s="64">
        <v>1142</v>
      </c>
      <c r="G23" s="64">
        <v>3025</v>
      </c>
      <c r="H23" s="64">
        <f>100*D23/$C23</f>
        <v>15.705803485922237</v>
      </c>
      <c r="I23" s="64">
        <f>100*E23/$C23</f>
        <v>4.5010534380386895</v>
      </c>
      <c r="J23" s="64">
        <f>100*F23/$C23</f>
        <v>21.873204366979508</v>
      </c>
      <c r="K23" s="64">
        <f>100*G23/$C23</f>
        <v>57.93909212794484</v>
      </c>
    </row>
    <row r="24" spans="1:11" ht="12">
      <c r="A24" s="68" t="s">
        <v>21</v>
      </c>
      <c r="B24" s="68" t="s">
        <v>85</v>
      </c>
      <c r="C24" s="64">
        <v>854</v>
      </c>
      <c r="D24" s="64">
        <v>188</v>
      </c>
      <c r="E24" s="64">
        <v>36</v>
      </c>
      <c r="F24" s="64">
        <v>131</v>
      </c>
      <c r="G24" s="64">
        <v>498</v>
      </c>
      <c r="H24" s="64">
        <f>100*D24/$C24</f>
        <v>22.014051522248245</v>
      </c>
      <c r="I24" s="64">
        <f>100*E24/$C24</f>
        <v>4.215456674473068</v>
      </c>
      <c r="J24" s="64">
        <f>100*F24/$C24</f>
        <v>15.339578454332553</v>
      </c>
      <c r="K24" s="64">
        <f>100*G24/$C24</f>
        <v>58.313817330210775</v>
      </c>
    </row>
    <row r="25" spans="1:11" ht="12">
      <c r="A25" s="68" t="s">
        <v>25</v>
      </c>
      <c r="B25" s="68" t="s">
        <v>89</v>
      </c>
      <c r="C25" s="64">
        <v>219</v>
      </c>
      <c r="D25" s="64">
        <v>27</v>
      </c>
      <c r="E25" s="64">
        <v>8</v>
      </c>
      <c r="F25" s="64">
        <v>13</v>
      </c>
      <c r="G25" s="64">
        <v>170</v>
      </c>
      <c r="H25" s="64">
        <f>100*D25/$C25</f>
        <v>12.32876712328767</v>
      </c>
      <c r="I25" s="64">
        <f>100*E25/$C25</f>
        <v>3.65296803652968</v>
      </c>
      <c r="J25" s="64">
        <f>100*F25/$C25</f>
        <v>5.936073059360731</v>
      </c>
      <c r="K25" s="64">
        <f>100*G25/$C25</f>
        <v>77.62557077625571</v>
      </c>
    </row>
    <row r="26" spans="1:11" ht="12">
      <c r="A26" s="68" t="s">
        <v>8</v>
      </c>
      <c r="B26" s="68" t="s">
        <v>72</v>
      </c>
      <c r="C26" s="64">
        <v>902</v>
      </c>
      <c r="D26" s="64">
        <v>132</v>
      </c>
      <c r="E26" s="64">
        <v>26</v>
      </c>
      <c r="F26" s="64">
        <v>154</v>
      </c>
      <c r="G26" s="64">
        <v>588</v>
      </c>
      <c r="H26" s="64">
        <f>100*D26/$C26</f>
        <v>14.634146341463415</v>
      </c>
      <c r="I26" s="64">
        <f>100*E26/$C26</f>
        <v>2.882483370288248</v>
      </c>
      <c r="J26" s="64">
        <f>100*F26/$C26</f>
        <v>17.073170731707318</v>
      </c>
      <c r="K26" s="64">
        <f>100*G26/$C26</f>
        <v>65.18847006651885</v>
      </c>
    </row>
    <row r="27" spans="1:11" ht="12">
      <c r="A27" s="68" t="s">
        <v>11</v>
      </c>
      <c r="B27" s="68" t="s">
        <v>75</v>
      </c>
      <c r="C27" s="64">
        <v>212</v>
      </c>
      <c r="D27" s="64">
        <v>46</v>
      </c>
      <c r="E27" s="64">
        <v>6</v>
      </c>
      <c r="F27" s="64">
        <v>32</v>
      </c>
      <c r="G27" s="64">
        <v>128</v>
      </c>
      <c r="H27" s="64">
        <f>100*D27/$C27</f>
        <v>21.69811320754717</v>
      </c>
      <c r="I27" s="64">
        <f>100*E27/$C27</f>
        <v>2.830188679245283</v>
      </c>
      <c r="J27" s="64">
        <f>100*F27/$C27</f>
        <v>15.09433962264151</v>
      </c>
      <c r="K27" s="64">
        <f>100*G27/$C27</f>
        <v>60.37735849056604</v>
      </c>
    </row>
    <row r="28" spans="1:11" ht="12">
      <c r="A28" s="68" t="s">
        <v>17</v>
      </c>
      <c r="B28" s="68" t="s">
        <v>81</v>
      </c>
      <c r="C28" s="64">
        <v>285</v>
      </c>
      <c r="D28" s="64">
        <v>81</v>
      </c>
      <c r="E28" s="64">
        <v>8</v>
      </c>
      <c r="F28" s="64">
        <v>21</v>
      </c>
      <c r="G28" s="64">
        <v>176</v>
      </c>
      <c r="H28" s="64">
        <f>100*D28/$C28</f>
        <v>28.42105263157895</v>
      </c>
      <c r="I28" s="64">
        <f>100*E28/$C28</f>
        <v>2.807017543859649</v>
      </c>
      <c r="J28" s="64">
        <f>100*F28/$C28</f>
        <v>7.368421052631579</v>
      </c>
      <c r="K28" s="64">
        <f>100*G28/$C28</f>
        <v>61.75438596491228</v>
      </c>
    </row>
    <row r="29" spans="1:11" ht="12">
      <c r="A29" s="68" t="s">
        <v>12</v>
      </c>
      <c r="B29" s="68" t="s">
        <v>76</v>
      </c>
      <c r="C29" s="64">
        <v>5390</v>
      </c>
      <c r="D29" s="64">
        <v>2452</v>
      </c>
      <c r="E29" s="64">
        <v>96</v>
      </c>
      <c r="F29" s="64">
        <v>814</v>
      </c>
      <c r="G29" s="64">
        <v>2027</v>
      </c>
      <c r="H29" s="64">
        <f>100*D29/$C29</f>
        <v>45.49165120593692</v>
      </c>
      <c r="I29" s="64">
        <f>100*E29/$C29</f>
        <v>1.7810760667903525</v>
      </c>
      <c r="J29" s="64">
        <f>100*F29/$C29</f>
        <v>15.10204081632653</v>
      </c>
      <c r="K29" s="64">
        <f>100*G29/$C29</f>
        <v>37.606679035250465</v>
      </c>
    </row>
    <row r="30" spans="1:11" ht="12">
      <c r="A30" s="68" t="s">
        <v>23</v>
      </c>
      <c r="B30" s="68" t="s">
        <v>87</v>
      </c>
      <c r="C30" s="64">
        <v>778</v>
      </c>
      <c r="D30" s="64">
        <v>196</v>
      </c>
      <c r="E30" s="64">
        <v>8</v>
      </c>
      <c r="F30" s="64">
        <v>110</v>
      </c>
      <c r="G30" s="64">
        <v>465</v>
      </c>
      <c r="H30" s="64">
        <f>100*D30/$C30</f>
        <v>25.19280205655527</v>
      </c>
      <c r="I30" s="64">
        <f>100*E30/$C30</f>
        <v>1.0282776349614395</v>
      </c>
      <c r="J30" s="64">
        <f>100*F30/$C30</f>
        <v>14.138817480719794</v>
      </c>
      <c r="K30" s="64">
        <f>100*G30/$C30</f>
        <v>59.768637532133674</v>
      </c>
    </row>
    <row r="31" spans="1:11" ht="12">
      <c r="A31" s="68"/>
      <c r="B31" s="68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">
      <c r="A32" s="68" t="s">
        <v>28</v>
      </c>
      <c r="B32" s="68" t="s">
        <v>92</v>
      </c>
      <c r="C32" s="64">
        <v>21</v>
      </c>
      <c r="D32" s="64">
        <v>5</v>
      </c>
      <c r="E32" s="64">
        <v>2</v>
      </c>
      <c r="F32" s="64">
        <v>6</v>
      </c>
      <c r="G32" s="64">
        <v>8</v>
      </c>
      <c r="H32" s="64">
        <f aca="true" t="shared" si="1" ref="H32:H35">100*D32/$C32</f>
        <v>23.80952380952381</v>
      </c>
      <c r="I32" s="64">
        <f aca="true" t="shared" si="2" ref="I32:I35">100*E32/$C32</f>
        <v>9.523809523809524</v>
      </c>
      <c r="J32" s="64">
        <f aca="true" t="shared" si="3" ref="J32:J35">100*F32/$C32</f>
        <v>28.571428571428573</v>
      </c>
      <c r="K32" s="64">
        <f aca="true" t="shared" si="4" ref="K32:K35">100*G32/$C32</f>
        <v>38.095238095238095</v>
      </c>
    </row>
    <row r="33" spans="1:11" ht="12">
      <c r="A33" s="68" t="s">
        <v>29</v>
      </c>
      <c r="B33" s="68" t="s">
        <v>93</v>
      </c>
      <c r="C33" s="64">
        <v>304</v>
      </c>
      <c r="D33" s="64">
        <v>60</v>
      </c>
      <c r="E33" s="64">
        <v>43</v>
      </c>
      <c r="F33" s="64">
        <v>105</v>
      </c>
      <c r="G33" s="64">
        <v>96</v>
      </c>
      <c r="H33" s="64">
        <f t="shared" si="1"/>
        <v>19.736842105263158</v>
      </c>
      <c r="I33" s="64">
        <f t="shared" si="2"/>
        <v>14.144736842105264</v>
      </c>
      <c r="J33" s="64">
        <f t="shared" si="3"/>
        <v>34.53947368421053</v>
      </c>
      <c r="K33" s="64">
        <f t="shared" si="4"/>
        <v>31.57894736842105</v>
      </c>
    </row>
    <row r="34" spans="1:11" ht="12">
      <c r="A34" s="68" t="s">
        <v>30</v>
      </c>
      <c r="B34" s="68" t="s">
        <v>94</v>
      </c>
      <c r="C34" s="64">
        <v>666</v>
      </c>
      <c r="D34" s="64">
        <v>182</v>
      </c>
      <c r="E34" s="64">
        <v>66</v>
      </c>
      <c r="F34" s="64">
        <v>207</v>
      </c>
      <c r="G34" s="64">
        <v>212</v>
      </c>
      <c r="H34" s="64">
        <f t="shared" si="1"/>
        <v>27.32732732732733</v>
      </c>
      <c r="I34" s="64">
        <f t="shared" si="2"/>
        <v>9.90990990990991</v>
      </c>
      <c r="J34" s="64">
        <f t="shared" si="3"/>
        <v>31.08108108108108</v>
      </c>
      <c r="K34" s="64">
        <f t="shared" si="4"/>
        <v>31.83183183183183</v>
      </c>
    </row>
    <row r="35" spans="1:11" ht="12">
      <c r="A35" s="69" t="s">
        <v>31</v>
      </c>
      <c r="B35" s="69" t="s">
        <v>95</v>
      </c>
      <c r="C35" s="65">
        <v>514</v>
      </c>
      <c r="D35" s="65">
        <v>126</v>
      </c>
      <c r="E35" s="65">
        <v>16</v>
      </c>
      <c r="F35" s="65">
        <v>70</v>
      </c>
      <c r="G35" s="65">
        <v>302</v>
      </c>
      <c r="H35" s="65">
        <f t="shared" si="1"/>
        <v>24.513618677042803</v>
      </c>
      <c r="I35" s="65">
        <f t="shared" si="2"/>
        <v>3.11284046692607</v>
      </c>
      <c r="J35" s="65">
        <f t="shared" si="3"/>
        <v>13.618677042801556</v>
      </c>
      <c r="K35" s="65">
        <f t="shared" si="4"/>
        <v>58.75486381322957</v>
      </c>
    </row>
  </sheetData>
  <autoFilter ref="A3:K3">
    <sortState ref="A4:K35">
      <sortCondition descending="1" sortBy="value" ref="I4:I35"/>
    </sortState>
  </autoFilter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 topLeftCell="A1">
      <selection activeCell="C2" sqref="C2:E2"/>
    </sheetView>
  </sheetViews>
  <sheetFormatPr defaultColWidth="9.140625" defaultRowHeight="15"/>
  <cols>
    <col min="1" max="16384" width="9.140625" style="1" customWidth="1"/>
  </cols>
  <sheetData>
    <row r="1" spans="1:10" ht="12" customHeight="1">
      <c r="A1" s="71"/>
      <c r="B1" s="71"/>
      <c r="C1" s="71"/>
      <c r="D1" s="71"/>
      <c r="E1" s="71"/>
      <c r="F1" s="90"/>
      <c r="G1" s="90"/>
      <c r="J1" s="1" t="s">
        <v>59</v>
      </c>
    </row>
    <row r="2" spans="1:10" ht="24" customHeight="1">
      <c r="A2" s="72"/>
      <c r="B2" s="72"/>
      <c r="C2" s="94" t="s">
        <v>126</v>
      </c>
      <c r="D2" s="94"/>
      <c r="E2" s="94"/>
      <c r="F2" s="93"/>
      <c r="G2" s="93"/>
      <c r="J2" s="1" t="s">
        <v>60</v>
      </c>
    </row>
    <row r="3" spans="1:10" ht="60">
      <c r="A3" s="80" t="s">
        <v>111</v>
      </c>
      <c r="B3" s="80" t="s">
        <v>103</v>
      </c>
      <c r="C3" s="80">
        <v>2019</v>
      </c>
      <c r="D3" s="80">
        <v>2021</v>
      </c>
      <c r="E3" s="80">
        <v>2022</v>
      </c>
      <c r="F3" s="72" t="s">
        <v>117</v>
      </c>
      <c r="G3" s="72" t="s">
        <v>118</v>
      </c>
      <c r="J3" s="1" t="s">
        <v>114</v>
      </c>
    </row>
    <row r="4" spans="1:10" ht="15">
      <c r="A4" s="57">
        <v>1</v>
      </c>
      <c r="B4" s="57" t="s">
        <v>0</v>
      </c>
      <c r="C4" s="56">
        <v>13.6</v>
      </c>
      <c r="D4" s="56">
        <v>14</v>
      </c>
      <c r="E4" s="56">
        <v>12.3</v>
      </c>
      <c r="F4" s="56">
        <f>E4-D4</f>
        <v>-1.6999999999999993</v>
      </c>
      <c r="G4" s="56">
        <f>E4-C4</f>
        <v>-1.299999999999999</v>
      </c>
      <c r="J4" s="51" t="s">
        <v>61</v>
      </c>
    </row>
    <row r="5" spans="1:10" ht="15">
      <c r="A5" s="57"/>
      <c r="B5" s="57"/>
      <c r="C5" s="56"/>
      <c r="D5" s="56"/>
      <c r="E5" s="56"/>
      <c r="F5" s="56"/>
      <c r="G5" s="56"/>
      <c r="H5" s="81"/>
      <c r="J5" s="51"/>
    </row>
    <row r="6" spans="1:8" ht="12">
      <c r="A6" s="58">
        <v>8</v>
      </c>
      <c r="B6" s="58" t="s">
        <v>7</v>
      </c>
      <c r="C6" s="55">
        <v>14.4</v>
      </c>
      <c r="D6" s="55">
        <v>15.9</v>
      </c>
      <c r="E6" s="55">
        <v>11.1</v>
      </c>
      <c r="F6" s="56">
        <f>E6-D6</f>
        <v>-4.800000000000001</v>
      </c>
      <c r="G6" s="56">
        <f>E6-C6</f>
        <v>-3.3000000000000007</v>
      </c>
      <c r="H6" s="81"/>
    </row>
    <row r="7" spans="1:8" ht="12">
      <c r="A7" s="58">
        <v>9</v>
      </c>
      <c r="B7" s="58" t="s">
        <v>8</v>
      </c>
      <c r="C7" s="55">
        <v>25.2</v>
      </c>
      <c r="D7" s="55">
        <v>22.2</v>
      </c>
      <c r="E7" s="55">
        <v>18.5</v>
      </c>
      <c r="F7" s="56">
        <f>E7-D7</f>
        <v>-3.6999999999999993</v>
      </c>
      <c r="G7" s="56">
        <f>E7-C7</f>
        <v>-6.699999999999999</v>
      </c>
      <c r="H7" s="81"/>
    </row>
    <row r="8" spans="1:8" ht="12">
      <c r="A8" s="58">
        <v>13</v>
      </c>
      <c r="B8" s="58" t="s">
        <v>12</v>
      </c>
      <c r="C8" s="55">
        <v>22.4</v>
      </c>
      <c r="D8" s="55">
        <v>22.8</v>
      </c>
      <c r="E8" s="55">
        <v>19.5</v>
      </c>
      <c r="F8" s="56">
        <f>E8-D8</f>
        <v>-3.3000000000000007</v>
      </c>
      <c r="G8" s="56">
        <f>E8-C8</f>
        <v>-2.8999999999999986</v>
      </c>
      <c r="H8" s="81"/>
    </row>
    <row r="9" spans="1:8" ht="12">
      <c r="A9" s="58">
        <v>15</v>
      </c>
      <c r="B9" s="58" t="s">
        <v>14</v>
      </c>
      <c r="C9" s="55">
        <v>11.8</v>
      </c>
      <c r="D9" s="55">
        <v>14</v>
      </c>
      <c r="E9" s="55">
        <v>10.9</v>
      </c>
      <c r="F9" s="56">
        <f>E9-D9</f>
        <v>-3.0999999999999996</v>
      </c>
      <c r="G9" s="56">
        <f>E9-C9</f>
        <v>-0.9000000000000004</v>
      </c>
      <c r="H9" s="81"/>
    </row>
    <row r="10" spans="1:8" ht="12">
      <c r="A10" s="58">
        <v>10</v>
      </c>
      <c r="B10" s="58" t="s">
        <v>9</v>
      </c>
      <c r="C10" s="55">
        <v>22.7</v>
      </c>
      <c r="D10" s="55">
        <v>24.1</v>
      </c>
      <c r="E10" s="55">
        <v>21.3</v>
      </c>
      <c r="F10" s="56">
        <f>E10-D10</f>
        <v>-2.8000000000000007</v>
      </c>
      <c r="G10" s="56">
        <f>E10-C10</f>
        <v>-1.3999999999999986</v>
      </c>
      <c r="H10" s="81"/>
    </row>
    <row r="11" spans="1:8" ht="12">
      <c r="A11" s="58">
        <v>25</v>
      </c>
      <c r="B11" s="58" t="s">
        <v>24</v>
      </c>
      <c r="C11" s="55">
        <v>8.3</v>
      </c>
      <c r="D11" s="55">
        <v>9.5</v>
      </c>
      <c r="E11" s="55">
        <v>6.8</v>
      </c>
      <c r="F11" s="56">
        <f>E11-D11</f>
        <v>-2.7</v>
      </c>
      <c r="G11" s="56">
        <f>E11-C11</f>
        <v>-1.5000000000000009</v>
      </c>
      <c r="H11" s="81"/>
    </row>
    <row r="12" spans="1:8" ht="12">
      <c r="A12" s="58">
        <v>14</v>
      </c>
      <c r="B12" s="58" t="s">
        <v>13</v>
      </c>
      <c r="C12" s="55">
        <v>13.6</v>
      </c>
      <c r="D12" s="55">
        <v>15</v>
      </c>
      <c r="E12" s="55">
        <v>12.5</v>
      </c>
      <c r="F12" s="56">
        <f>E12-D12</f>
        <v>-2.5</v>
      </c>
      <c r="G12" s="56">
        <f>E12-C12</f>
        <v>-1.0999999999999996</v>
      </c>
      <c r="H12" s="81"/>
    </row>
    <row r="13" spans="1:8" ht="12">
      <c r="A13" s="58">
        <v>21</v>
      </c>
      <c r="B13" s="58" t="s">
        <v>20</v>
      </c>
      <c r="C13" s="55">
        <v>10.7</v>
      </c>
      <c r="D13" s="55">
        <v>12.3</v>
      </c>
      <c r="E13" s="55">
        <v>10.1</v>
      </c>
      <c r="F13" s="56">
        <f>E13-D13</f>
        <v>-2.200000000000001</v>
      </c>
      <c r="G13" s="56">
        <f>E13-C13</f>
        <v>-0.5999999999999996</v>
      </c>
      <c r="H13" s="81"/>
    </row>
    <row r="14" spans="1:8" ht="12">
      <c r="A14" s="58">
        <v>28</v>
      </c>
      <c r="B14" s="58" t="s">
        <v>27</v>
      </c>
      <c r="C14" s="55">
        <v>15.3</v>
      </c>
      <c r="D14" s="55">
        <v>18</v>
      </c>
      <c r="E14" s="55">
        <v>16.1</v>
      </c>
      <c r="F14" s="56">
        <f>E14-D14</f>
        <v>-1.8999999999999986</v>
      </c>
      <c r="G14" s="56">
        <f>E14-C14</f>
        <v>0.8000000000000007</v>
      </c>
      <c r="H14" s="81"/>
    </row>
    <row r="15" spans="1:8" ht="12">
      <c r="A15" s="58">
        <v>2</v>
      </c>
      <c r="B15" s="58" t="s">
        <v>1</v>
      </c>
      <c r="C15" s="55">
        <v>12.4</v>
      </c>
      <c r="D15" s="55">
        <v>12.9</v>
      </c>
      <c r="E15" s="55">
        <v>11.1</v>
      </c>
      <c r="F15" s="56">
        <f>E15-D15</f>
        <v>-1.8000000000000007</v>
      </c>
      <c r="G15" s="56">
        <f>E15-C15</f>
        <v>-1.3000000000000007</v>
      </c>
      <c r="H15" s="81"/>
    </row>
    <row r="16" spans="1:8" ht="12">
      <c r="A16" s="58">
        <v>20</v>
      </c>
      <c r="B16" s="58" t="s">
        <v>19</v>
      </c>
      <c r="C16" s="55">
        <v>13.6</v>
      </c>
      <c r="D16" s="55">
        <v>13.2</v>
      </c>
      <c r="E16" s="55">
        <v>11.4</v>
      </c>
      <c r="F16" s="56">
        <f>E16-D16</f>
        <v>-1.799999999999999</v>
      </c>
      <c r="G16" s="56">
        <f>E16-C16</f>
        <v>-2.1999999999999993</v>
      </c>
      <c r="H16" s="81"/>
    </row>
    <row r="17" spans="1:8" ht="12">
      <c r="A17" s="58">
        <v>27</v>
      </c>
      <c r="B17" s="58" t="s">
        <v>26</v>
      </c>
      <c r="C17" s="55">
        <v>19.3</v>
      </c>
      <c r="D17" s="55">
        <v>16.7</v>
      </c>
      <c r="E17" s="55">
        <v>15.1</v>
      </c>
      <c r="F17" s="56">
        <f>E17-D17</f>
        <v>-1.5999999999999996</v>
      </c>
      <c r="G17" s="56">
        <f>E17-C17</f>
        <v>-4.200000000000001</v>
      </c>
      <c r="H17" s="81"/>
    </row>
    <row r="18" spans="1:8" ht="12">
      <c r="A18" s="58">
        <v>5</v>
      </c>
      <c r="B18" s="58" t="s">
        <v>4</v>
      </c>
      <c r="C18" s="55">
        <v>10.7</v>
      </c>
      <c r="D18" s="55">
        <v>10.7</v>
      </c>
      <c r="E18" s="55">
        <v>9.1</v>
      </c>
      <c r="F18" s="56">
        <f>E18-D18</f>
        <v>-1.5999999999999996</v>
      </c>
      <c r="G18" s="56">
        <f>E18-C18</f>
        <v>-1.5999999999999996</v>
      </c>
      <c r="H18" s="81"/>
    </row>
    <row r="19" spans="1:8" ht="12">
      <c r="A19" s="58">
        <v>12</v>
      </c>
      <c r="B19" s="58" t="s">
        <v>11</v>
      </c>
      <c r="C19" s="55">
        <v>13.8</v>
      </c>
      <c r="D19" s="55">
        <v>12.7</v>
      </c>
      <c r="E19" s="55">
        <v>11.2</v>
      </c>
      <c r="F19" s="56">
        <f>E19-D19</f>
        <v>-1.5</v>
      </c>
      <c r="G19" s="56">
        <f>E19-C19</f>
        <v>-2.6000000000000014</v>
      </c>
      <c r="H19" s="81"/>
    </row>
    <row r="20" spans="1:8" ht="12">
      <c r="A20" s="58">
        <v>18</v>
      </c>
      <c r="B20" s="58" t="s">
        <v>17</v>
      </c>
      <c r="C20" s="55">
        <v>6</v>
      </c>
      <c r="D20" s="55">
        <v>7.2</v>
      </c>
      <c r="E20" s="55">
        <v>5.8</v>
      </c>
      <c r="F20" s="56">
        <f>E20-D20</f>
        <v>-1.4000000000000004</v>
      </c>
      <c r="G20" s="56">
        <f>E20-C20</f>
        <v>-0.20000000000000018</v>
      </c>
      <c r="H20" s="81"/>
    </row>
    <row r="21" spans="1:8" ht="12">
      <c r="A21" s="58">
        <v>3</v>
      </c>
      <c r="B21" s="58" t="s">
        <v>2</v>
      </c>
      <c r="C21" s="55">
        <v>8.8</v>
      </c>
      <c r="D21" s="55">
        <v>9.1</v>
      </c>
      <c r="E21" s="55">
        <v>7.7</v>
      </c>
      <c r="F21" s="56">
        <f>E21-D21</f>
        <v>-1.3999999999999995</v>
      </c>
      <c r="G21" s="56">
        <f>E21-C21</f>
        <v>-1.1000000000000005</v>
      </c>
      <c r="H21" s="81"/>
    </row>
    <row r="22" spans="1:8" ht="12">
      <c r="A22" s="58">
        <v>17</v>
      </c>
      <c r="B22" s="58" t="s">
        <v>16</v>
      </c>
      <c r="C22" s="55">
        <v>11.7</v>
      </c>
      <c r="D22" s="55">
        <v>12.8</v>
      </c>
      <c r="E22" s="55">
        <v>11.6</v>
      </c>
      <c r="F22" s="56">
        <f>E22-D22</f>
        <v>-1.200000000000001</v>
      </c>
      <c r="G22" s="56">
        <f>E22-C22</f>
        <v>-0.09999999999999964</v>
      </c>
      <c r="H22" s="81"/>
    </row>
    <row r="23" spans="1:8" ht="12">
      <c r="A23" s="58">
        <v>16</v>
      </c>
      <c r="B23" s="58" t="s">
        <v>15</v>
      </c>
      <c r="C23" s="55">
        <v>8.4</v>
      </c>
      <c r="D23" s="55">
        <v>10.3</v>
      </c>
      <c r="E23" s="55">
        <v>9.1</v>
      </c>
      <c r="F23" s="56">
        <f>E23-D23</f>
        <v>-1.200000000000001</v>
      </c>
      <c r="G23" s="56">
        <f>E23-C23</f>
        <v>0.6999999999999993</v>
      </c>
      <c r="H23" s="81"/>
    </row>
    <row r="24" spans="1:8" ht="12">
      <c r="A24" s="58">
        <v>11</v>
      </c>
      <c r="B24" s="58" t="s">
        <v>10</v>
      </c>
      <c r="C24" s="55">
        <v>17.1</v>
      </c>
      <c r="D24" s="55">
        <v>16</v>
      </c>
      <c r="E24" s="55">
        <v>14.8</v>
      </c>
      <c r="F24" s="56">
        <f>E24-D24</f>
        <v>-1.1999999999999993</v>
      </c>
      <c r="G24" s="56">
        <f>E24-C24</f>
        <v>-2.3000000000000007</v>
      </c>
      <c r="H24" s="81"/>
    </row>
    <row r="25" spans="1:8" ht="12">
      <c r="A25" s="58">
        <v>26</v>
      </c>
      <c r="B25" s="58" t="s">
        <v>25</v>
      </c>
      <c r="C25" s="55">
        <v>7.7</v>
      </c>
      <c r="D25" s="55">
        <v>8.9</v>
      </c>
      <c r="E25" s="55">
        <v>7.8</v>
      </c>
      <c r="F25" s="56">
        <f>E25-D25</f>
        <v>-1.1000000000000005</v>
      </c>
      <c r="G25" s="56">
        <f>E25-C25</f>
        <v>0.09999999999999964</v>
      </c>
      <c r="H25" s="81"/>
    </row>
    <row r="26" spans="1:8" ht="12">
      <c r="A26" s="58">
        <v>19</v>
      </c>
      <c r="B26" s="58" t="s">
        <v>18</v>
      </c>
      <c r="C26" s="55">
        <v>6</v>
      </c>
      <c r="D26" s="55">
        <v>5.5</v>
      </c>
      <c r="E26" s="55">
        <v>4.4</v>
      </c>
      <c r="F26" s="56">
        <f>E26-D26</f>
        <v>-1.0999999999999996</v>
      </c>
      <c r="G26" s="56">
        <f>E26-C26</f>
        <v>-1.5999999999999996</v>
      </c>
      <c r="H26" s="81"/>
    </row>
    <row r="27" spans="1:8" ht="12">
      <c r="A27" s="58">
        <v>23</v>
      </c>
      <c r="B27" s="58" t="s">
        <v>22</v>
      </c>
      <c r="C27" s="55">
        <v>13</v>
      </c>
      <c r="D27" s="55">
        <v>12.6</v>
      </c>
      <c r="E27" s="55">
        <v>11.5</v>
      </c>
      <c r="F27" s="56">
        <f>E27-D27</f>
        <v>-1.0999999999999996</v>
      </c>
      <c r="G27" s="56">
        <f>E27-C27</f>
        <v>-1.5</v>
      </c>
      <c r="H27" s="81"/>
    </row>
    <row r="28" spans="1:8" ht="12">
      <c r="A28" s="58">
        <v>6</v>
      </c>
      <c r="B28" s="92" t="s">
        <v>100</v>
      </c>
      <c r="C28" s="55">
        <v>6.4</v>
      </c>
      <c r="D28" s="55">
        <v>8</v>
      </c>
      <c r="E28" s="55">
        <v>7</v>
      </c>
      <c r="F28" s="56">
        <f>E28-D28</f>
        <v>-1</v>
      </c>
      <c r="G28" s="56">
        <f>E28-C28</f>
        <v>0.5999999999999996</v>
      </c>
      <c r="H28" s="81"/>
    </row>
    <row r="29" spans="1:8" ht="12">
      <c r="A29" s="58">
        <v>4</v>
      </c>
      <c r="B29" s="58" t="s">
        <v>3</v>
      </c>
      <c r="C29" s="55">
        <v>3.1</v>
      </c>
      <c r="D29" s="55">
        <v>3.9</v>
      </c>
      <c r="E29" s="55">
        <v>3</v>
      </c>
      <c r="F29" s="56">
        <f>E29-D29</f>
        <v>-0.8999999999999999</v>
      </c>
      <c r="G29" s="56">
        <f>E29-C29</f>
        <v>-0.10000000000000009</v>
      </c>
      <c r="H29" s="81"/>
    </row>
    <row r="30" spans="1:8" ht="12">
      <c r="A30" s="58">
        <v>7</v>
      </c>
      <c r="B30" s="58" t="s">
        <v>6</v>
      </c>
      <c r="C30" s="55">
        <v>9.7</v>
      </c>
      <c r="D30" s="55">
        <v>11.2</v>
      </c>
      <c r="E30" s="55">
        <v>10.3</v>
      </c>
      <c r="F30" s="56">
        <f>E30-D30</f>
        <v>-0.8999999999999986</v>
      </c>
      <c r="G30" s="56">
        <f>E30-C30</f>
        <v>0.6000000000000014</v>
      </c>
      <c r="H30" s="81"/>
    </row>
    <row r="31" spans="1:8" ht="12">
      <c r="A31" s="58">
        <v>22</v>
      </c>
      <c r="B31" s="58" t="s">
        <v>21</v>
      </c>
      <c r="C31" s="55">
        <v>6.6</v>
      </c>
      <c r="D31" s="55">
        <v>5.7</v>
      </c>
      <c r="E31" s="55">
        <v>4.9</v>
      </c>
      <c r="F31" s="56">
        <f>E31-D31</f>
        <v>-0.7999999999999998</v>
      </c>
      <c r="G31" s="56">
        <f>E31-C31</f>
        <v>-1.6999999999999993</v>
      </c>
      <c r="H31" s="81"/>
    </row>
    <row r="32" spans="1:8" ht="12">
      <c r="A32" s="58">
        <v>24</v>
      </c>
      <c r="B32" s="58" t="s">
        <v>23</v>
      </c>
      <c r="C32" s="55">
        <v>9.1</v>
      </c>
      <c r="D32" s="55">
        <v>9.5</v>
      </c>
      <c r="E32" s="55">
        <v>9.2</v>
      </c>
      <c r="F32" s="56">
        <f>E32-D32</f>
        <v>-0.3000000000000007</v>
      </c>
      <c r="G32" s="56">
        <f>E32-C32</f>
        <v>0.09999999999999964</v>
      </c>
      <c r="H32" s="81"/>
    </row>
    <row r="33" spans="1:8" ht="12">
      <c r="A33" s="58"/>
      <c r="B33" s="58"/>
      <c r="C33" s="55"/>
      <c r="D33" s="55"/>
      <c r="E33" s="55"/>
      <c r="F33" s="56"/>
      <c r="G33" s="56"/>
      <c r="H33" s="81"/>
    </row>
    <row r="34" spans="1:8" ht="12">
      <c r="A34" s="58">
        <v>29</v>
      </c>
      <c r="B34" s="58" t="s">
        <v>28</v>
      </c>
      <c r="C34" s="55">
        <v>9.2</v>
      </c>
      <c r="D34" s="55">
        <v>13.7</v>
      </c>
      <c r="E34" s="55">
        <v>9.3</v>
      </c>
      <c r="F34" s="56">
        <f>E34-D34</f>
        <v>-4.399999999999999</v>
      </c>
      <c r="G34" s="56">
        <f>E34-C34</f>
        <v>0.10000000000000142</v>
      </c>
      <c r="H34" s="81"/>
    </row>
    <row r="35" spans="1:8" ht="12">
      <c r="A35" s="58">
        <v>31</v>
      </c>
      <c r="B35" s="58" t="s">
        <v>30</v>
      </c>
      <c r="C35" s="55">
        <v>15.5</v>
      </c>
      <c r="D35" s="55">
        <v>15.1</v>
      </c>
      <c r="E35" s="55">
        <v>13</v>
      </c>
      <c r="F35" s="56">
        <f>E35-D35</f>
        <v>-2.0999999999999996</v>
      </c>
      <c r="G35" s="56">
        <f>E35-C35</f>
        <v>-2.5</v>
      </c>
      <c r="H35" s="81"/>
    </row>
    <row r="36" spans="1:8" ht="13.5" customHeight="1">
      <c r="A36" s="58">
        <v>30</v>
      </c>
      <c r="B36" s="92" t="s">
        <v>99</v>
      </c>
      <c r="C36" s="55">
        <v>11.4</v>
      </c>
      <c r="D36" s="55">
        <v>11.8</v>
      </c>
      <c r="E36" s="55">
        <v>10</v>
      </c>
      <c r="F36" s="56">
        <f>E36-D36</f>
        <v>-1.8000000000000007</v>
      </c>
      <c r="G36" s="56">
        <f>E36-C36</f>
        <v>-1.4000000000000004</v>
      </c>
      <c r="H36" s="81"/>
    </row>
    <row r="37" spans="1:8" ht="13.5" customHeight="1">
      <c r="A37" s="58"/>
      <c r="B37" s="58"/>
      <c r="C37" s="55"/>
      <c r="D37" s="55"/>
      <c r="E37" s="55"/>
      <c r="F37" s="56"/>
      <c r="G37" s="56"/>
      <c r="H37" s="81"/>
    </row>
    <row r="38" spans="1:8" ht="12">
      <c r="A38" s="58">
        <v>35</v>
      </c>
      <c r="B38" s="58" t="s">
        <v>31</v>
      </c>
      <c r="C38" s="55">
        <v>19.5</v>
      </c>
      <c r="D38" s="55">
        <v>18.2</v>
      </c>
      <c r="E38" s="55">
        <v>15.4</v>
      </c>
      <c r="F38" s="56">
        <f aca="true" t="shared" si="0" ref="F5:F38">E38-D38</f>
        <v>-2.799999999999999</v>
      </c>
      <c r="G38" s="56">
        <f aca="true" t="shared" si="1" ref="G5:G38">E38-C38</f>
        <v>-4.1</v>
      </c>
      <c r="H38" s="81"/>
    </row>
    <row r="42" ht="12.75">
      <c r="A42" s="73" t="s">
        <v>114</v>
      </c>
    </row>
    <row r="43" ht="14.4" customHeight="1">
      <c r="A43" s="74" t="s">
        <v>115</v>
      </c>
    </row>
    <row r="44" ht="12">
      <c r="A44" s="75" t="s">
        <v>116</v>
      </c>
    </row>
    <row r="45" ht="15">
      <c r="A45" s="51" t="s">
        <v>61</v>
      </c>
    </row>
  </sheetData>
  <autoFilter ref="A5:J5">
    <sortState ref="A6:J45">
      <sortCondition sortBy="value" ref="F6:F45"/>
    </sortState>
  </autoFilter>
  <mergeCells count="2">
    <mergeCell ref="F1:G1"/>
    <mergeCell ref="C2:E2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 topLeftCell="A1">
      <selection activeCell="F42" sqref="F42"/>
    </sheetView>
  </sheetViews>
  <sheetFormatPr defaultColWidth="9.140625" defaultRowHeight="15"/>
  <cols>
    <col min="1" max="15" width="9.140625" style="1" customWidth="1"/>
    <col min="16" max="16" width="10.7109375" style="1" bestFit="1" customWidth="1"/>
    <col min="17" max="18" width="9.28125" style="1" bestFit="1" customWidth="1"/>
    <col min="19" max="16384" width="9.140625" style="1" customWidth="1"/>
  </cols>
  <sheetData>
    <row r="1" spans="1:11" s="53" customFormat="1" ht="120">
      <c r="A1" s="54" t="s">
        <v>55</v>
      </c>
      <c r="B1" s="54" t="s">
        <v>56</v>
      </c>
      <c r="C1" s="54" t="s">
        <v>63</v>
      </c>
      <c r="D1" s="54" t="s">
        <v>32</v>
      </c>
      <c r="E1" s="54" t="s">
        <v>33</v>
      </c>
      <c r="F1" s="54" t="s">
        <v>34</v>
      </c>
      <c r="G1" s="54" t="s">
        <v>35</v>
      </c>
      <c r="H1" s="54"/>
      <c r="I1" s="54" t="s">
        <v>37</v>
      </c>
      <c r="J1" s="8" t="s">
        <v>52</v>
      </c>
      <c r="K1" s="54" t="s">
        <v>96</v>
      </c>
    </row>
    <row r="2" spans="1:12" ht="12">
      <c r="A2" s="61">
        <v>1</v>
      </c>
      <c r="B2" s="61" t="s">
        <v>0</v>
      </c>
      <c r="C2" s="62">
        <v>4</v>
      </c>
      <c r="D2" s="62">
        <v>2</v>
      </c>
      <c r="E2" s="62">
        <v>35.9</v>
      </c>
      <c r="F2" s="62">
        <v>0.5</v>
      </c>
      <c r="G2" s="62">
        <v>1.7</v>
      </c>
      <c r="H2" s="62"/>
      <c r="I2" s="62">
        <f>100-J2-K2</f>
        <v>56.599999999999994</v>
      </c>
      <c r="J2" s="62">
        <f>SUM(F2:G2,D2,C2)</f>
        <v>8.2</v>
      </c>
      <c r="K2" s="62">
        <v>35.2</v>
      </c>
      <c r="L2" s="56"/>
    </row>
    <row r="3" spans="1:12" ht="9.6" customHeight="1">
      <c r="A3" s="88"/>
      <c r="B3" s="88"/>
      <c r="C3" s="81"/>
      <c r="D3" s="81"/>
      <c r="E3" s="81"/>
      <c r="F3" s="81"/>
      <c r="G3" s="81"/>
      <c r="H3" s="81"/>
      <c r="I3" s="81"/>
      <c r="J3" s="81"/>
      <c r="K3" s="81"/>
      <c r="L3" s="56"/>
    </row>
    <row r="4" spans="1:12" ht="12">
      <c r="A4" s="58">
        <v>10</v>
      </c>
      <c r="B4" s="58" t="s">
        <v>9</v>
      </c>
      <c r="C4" s="55">
        <v>8.4</v>
      </c>
      <c r="D4" s="55">
        <v>2.3</v>
      </c>
      <c r="E4" s="55">
        <v>26.5</v>
      </c>
      <c r="F4" s="55">
        <v>0.7</v>
      </c>
      <c r="G4" s="55">
        <v>3.2</v>
      </c>
      <c r="H4" s="55"/>
      <c r="I4" s="55">
        <f>100-J4-K4</f>
        <v>50.300000000000004</v>
      </c>
      <c r="J4" s="55">
        <f>SUM(F4:G4,D4,C4)</f>
        <v>14.600000000000001</v>
      </c>
      <c r="K4" s="55">
        <v>35.1</v>
      </c>
      <c r="L4" s="55"/>
    </row>
    <row r="5" spans="1:12" ht="12">
      <c r="A5" s="58">
        <v>28</v>
      </c>
      <c r="B5" s="58" t="s">
        <v>27</v>
      </c>
      <c r="C5" s="55">
        <v>5.6</v>
      </c>
      <c r="D5" s="55">
        <v>3.4</v>
      </c>
      <c r="E5" s="55">
        <v>34</v>
      </c>
      <c r="F5" s="55">
        <v>1.4</v>
      </c>
      <c r="G5" s="55">
        <v>2.4</v>
      </c>
      <c r="H5" s="55"/>
      <c r="I5" s="55">
        <f>100-J5-K5</f>
        <v>61.7</v>
      </c>
      <c r="J5" s="55">
        <f>SUM(F5:G5,D5,C5)</f>
        <v>12.799999999999999</v>
      </c>
      <c r="K5" s="55">
        <v>25.5</v>
      </c>
      <c r="L5" s="55"/>
    </row>
    <row r="6" spans="1:13" ht="12">
      <c r="A6" s="58">
        <v>13</v>
      </c>
      <c r="B6" s="58" t="s">
        <v>12</v>
      </c>
      <c r="C6" s="55">
        <v>4.6</v>
      </c>
      <c r="D6" s="55">
        <v>5.6</v>
      </c>
      <c r="E6" s="55">
        <v>31.8</v>
      </c>
      <c r="F6" s="55">
        <v>0.2</v>
      </c>
      <c r="G6" s="55">
        <v>1.8</v>
      </c>
      <c r="H6" s="55"/>
      <c r="I6" s="55">
        <f>100-J6-K6</f>
        <v>44.599999999999994</v>
      </c>
      <c r="J6" s="55">
        <f>SUM(F6:G6,D6,C6)</f>
        <v>12.2</v>
      </c>
      <c r="K6" s="55">
        <v>43.2</v>
      </c>
      <c r="L6" s="55"/>
      <c r="M6" s="52"/>
    </row>
    <row r="7" spans="1:12" ht="12">
      <c r="A7" s="58">
        <v>9</v>
      </c>
      <c r="B7" s="58" t="s">
        <v>8</v>
      </c>
      <c r="C7" s="55">
        <v>7.5</v>
      </c>
      <c r="D7" s="55">
        <v>1.7</v>
      </c>
      <c r="E7" s="55">
        <v>37.4</v>
      </c>
      <c r="F7" s="55">
        <v>0.3</v>
      </c>
      <c r="G7" s="55">
        <v>2</v>
      </c>
      <c r="H7" s="55"/>
      <c r="I7" s="55">
        <f>100-J7-K7</f>
        <v>48.8</v>
      </c>
      <c r="J7" s="55">
        <f>SUM(F7:G7,D7,C7)</f>
        <v>11.5</v>
      </c>
      <c r="K7" s="55">
        <v>39.7</v>
      </c>
      <c r="L7" s="55"/>
    </row>
    <row r="8" spans="1:12" ht="12">
      <c r="A8" s="58">
        <v>27</v>
      </c>
      <c r="B8" s="58" t="s">
        <v>26</v>
      </c>
      <c r="C8" s="55">
        <v>4.6</v>
      </c>
      <c r="D8" s="55">
        <v>1.5</v>
      </c>
      <c r="E8" s="55">
        <v>31.4</v>
      </c>
      <c r="F8" s="55">
        <v>2.3</v>
      </c>
      <c r="G8" s="55">
        <v>2.5</v>
      </c>
      <c r="H8" s="55"/>
      <c r="I8" s="55">
        <f>100-J8-K8</f>
        <v>57.599999999999994</v>
      </c>
      <c r="J8" s="55">
        <f>SUM(F8:G8,D8,C8)</f>
        <v>10.899999999999999</v>
      </c>
      <c r="K8" s="55">
        <v>31.5</v>
      </c>
      <c r="L8" s="55"/>
    </row>
    <row r="9" spans="1:12" ht="12">
      <c r="A9" s="58">
        <v>11</v>
      </c>
      <c r="B9" s="58" t="s">
        <v>10</v>
      </c>
      <c r="C9" s="55">
        <v>4.6</v>
      </c>
      <c r="D9" s="55">
        <v>1.5</v>
      </c>
      <c r="E9" s="55">
        <v>32.3</v>
      </c>
      <c r="F9" s="55">
        <v>1</v>
      </c>
      <c r="G9" s="55">
        <v>2.6</v>
      </c>
      <c r="H9" s="55"/>
      <c r="I9" s="55">
        <f>100-J9-K9</f>
        <v>53.5</v>
      </c>
      <c r="J9" s="55">
        <f>SUM(F9:G9,D9,C9)</f>
        <v>9.7</v>
      </c>
      <c r="K9" s="55">
        <v>36.8</v>
      </c>
      <c r="L9" s="55"/>
    </row>
    <row r="10" spans="1:12" ht="12">
      <c r="A10" s="58">
        <v>14</v>
      </c>
      <c r="B10" s="58" t="s">
        <v>13</v>
      </c>
      <c r="C10" s="55">
        <v>4.8</v>
      </c>
      <c r="D10" s="55">
        <v>1.1</v>
      </c>
      <c r="E10" s="55">
        <v>34.2</v>
      </c>
      <c r="F10" s="55">
        <v>0.4</v>
      </c>
      <c r="G10" s="55">
        <v>2.8</v>
      </c>
      <c r="H10" s="55"/>
      <c r="I10" s="55">
        <f>100-J10-K10</f>
        <v>61.50000000000001</v>
      </c>
      <c r="J10" s="55">
        <f>SUM(F10:G10,D10,C10)</f>
        <v>9.1</v>
      </c>
      <c r="K10" s="55">
        <v>29.4</v>
      </c>
      <c r="L10" s="55"/>
    </row>
    <row r="11" spans="1:12" ht="12">
      <c r="A11" s="58">
        <v>20</v>
      </c>
      <c r="B11" s="58" t="s">
        <v>19</v>
      </c>
      <c r="C11" s="55">
        <v>2.6</v>
      </c>
      <c r="D11" s="55">
        <v>1.4</v>
      </c>
      <c r="E11" s="55">
        <v>35.4</v>
      </c>
      <c r="F11" s="55">
        <v>0.8</v>
      </c>
      <c r="G11" s="55">
        <v>3.8</v>
      </c>
      <c r="H11" s="55"/>
      <c r="I11" s="55">
        <f>100-J11-K11</f>
        <v>66.2</v>
      </c>
      <c r="J11" s="55">
        <f>SUM(F11:G11,D11,C11)</f>
        <v>8.6</v>
      </c>
      <c r="K11" s="55">
        <v>25.2</v>
      </c>
      <c r="L11" s="55"/>
    </row>
    <row r="12" spans="1:12" ht="12">
      <c r="A12" s="58">
        <v>17</v>
      </c>
      <c r="B12" s="58" t="s">
        <v>16</v>
      </c>
      <c r="C12" s="55">
        <v>3.1</v>
      </c>
      <c r="D12" s="55">
        <v>1.7</v>
      </c>
      <c r="E12" s="55">
        <v>41.6</v>
      </c>
      <c r="F12" s="55">
        <v>1.3</v>
      </c>
      <c r="G12" s="55">
        <v>2</v>
      </c>
      <c r="H12" s="55"/>
      <c r="I12" s="55">
        <f>100-J12-K12</f>
        <v>58.400000000000006</v>
      </c>
      <c r="J12" s="55">
        <f>SUM(F12:G12,D12,C12)</f>
        <v>8.1</v>
      </c>
      <c r="K12" s="55">
        <v>33.5</v>
      </c>
      <c r="L12" s="55"/>
    </row>
    <row r="13" spans="1:12" ht="12">
      <c r="A13" s="58">
        <v>8</v>
      </c>
      <c r="B13" s="58" t="s">
        <v>7</v>
      </c>
      <c r="C13" s="55">
        <v>3.2</v>
      </c>
      <c r="D13" s="55">
        <v>1.6</v>
      </c>
      <c r="E13" s="55">
        <v>30.8</v>
      </c>
      <c r="F13" s="55">
        <v>0.4</v>
      </c>
      <c r="G13" s="55">
        <v>2.8</v>
      </c>
      <c r="H13" s="55"/>
      <c r="I13" s="55">
        <f>100-J13-K13</f>
        <v>62.2</v>
      </c>
      <c r="J13" s="55">
        <f>SUM(F13:G13,D13,C13)</f>
        <v>8</v>
      </c>
      <c r="K13" s="55">
        <v>29.8</v>
      </c>
      <c r="L13" s="55"/>
    </row>
    <row r="14" spans="1:12" ht="12">
      <c r="A14" s="58">
        <v>23</v>
      </c>
      <c r="B14" s="58" t="s">
        <v>22</v>
      </c>
      <c r="C14" s="55">
        <v>4</v>
      </c>
      <c r="D14" s="55">
        <v>1.7</v>
      </c>
      <c r="E14" s="55">
        <v>30.9</v>
      </c>
      <c r="F14" s="55">
        <v>0.4</v>
      </c>
      <c r="G14" s="55">
        <v>1.8</v>
      </c>
      <c r="H14" s="55"/>
      <c r="I14" s="55">
        <f>100-J14-K14</f>
        <v>58.99999999999999</v>
      </c>
      <c r="J14" s="55">
        <f>SUM(F14:G14,D14,C14)</f>
        <v>7.9</v>
      </c>
      <c r="K14" s="55">
        <v>33.1</v>
      </c>
      <c r="L14" s="55"/>
    </row>
    <row r="15" spans="1:12" ht="12">
      <c r="A15" s="58">
        <v>7</v>
      </c>
      <c r="B15" s="58" t="s">
        <v>6</v>
      </c>
      <c r="C15" s="55">
        <v>4.1</v>
      </c>
      <c r="D15" s="55">
        <v>2.5</v>
      </c>
      <c r="E15" s="55">
        <v>31.6</v>
      </c>
      <c r="F15" s="55">
        <v>0.6</v>
      </c>
      <c r="G15" s="55">
        <v>0.7</v>
      </c>
      <c r="H15" s="55"/>
      <c r="I15" s="55">
        <f>100-J15-K15</f>
        <v>65.39999999999999</v>
      </c>
      <c r="J15" s="55">
        <f>SUM(F15:G15,D15,C15)</f>
        <v>7.8999999999999995</v>
      </c>
      <c r="K15" s="55">
        <v>26.7</v>
      </c>
      <c r="L15" s="55"/>
    </row>
    <row r="16" spans="1:12" ht="12">
      <c r="A16" s="58">
        <v>15</v>
      </c>
      <c r="B16" s="58" t="s">
        <v>14</v>
      </c>
      <c r="C16" s="55">
        <v>4.7</v>
      </c>
      <c r="D16" s="55">
        <v>1.5</v>
      </c>
      <c r="E16" s="55">
        <v>28.9</v>
      </c>
      <c r="F16" s="55">
        <v>0.5</v>
      </c>
      <c r="G16" s="55">
        <v>0.9</v>
      </c>
      <c r="H16" s="55"/>
      <c r="I16" s="55">
        <f>100-J16-K16</f>
        <v>61.00000000000001</v>
      </c>
      <c r="J16" s="55">
        <f>SUM(F16:G16,D16,C16)</f>
        <v>7.6</v>
      </c>
      <c r="K16" s="55">
        <v>31.4</v>
      </c>
      <c r="L16" s="55"/>
    </row>
    <row r="17" spans="1:12" ht="12">
      <c r="A17" s="58">
        <v>21</v>
      </c>
      <c r="B17" s="58" t="s">
        <v>20</v>
      </c>
      <c r="C17" s="55">
        <v>3.3</v>
      </c>
      <c r="D17" s="55">
        <v>1.2</v>
      </c>
      <c r="E17" s="55">
        <v>38.2</v>
      </c>
      <c r="F17" s="55">
        <v>1.1</v>
      </c>
      <c r="G17" s="55">
        <v>1.6</v>
      </c>
      <c r="H17" s="55"/>
      <c r="I17" s="55">
        <f>100-J17-K17</f>
        <v>61.4</v>
      </c>
      <c r="J17" s="55">
        <f>SUM(F17:G17,D17,C17)</f>
        <v>7.2</v>
      </c>
      <c r="K17" s="55">
        <v>31.4</v>
      </c>
      <c r="L17" s="55"/>
    </row>
    <row r="18" spans="1:12" ht="12">
      <c r="A18" s="58">
        <v>2</v>
      </c>
      <c r="B18" s="58" t="s">
        <v>1</v>
      </c>
      <c r="C18" s="55">
        <v>3.4</v>
      </c>
      <c r="D18" s="55">
        <v>1.1</v>
      </c>
      <c r="E18" s="55">
        <v>35.3</v>
      </c>
      <c r="F18" s="55">
        <v>0.4</v>
      </c>
      <c r="G18" s="55">
        <v>2.1</v>
      </c>
      <c r="H18" s="55"/>
      <c r="I18" s="55">
        <f>100-J18-K18</f>
        <v>54.4</v>
      </c>
      <c r="J18" s="55">
        <f>SUM(F18:G18,D18,C18)</f>
        <v>7</v>
      </c>
      <c r="K18" s="55">
        <v>38.6</v>
      </c>
      <c r="L18" s="55"/>
    </row>
    <row r="19" spans="1:12" ht="12">
      <c r="A19" s="58">
        <v>12</v>
      </c>
      <c r="B19" s="58" t="s">
        <v>11</v>
      </c>
      <c r="C19" s="55">
        <v>4.1</v>
      </c>
      <c r="D19" s="55">
        <v>1.5</v>
      </c>
      <c r="E19" s="55">
        <v>33.3</v>
      </c>
      <c r="F19" s="55">
        <v>0.2</v>
      </c>
      <c r="G19" s="55">
        <v>1</v>
      </c>
      <c r="H19" s="55"/>
      <c r="I19" s="55">
        <f>100-J19-K19</f>
        <v>52.300000000000004</v>
      </c>
      <c r="J19" s="55">
        <f>SUM(F19:G19,D19,C19)</f>
        <v>6.8</v>
      </c>
      <c r="K19" s="55">
        <v>40.9</v>
      </c>
      <c r="L19" s="55"/>
    </row>
    <row r="20" spans="1:12" ht="12">
      <c r="A20" s="58">
        <v>5</v>
      </c>
      <c r="B20" s="58" t="s">
        <v>4</v>
      </c>
      <c r="C20" s="55">
        <v>3.2</v>
      </c>
      <c r="D20" s="55">
        <v>1.2</v>
      </c>
      <c r="E20" s="55">
        <v>41.5</v>
      </c>
      <c r="F20" s="55">
        <v>0.7</v>
      </c>
      <c r="G20" s="55">
        <v>1.6</v>
      </c>
      <c r="H20" s="55"/>
      <c r="I20" s="55">
        <f>100-J20-K20</f>
        <v>64.6</v>
      </c>
      <c r="J20" s="55">
        <f>SUM(F20:G20,D20,C20)</f>
        <v>6.7</v>
      </c>
      <c r="K20" s="55">
        <v>28.7</v>
      </c>
      <c r="L20" s="55"/>
    </row>
    <row r="21" spans="1:12" ht="12">
      <c r="A21" s="58">
        <v>16</v>
      </c>
      <c r="B21" s="58" t="s">
        <v>15</v>
      </c>
      <c r="C21" s="55">
        <v>4.2</v>
      </c>
      <c r="D21" s="55">
        <v>0.7</v>
      </c>
      <c r="E21" s="55">
        <v>39.4</v>
      </c>
      <c r="F21" s="55">
        <v>0.6</v>
      </c>
      <c r="G21" s="55">
        <v>1</v>
      </c>
      <c r="H21" s="55"/>
      <c r="I21" s="55">
        <f>100-J21-K21</f>
        <v>63.9</v>
      </c>
      <c r="J21" s="55">
        <f>SUM(F21:G21,D21,C21)</f>
        <v>6.5</v>
      </c>
      <c r="K21" s="55">
        <v>29.6</v>
      </c>
      <c r="L21" s="55"/>
    </row>
    <row r="22" spans="1:12" ht="12">
      <c r="A22" s="58">
        <v>24</v>
      </c>
      <c r="B22" s="58" t="s">
        <v>23</v>
      </c>
      <c r="C22" s="55">
        <v>3.2</v>
      </c>
      <c r="D22" s="55">
        <v>1.4</v>
      </c>
      <c r="E22" s="55">
        <v>43.6</v>
      </c>
      <c r="F22" s="55">
        <v>0.1</v>
      </c>
      <c r="G22" s="55">
        <v>0.8</v>
      </c>
      <c r="H22" s="55"/>
      <c r="I22" s="55">
        <f>100-J22-K22</f>
        <v>51.7</v>
      </c>
      <c r="J22" s="55">
        <f>SUM(F22:G22,D22,C22)</f>
        <v>5.5</v>
      </c>
      <c r="K22" s="55">
        <v>42.8</v>
      </c>
      <c r="L22" s="55"/>
    </row>
    <row r="23" spans="1:12" ht="12">
      <c r="A23" s="58">
        <v>26</v>
      </c>
      <c r="B23" s="58" t="s">
        <v>25</v>
      </c>
      <c r="C23" s="55">
        <v>4.1</v>
      </c>
      <c r="D23" s="55">
        <v>0.7</v>
      </c>
      <c r="E23" s="55">
        <v>37.7</v>
      </c>
      <c r="F23" s="55">
        <v>0.2</v>
      </c>
      <c r="G23" s="55">
        <v>0.3</v>
      </c>
      <c r="H23" s="55"/>
      <c r="I23" s="55">
        <f>100-J23-K23</f>
        <v>60.900000000000006</v>
      </c>
      <c r="J23" s="55">
        <f>SUM(F23:G23,D23,C23)</f>
        <v>5.3</v>
      </c>
      <c r="K23" s="55">
        <v>33.8</v>
      </c>
      <c r="L23" s="55"/>
    </row>
    <row r="24" spans="1:12" ht="12">
      <c r="A24" s="58">
        <v>6</v>
      </c>
      <c r="B24" s="58" t="s">
        <v>5</v>
      </c>
      <c r="C24" s="55">
        <v>2.2</v>
      </c>
      <c r="D24" s="55">
        <v>1.4</v>
      </c>
      <c r="E24" s="55">
        <v>32.6</v>
      </c>
      <c r="F24" s="55">
        <v>0.6</v>
      </c>
      <c r="G24" s="55">
        <v>0.9</v>
      </c>
      <c r="H24" s="55"/>
      <c r="I24" s="55">
        <f>100-J24-K24</f>
        <v>64.60000000000001</v>
      </c>
      <c r="J24" s="55">
        <f>SUM(F24:G24,D24,C24)</f>
        <v>5.1</v>
      </c>
      <c r="K24" s="55">
        <v>30.3</v>
      </c>
      <c r="L24" s="55"/>
    </row>
    <row r="25" spans="1:12" ht="12">
      <c r="A25" s="58">
        <v>3</v>
      </c>
      <c r="B25" s="58" t="s">
        <v>2</v>
      </c>
      <c r="C25" s="55">
        <v>2.7</v>
      </c>
      <c r="D25" s="55">
        <v>1.8</v>
      </c>
      <c r="E25" s="55">
        <v>44.1</v>
      </c>
      <c r="F25" s="55">
        <v>0.3</v>
      </c>
      <c r="G25" s="55">
        <v>0.2</v>
      </c>
      <c r="H25" s="55"/>
      <c r="I25" s="55">
        <f>100-J25-K25</f>
        <v>58.3</v>
      </c>
      <c r="J25" s="55">
        <f>SUM(F25:G25,D25,C25)</f>
        <v>5</v>
      </c>
      <c r="K25" s="55">
        <v>36.7</v>
      </c>
      <c r="L25" s="55"/>
    </row>
    <row r="26" spans="1:12" ht="12">
      <c r="A26" s="58">
        <v>25</v>
      </c>
      <c r="B26" s="58" t="s">
        <v>24</v>
      </c>
      <c r="C26" s="55">
        <v>2.6</v>
      </c>
      <c r="D26" s="55">
        <v>0.8</v>
      </c>
      <c r="E26" s="55">
        <v>34.4</v>
      </c>
      <c r="F26" s="55">
        <v>0.3</v>
      </c>
      <c r="G26" s="55">
        <v>0.8</v>
      </c>
      <c r="H26" s="55"/>
      <c r="I26" s="55">
        <f>100-J26-K26</f>
        <v>60.7</v>
      </c>
      <c r="J26" s="55">
        <f>SUM(F26:G26,D26,C26)</f>
        <v>4.5</v>
      </c>
      <c r="K26" s="55">
        <v>34.8</v>
      </c>
      <c r="L26" s="55"/>
    </row>
    <row r="27" spans="1:12" ht="12">
      <c r="A27" s="58">
        <v>18</v>
      </c>
      <c r="B27" s="58" t="s">
        <v>17</v>
      </c>
      <c r="C27" s="55">
        <v>2.4</v>
      </c>
      <c r="D27" s="55">
        <v>1.1</v>
      </c>
      <c r="E27" s="55">
        <v>29.8</v>
      </c>
      <c r="F27" s="55">
        <v>0.1</v>
      </c>
      <c r="G27" s="55">
        <v>0.3</v>
      </c>
      <c r="H27" s="55"/>
      <c r="I27" s="55">
        <f>100-J27-K27</f>
        <v>62.599999999999994</v>
      </c>
      <c r="J27" s="55">
        <f>SUM(F27:G27,D27,C27)</f>
        <v>3.9</v>
      </c>
      <c r="K27" s="55">
        <v>33.5</v>
      </c>
      <c r="L27" s="55"/>
    </row>
    <row r="28" spans="1:12" ht="12">
      <c r="A28" s="58">
        <v>22</v>
      </c>
      <c r="B28" s="58" t="s">
        <v>21</v>
      </c>
      <c r="C28" s="55">
        <v>1.8</v>
      </c>
      <c r="D28" s="55">
        <v>0.7</v>
      </c>
      <c r="E28" s="55">
        <v>34.7</v>
      </c>
      <c r="F28" s="55">
        <v>0.1</v>
      </c>
      <c r="G28" s="55">
        <v>0.5</v>
      </c>
      <c r="H28" s="55"/>
      <c r="I28" s="55">
        <f>100-J28-K28</f>
        <v>59.60000000000001</v>
      </c>
      <c r="J28" s="55">
        <f>SUM(F28:G28,D28,C28)</f>
        <v>3.0999999999999996</v>
      </c>
      <c r="K28" s="55">
        <v>37.3</v>
      </c>
      <c r="L28" s="55"/>
    </row>
    <row r="29" spans="1:12" ht="12">
      <c r="A29" s="58">
        <v>19</v>
      </c>
      <c r="B29" s="58" t="s">
        <v>18</v>
      </c>
      <c r="C29" s="55">
        <v>2.1</v>
      </c>
      <c r="D29" s="55">
        <v>0.2</v>
      </c>
      <c r="E29" s="55">
        <v>29.9</v>
      </c>
      <c r="F29" s="55">
        <v>0.1</v>
      </c>
      <c r="G29" s="55">
        <v>0.6</v>
      </c>
      <c r="H29" s="55"/>
      <c r="I29" s="55">
        <f>100-J29-K29</f>
        <v>67.6</v>
      </c>
      <c r="J29" s="55">
        <f>SUM(F29:G29,D29,C29)</f>
        <v>3</v>
      </c>
      <c r="K29" s="55">
        <v>29.4</v>
      </c>
      <c r="L29" s="55"/>
    </row>
    <row r="30" spans="1:12" ht="12">
      <c r="A30" s="58">
        <v>4</v>
      </c>
      <c r="B30" s="58" t="s">
        <v>3</v>
      </c>
      <c r="C30" s="55">
        <v>1.5</v>
      </c>
      <c r="D30" s="55">
        <v>0.2</v>
      </c>
      <c r="E30" s="55">
        <v>26.2</v>
      </c>
      <c r="F30" s="55">
        <v>0.1</v>
      </c>
      <c r="G30" s="55">
        <v>0.2</v>
      </c>
      <c r="H30" s="55"/>
      <c r="I30" s="55">
        <f>100-J30-K30</f>
        <v>64.5</v>
      </c>
      <c r="J30" s="55">
        <f>SUM(F30:G30,D30,C30)</f>
        <v>2</v>
      </c>
      <c r="K30" s="55">
        <v>33.5</v>
      </c>
      <c r="L30" s="55"/>
    </row>
    <row r="31" spans="1:12" ht="12">
      <c r="A31" s="58"/>
      <c r="B31" s="58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">
      <c r="A32" s="58">
        <v>31</v>
      </c>
      <c r="B32" s="58" t="s">
        <v>30</v>
      </c>
      <c r="C32" s="55">
        <v>3.2</v>
      </c>
      <c r="D32" s="55">
        <v>2.8</v>
      </c>
      <c r="E32" s="55">
        <v>24.9</v>
      </c>
      <c r="F32" s="55">
        <v>1</v>
      </c>
      <c r="G32" s="55">
        <v>3.1</v>
      </c>
      <c r="H32" s="55"/>
      <c r="I32" s="55">
        <f>100-J32-K32</f>
        <v>64.5</v>
      </c>
      <c r="J32" s="55">
        <f>SUM(F32:G32,D32,C32)</f>
        <v>10.1</v>
      </c>
      <c r="K32" s="55">
        <v>25.4</v>
      </c>
      <c r="L32" s="55"/>
    </row>
    <row r="33" spans="1:12" ht="12">
      <c r="A33" s="58">
        <v>29</v>
      </c>
      <c r="B33" s="58" t="s">
        <v>28</v>
      </c>
      <c r="C33" s="55">
        <v>3</v>
      </c>
      <c r="D33" s="55">
        <v>1.8</v>
      </c>
      <c r="E33" s="55">
        <v>21.2</v>
      </c>
      <c r="F33" s="55">
        <v>0.8</v>
      </c>
      <c r="G33" s="55">
        <v>2.1</v>
      </c>
      <c r="H33" s="55"/>
      <c r="I33" s="55">
        <f>100-J33-K33</f>
        <v>72.4</v>
      </c>
      <c r="J33" s="55">
        <f>SUM(F33:G33,D33,C33)</f>
        <v>7.7</v>
      </c>
      <c r="K33" s="55">
        <v>19.9</v>
      </c>
      <c r="L33" s="55"/>
    </row>
    <row r="34" spans="1:12" ht="12">
      <c r="A34" s="58">
        <v>30</v>
      </c>
      <c r="B34" s="58" t="s">
        <v>29</v>
      </c>
      <c r="C34" s="55">
        <v>2.4</v>
      </c>
      <c r="D34" s="55">
        <v>1.5</v>
      </c>
      <c r="E34" s="55">
        <v>27.5</v>
      </c>
      <c r="F34" s="55">
        <v>1.1</v>
      </c>
      <c r="G34" s="55">
        <v>2.6</v>
      </c>
      <c r="H34" s="55"/>
      <c r="I34" s="55">
        <f>100-J34-K34</f>
        <v>65.10000000000001</v>
      </c>
      <c r="J34" s="55">
        <f>SUM(F34:G34,D34,C34)</f>
        <v>7.6</v>
      </c>
      <c r="K34" s="55">
        <v>27.3</v>
      </c>
      <c r="L34" s="55"/>
    </row>
    <row r="35" spans="1:12" ht="12">
      <c r="A35" s="87"/>
      <c r="B35" s="87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">
      <c r="A36" s="59">
        <v>35</v>
      </c>
      <c r="B36" s="59" t="s">
        <v>31</v>
      </c>
      <c r="C36" s="60">
        <v>5.8</v>
      </c>
      <c r="D36" s="60">
        <v>2.4</v>
      </c>
      <c r="E36" s="60">
        <v>39.8</v>
      </c>
      <c r="F36" s="60">
        <v>0.3</v>
      </c>
      <c r="G36" s="60">
        <v>1.3</v>
      </c>
      <c r="H36" s="60"/>
      <c r="I36" s="60">
        <f aca="true" t="shared" si="0" ref="I33:I36">100-J36-K36</f>
        <v>51.2</v>
      </c>
      <c r="J36" s="60">
        <f aca="true" t="shared" si="1" ref="J33:J36">SUM(F36:G36,D36,C36)</f>
        <v>9.8</v>
      </c>
      <c r="K36" s="60">
        <v>39</v>
      </c>
      <c r="L36" s="60"/>
    </row>
    <row r="37" ht="12"/>
    <row r="38" ht="12"/>
    <row r="39" ht="12"/>
    <row r="40" ht="12"/>
    <row r="41" spans="3:12" ht="12">
      <c r="C41" s="91" t="s">
        <v>102</v>
      </c>
      <c r="D41" s="91"/>
      <c r="E41" s="91" t="s">
        <v>101</v>
      </c>
      <c r="F41" s="91"/>
      <c r="G41" s="1" t="s">
        <v>121</v>
      </c>
      <c r="H41" s="1" t="s">
        <v>121</v>
      </c>
      <c r="L41" s="1" t="s">
        <v>97</v>
      </c>
    </row>
    <row r="42" spans="3:12" ht="15">
      <c r="C42" s="1" t="s">
        <v>98</v>
      </c>
      <c r="D42" s="1" t="s">
        <v>122</v>
      </c>
      <c r="G42" s="1" t="s">
        <v>98</v>
      </c>
      <c r="H42" s="1" t="s">
        <v>122</v>
      </c>
      <c r="L42" s="1" t="s">
        <v>97</v>
      </c>
    </row>
    <row r="43" spans="1:12" ht="15">
      <c r="A43" s="1" t="s">
        <v>111</v>
      </c>
      <c r="B43" s="1" t="s">
        <v>103</v>
      </c>
      <c r="C43" s="1" t="s">
        <v>97</v>
      </c>
      <c r="D43" s="1" t="s">
        <v>97</v>
      </c>
      <c r="E43" s="1" t="s">
        <v>119</v>
      </c>
      <c r="F43" s="1" t="s">
        <v>120</v>
      </c>
      <c r="G43" s="1" t="s">
        <v>97</v>
      </c>
      <c r="H43" s="1" t="s">
        <v>97</v>
      </c>
      <c r="L43" s="1" t="s">
        <v>97</v>
      </c>
    </row>
    <row r="44" spans="1:15" ht="15">
      <c r="A44" s="1">
        <v>1</v>
      </c>
      <c r="B44" s="1" t="s">
        <v>0</v>
      </c>
      <c r="C44" s="1">
        <v>332391.4</v>
      </c>
      <c r="D44" s="1">
        <v>259221.8</v>
      </c>
      <c r="E44" s="1">
        <v>27493</v>
      </c>
      <c r="F44" s="1">
        <v>24760</v>
      </c>
      <c r="G44" s="1">
        <v>202141.3</v>
      </c>
      <c r="H44" s="1">
        <v>193457.8</v>
      </c>
      <c r="I44" s="52">
        <f>100*G44/C44</f>
        <v>60.81423887621641</v>
      </c>
      <c r="J44" s="52">
        <f>100*H44/D44</f>
        <v>74.63022014352188</v>
      </c>
      <c r="K44" s="52">
        <f>100*E44/C44</f>
        <v>8.271272963139237</v>
      </c>
      <c r="L44" s="52">
        <f>100*F44/D44</f>
        <v>9.551665793540513</v>
      </c>
      <c r="M44" s="1" t="s">
        <v>123</v>
      </c>
      <c r="N44" s="52">
        <f>CORREL(I45:I75,K45:K75)</f>
        <v>-0.18144076749501706</v>
      </c>
      <c r="O44" s="52">
        <f>CORREL(I45:I71,K45:K71)</f>
        <v>-0.24164627519897977</v>
      </c>
    </row>
    <row r="45" spans="1:15" ht="15">
      <c r="A45" s="1">
        <v>2</v>
      </c>
      <c r="B45" s="1" t="s">
        <v>1</v>
      </c>
      <c r="C45" s="1">
        <v>8596.3</v>
      </c>
      <c r="D45" s="1">
        <v>6739.8</v>
      </c>
      <c r="E45" s="1">
        <v>602</v>
      </c>
      <c r="F45" s="1">
        <v>544</v>
      </c>
      <c r="G45" s="1">
        <v>4984.2</v>
      </c>
      <c r="H45" s="1">
        <v>4848.7</v>
      </c>
      <c r="I45" s="52">
        <f aca="true" t="shared" si="2" ref="I45:I75">100*G45/C45</f>
        <v>57.9807591638263</v>
      </c>
      <c r="J45" s="52">
        <f aca="true" t="shared" si="3" ref="J45:J75">100*H45/D45</f>
        <v>71.94130389625805</v>
      </c>
      <c r="K45" s="52">
        <f aca="true" t="shared" si="4" ref="K45:K75">100*E45/C45</f>
        <v>7.0030129241650485</v>
      </c>
      <c r="L45" s="52">
        <f aca="true" t="shared" si="5" ref="L45:L75">100*F45/D45</f>
        <v>8.07145612629455</v>
      </c>
      <c r="M45" s="1" t="s">
        <v>124</v>
      </c>
      <c r="N45" s="52">
        <f>CORREL(J45:J75,L45:L75)</f>
        <v>-0.553909155098535</v>
      </c>
      <c r="O45" s="52">
        <f>CORREL(J45:J71,L45:L71)</f>
        <v>-0.5710483515320807</v>
      </c>
    </row>
    <row r="46" spans="1:12" ht="15">
      <c r="A46" s="1">
        <v>3</v>
      </c>
      <c r="B46" s="1" t="s">
        <v>2</v>
      </c>
      <c r="C46" s="1">
        <v>5193.1</v>
      </c>
      <c r="D46" s="1">
        <v>4019</v>
      </c>
      <c r="E46" s="1">
        <v>262</v>
      </c>
      <c r="F46" s="1">
        <v>245</v>
      </c>
      <c r="G46" s="1">
        <v>3144.9</v>
      </c>
      <c r="H46" s="1">
        <v>3042.4</v>
      </c>
      <c r="I46" s="52">
        <f t="shared" si="2"/>
        <v>60.55920355856809</v>
      </c>
      <c r="J46" s="52">
        <f t="shared" si="3"/>
        <v>75.70042299079373</v>
      </c>
      <c r="K46" s="52">
        <f t="shared" si="4"/>
        <v>5.045156072480792</v>
      </c>
      <c r="L46" s="52">
        <f t="shared" si="5"/>
        <v>6.096043791988056</v>
      </c>
    </row>
    <row r="47" spans="1:12" ht="15">
      <c r="A47" s="1">
        <v>4</v>
      </c>
      <c r="B47" s="1" t="s">
        <v>3</v>
      </c>
      <c r="C47" s="1">
        <v>7924</v>
      </c>
      <c r="D47" s="1">
        <v>6142.1</v>
      </c>
      <c r="E47" s="1">
        <v>158</v>
      </c>
      <c r="F47" s="1">
        <v>147</v>
      </c>
      <c r="G47" s="1">
        <v>5155.6</v>
      </c>
      <c r="H47" s="1">
        <v>4996.5</v>
      </c>
      <c r="I47" s="52">
        <f t="shared" si="2"/>
        <v>65.0630994447249</v>
      </c>
      <c r="J47" s="52">
        <f t="shared" si="3"/>
        <v>81.34839875612575</v>
      </c>
      <c r="K47" s="52">
        <f t="shared" si="4"/>
        <v>1.993942453306411</v>
      </c>
      <c r="L47" s="52">
        <f t="shared" si="5"/>
        <v>2.3933182462024387</v>
      </c>
    </row>
    <row r="48" spans="1:12" ht="15">
      <c r="A48" s="1">
        <v>5</v>
      </c>
      <c r="B48" s="1" t="s">
        <v>4</v>
      </c>
      <c r="C48" s="1">
        <v>4360</v>
      </c>
      <c r="D48" s="1">
        <v>3392.6</v>
      </c>
      <c r="E48" s="1">
        <v>290</v>
      </c>
      <c r="F48" s="1">
        <v>225</v>
      </c>
      <c r="G48" s="1">
        <v>2971.8</v>
      </c>
      <c r="H48" s="1">
        <v>2718.9</v>
      </c>
      <c r="I48" s="52">
        <f t="shared" si="2"/>
        <v>68.16055045871559</v>
      </c>
      <c r="J48" s="52">
        <f t="shared" si="3"/>
        <v>80.14207392560279</v>
      </c>
      <c r="K48" s="52">
        <f t="shared" si="4"/>
        <v>6.651376146788991</v>
      </c>
      <c r="L48" s="52">
        <f t="shared" si="5"/>
        <v>6.632081589341508</v>
      </c>
    </row>
    <row r="49" spans="1:12" ht="15">
      <c r="A49" s="1">
        <v>6</v>
      </c>
      <c r="B49" s="1" t="s">
        <v>5</v>
      </c>
      <c r="C49" s="1">
        <v>62658.1</v>
      </c>
      <c r="D49" s="1">
        <v>49437.2</v>
      </c>
      <c r="E49" s="1">
        <v>3155</v>
      </c>
      <c r="F49" s="1">
        <v>2760</v>
      </c>
      <c r="G49" s="1">
        <v>42324.6</v>
      </c>
      <c r="H49" s="1">
        <v>39907.6</v>
      </c>
      <c r="I49" s="52">
        <f t="shared" si="2"/>
        <v>67.54848934136209</v>
      </c>
      <c r="J49" s="52">
        <f t="shared" si="3"/>
        <v>80.72382740122823</v>
      </c>
      <c r="K49" s="52">
        <f t="shared" si="4"/>
        <v>5.035262799223085</v>
      </c>
      <c r="L49" s="52">
        <f t="shared" si="5"/>
        <v>5.582840452129166</v>
      </c>
    </row>
    <row r="50" spans="1:12" ht="15">
      <c r="A50" s="1">
        <v>7</v>
      </c>
      <c r="B50" s="1" t="s">
        <v>6</v>
      </c>
      <c r="C50" s="1">
        <v>978.4</v>
      </c>
      <c r="D50" s="1">
        <v>768</v>
      </c>
      <c r="E50" s="1">
        <v>77</v>
      </c>
      <c r="F50" s="1">
        <v>60</v>
      </c>
      <c r="G50" s="1">
        <v>677.3</v>
      </c>
      <c r="H50" s="1">
        <v>628.6</v>
      </c>
      <c r="I50" s="52">
        <f t="shared" si="2"/>
        <v>69.22526573998366</v>
      </c>
      <c r="J50" s="52">
        <f t="shared" si="3"/>
        <v>81.84895833333333</v>
      </c>
      <c r="K50" s="52">
        <f t="shared" si="4"/>
        <v>7.869991823385119</v>
      </c>
      <c r="L50" s="52">
        <f t="shared" si="5"/>
        <v>7.8125</v>
      </c>
    </row>
    <row r="51" spans="1:12" ht="15">
      <c r="A51" s="1">
        <v>8</v>
      </c>
      <c r="B51" s="1" t="s">
        <v>7</v>
      </c>
      <c r="C51" s="1">
        <v>3776.1</v>
      </c>
      <c r="D51" s="1">
        <v>3008.2</v>
      </c>
      <c r="E51" s="1">
        <v>303</v>
      </c>
      <c r="F51" s="1">
        <v>246</v>
      </c>
      <c r="G51" s="1">
        <v>2531.9</v>
      </c>
      <c r="H51" s="1">
        <v>2351.8</v>
      </c>
      <c r="I51" s="52">
        <f t="shared" si="2"/>
        <v>67.05066073462038</v>
      </c>
      <c r="J51" s="52">
        <f t="shared" si="3"/>
        <v>78.17964231101656</v>
      </c>
      <c r="K51" s="52">
        <f t="shared" si="4"/>
        <v>8.024151902756813</v>
      </c>
      <c r="L51" s="52">
        <f t="shared" si="5"/>
        <v>8.17764776278173</v>
      </c>
    </row>
    <row r="52" spans="1:12" ht="15">
      <c r="A52" s="1">
        <v>9</v>
      </c>
      <c r="B52" s="1" t="s">
        <v>8</v>
      </c>
      <c r="C52" s="1">
        <v>7830.2</v>
      </c>
      <c r="D52" s="1">
        <v>6054.2</v>
      </c>
      <c r="E52" s="1">
        <v>902</v>
      </c>
      <c r="F52" s="1">
        <v>862</v>
      </c>
      <c r="G52" s="1">
        <v>4133.7</v>
      </c>
      <c r="H52" s="1">
        <v>4014.9</v>
      </c>
      <c r="I52" s="52">
        <f t="shared" si="2"/>
        <v>52.79175499987229</v>
      </c>
      <c r="J52" s="52">
        <f t="shared" si="3"/>
        <v>66.31594595487431</v>
      </c>
      <c r="K52" s="52">
        <f t="shared" si="4"/>
        <v>11.519501417588312</v>
      </c>
      <c r="L52" s="52">
        <f t="shared" si="5"/>
        <v>14.238049618446698</v>
      </c>
    </row>
    <row r="53" spans="1:12" ht="15">
      <c r="A53" s="1">
        <v>10</v>
      </c>
      <c r="B53" s="1" t="s">
        <v>9</v>
      </c>
      <c r="C53" s="1">
        <v>36038.1</v>
      </c>
      <c r="D53" s="1">
        <v>28661.5</v>
      </c>
      <c r="E53" s="1">
        <v>5221</v>
      </c>
      <c r="F53" s="1">
        <v>4944</v>
      </c>
      <c r="G53" s="1">
        <v>20377</v>
      </c>
      <c r="H53" s="1">
        <v>19925.1</v>
      </c>
      <c r="I53" s="52">
        <f t="shared" si="2"/>
        <v>56.54293650331177</v>
      </c>
      <c r="J53" s="52">
        <f t="shared" si="3"/>
        <v>69.51869232245346</v>
      </c>
      <c r="K53" s="52">
        <f t="shared" si="4"/>
        <v>14.487445231574362</v>
      </c>
      <c r="L53" s="52">
        <f t="shared" si="5"/>
        <v>17.24962057114945</v>
      </c>
    </row>
    <row r="54" spans="1:12" ht="15">
      <c r="A54" s="1">
        <v>11</v>
      </c>
      <c r="B54" s="1" t="s">
        <v>10</v>
      </c>
      <c r="C54" s="1">
        <v>48293.2</v>
      </c>
      <c r="D54" s="1">
        <v>36759.5</v>
      </c>
      <c r="E54" s="1">
        <v>4686</v>
      </c>
      <c r="F54" s="1">
        <v>4220</v>
      </c>
      <c r="G54" s="1">
        <v>28301.6</v>
      </c>
      <c r="H54" s="1">
        <v>27215.3</v>
      </c>
      <c r="I54" s="52">
        <f t="shared" si="2"/>
        <v>58.60369575840905</v>
      </c>
      <c r="J54" s="52">
        <f t="shared" si="3"/>
        <v>74.03609951169085</v>
      </c>
      <c r="K54" s="52">
        <f t="shared" si="4"/>
        <v>9.70322944016963</v>
      </c>
      <c r="L54" s="52">
        <f t="shared" si="5"/>
        <v>11.480025571620942</v>
      </c>
    </row>
    <row r="55" spans="1:12" ht="15">
      <c r="A55" s="1">
        <v>12</v>
      </c>
      <c r="B55" s="1" t="s">
        <v>11</v>
      </c>
      <c r="C55" s="1">
        <v>3099.1</v>
      </c>
      <c r="D55" s="1">
        <v>2374.6</v>
      </c>
      <c r="E55" s="1">
        <v>212</v>
      </c>
      <c r="F55" s="1">
        <v>195</v>
      </c>
      <c r="G55" s="1">
        <v>1702.8</v>
      </c>
      <c r="H55" s="1">
        <v>1655.7</v>
      </c>
      <c r="I55" s="52">
        <f t="shared" si="2"/>
        <v>54.944984027620926</v>
      </c>
      <c r="J55" s="52">
        <f t="shared" si="3"/>
        <v>69.72542744041102</v>
      </c>
      <c r="K55" s="52">
        <f t="shared" si="4"/>
        <v>6.840695685844278</v>
      </c>
      <c r="L55" s="52">
        <f t="shared" si="5"/>
        <v>8.211909374210393</v>
      </c>
    </row>
    <row r="56" spans="1:12" ht="15">
      <c r="A56" s="1">
        <v>13</v>
      </c>
      <c r="B56" s="1" t="s">
        <v>12</v>
      </c>
      <c r="C56" s="1">
        <v>44127.3</v>
      </c>
      <c r="D56" s="1">
        <v>34404.9</v>
      </c>
      <c r="E56" s="1">
        <v>5390</v>
      </c>
      <c r="F56" s="1">
        <v>5112</v>
      </c>
      <c r="G56" s="1">
        <v>23027.7</v>
      </c>
      <c r="H56" s="1">
        <v>22297.6</v>
      </c>
      <c r="I56" s="52">
        <f t="shared" si="2"/>
        <v>52.184701987205194</v>
      </c>
      <c r="J56" s="52">
        <f t="shared" si="3"/>
        <v>64.8093730834852</v>
      </c>
      <c r="K56" s="52">
        <f t="shared" si="4"/>
        <v>12.214660765557829</v>
      </c>
      <c r="L56" s="52">
        <f t="shared" si="5"/>
        <v>14.858348665451723</v>
      </c>
    </row>
    <row r="57" spans="1:12" ht="15">
      <c r="A57" s="1">
        <v>14</v>
      </c>
      <c r="B57" s="1" t="s">
        <v>13</v>
      </c>
      <c r="C57" s="1">
        <v>681.6</v>
      </c>
      <c r="D57" s="1">
        <v>554.1</v>
      </c>
      <c r="E57" s="1">
        <v>62</v>
      </c>
      <c r="F57" s="1">
        <v>58</v>
      </c>
      <c r="G57" s="1">
        <v>448.2</v>
      </c>
      <c r="H57" s="1">
        <v>431.8</v>
      </c>
      <c r="I57" s="52">
        <f t="shared" si="2"/>
        <v>65.75704225352112</v>
      </c>
      <c r="J57" s="52">
        <f t="shared" si="3"/>
        <v>77.92817181014257</v>
      </c>
      <c r="K57" s="52">
        <f t="shared" si="4"/>
        <v>9.096244131455398</v>
      </c>
      <c r="L57" s="52">
        <f t="shared" si="5"/>
        <v>10.467424652589784</v>
      </c>
    </row>
    <row r="58" spans="1:12" ht="15">
      <c r="A58" s="1">
        <v>15</v>
      </c>
      <c r="B58" s="1" t="s">
        <v>14</v>
      </c>
      <c r="C58" s="1">
        <v>1386</v>
      </c>
      <c r="D58" s="1">
        <v>1082.7</v>
      </c>
      <c r="E58" s="1">
        <v>106</v>
      </c>
      <c r="F58" s="1">
        <v>99</v>
      </c>
      <c r="G58" s="1">
        <v>886.2</v>
      </c>
      <c r="H58" s="1">
        <v>833.4</v>
      </c>
      <c r="I58" s="52">
        <f t="shared" si="2"/>
        <v>63.93939393939394</v>
      </c>
      <c r="J58" s="52">
        <f t="shared" si="3"/>
        <v>76.97423108894431</v>
      </c>
      <c r="K58" s="52">
        <f t="shared" si="4"/>
        <v>7.6479076479076475</v>
      </c>
      <c r="L58" s="52">
        <f t="shared" si="5"/>
        <v>9.14380714879468</v>
      </c>
    </row>
    <row r="59" spans="1:12" ht="15">
      <c r="A59" s="1">
        <v>16</v>
      </c>
      <c r="B59" s="1" t="s">
        <v>15</v>
      </c>
      <c r="C59" s="1">
        <v>2139.7</v>
      </c>
      <c r="D59" s="1">
        <v>1703.9</v>
      </c>
      <c r="E59" s="1">
        <v>140</v>
      </c>
      <c r="F59" s="1">
        <v>134</v>
      </c>
      <c r="G59" s="1">
        <v>1415.7</v>
      </c>
      <c r="H59" s="1">
        <v>1346.1</v>
      </c>
      <c r="I59" s="52">
        <f t="shared" si="2"/>
        <v>66.16348086180307</v>
      </c>
      <c r="J59" s="52">
        <f t="shared" si="3"/>
        <v>79.00111508891366</v>
      </c>
      <c r="K59" s="52">
        <f t="shared" si="4"/>
        <v>6.542973314015984</v>
      </c>
      <c r="L59" s="52">
        <f t="shared" si="5"/>
        <v>7.864311285873583</v>
      </c>
    </row>
    <row r="60" spans="1:12" ht="15">
      <c r="A60" s="1">
        <v>17</v>
      </c>
      <c r="B60" s="1" t="s">
        <v>16</v>
      </c>
      <c r="C60" s="1">
        <v>490.6</v>
      </c>
      <c r="D60" s="1">
        <v>407.3</v>
      </c>
      <c r="E60" s="1">
        <v>40</v>
      </c>
      <c r="F60" s="1">
        <v>33</v>
      </c>
      <c r="G60" s="1">
        <v>311.4</v>
      </c>
      <c r="H60" s="1">
        <v>304.6</v>
      </c>
      <c r="I60" s="52">
        <f t="shared" si="2"/>
        <v>63.47329800244597</v>
      </c>
      <c r="J60" s="52">
        <f t="shared" si="3"/>
        <v>74.78517063589493</v>
      </c>
      <c r="K60" s="52">
        <f t="shared" si="4"/>
        <v>8.153281695882592</v>
      </c>
      <c r="L60" s="52">
        <f t="shared" si="5"/>
        <v>8.102136017677388</v>
      </c>
    </row>
    <row r="61" spans="1:12" ht="15">
      <c r="A61" s="1">
        <v>18</v>
      </c>
      <c r="B61" s="1" t="s">
        <v>17</v>
      </c>
      <c r="C61" s="1">
        <v>7326.9</v>
      </c>
      <c r="D61" s="1">
        <v>5684.1</v>
      </c>
      <c r="E61" s="1">
        <v>285</v>
      </c>
      <c r="F61" s="1">
        <v>265</v>
      </c>
      <c r="G61" s="1">
        <v>4695.6</v>
      </c>
      <c r="H61" s="1">
        <v>4560</v>
      </c>
      <c r="I61" s="52">
        <f t="shared" si="2"/>
        <v>64.08713098308972</v>
      </c>
      <c r="J61" s="52">
        <f t="shared" si="3"/>
        <v>80.22378212909695</v>
      </c>
      <c r="K61" s="52">
        <f t="shared" si="4"/>
        <v>3.889776030790648</v>
      </c>
      <c r="L61" s="52">
        <f t="shared" si="5"/>
        <v>4.662127689519888</v>
      </c>
    </row>
    <row r="62" spans="1:12" ht="15">
      <c r="A62" s="1">
        <v>19</v>
      </c>
      <c r="B62" s="1" t="s">
        <v>18</v>
      </c>
      <c r="C62" s="1">
        <v>411.9</v>
      </c>
      <c r="D62" s="1">
        <v>334.5</v>
      </c>
      <c r="E62" s="1">
        <v>13</v>
      </c>
      <c r="F62" s="1">
        <v>11</v>
      </c>
      <c r="G62" s="1">
        <v>282.4</v>
      </c>
      <c r="H62" s="1">
        <v>271.4</v>
      </c>
      <c r="I62" s="52">
        <f t="shared" si="2"/>
        <v>68.56033017722747</v>
      </c>
      <c r="J62" s="52">
        <f t="shared" si="3"/>
        <v>81.13602391629297</v>
      </c>
      <c r="K62" s="52">
        <f t="shared" si="4"/>
        <v>3.156105850934693</v>
      </c>
      <c r="L62" s="52">
        <f t="shared" si="5"/>
        <v>3.288490284005979</v>
      </c>
    </row>
    <row r="63" spans="1:12" ht="15">
      <c r="A63" s="1">
        <v>20</v>
      </c>
      <c r="B63" s="1" t="s">
        <v>19</v>
      </c>
      <c r="C63" s="1">
        <v>13227.8</v>
      </c>
      <c r="D63" s="1">
        <v>10279.6</v>
      </c>
      <c r="E63" s="1">
        <v>1160</v>
      </c>
      <c r="F63" s="1">
        <v>817</v>
      </c>
      <c r="G63" s="1">
        <v>9548</v>
      </c>
      <c r="H63" s="1">
        <v>8524.1</v>
      </c>
      <c r="I63" s="52">
        <f t="shared" si="2"/>
        <v>72.18131510908844</v>
      </c>
      <c r="J63" s="52">
        <f t="shared" si="3"/>
        <v>82.92248725631347</v>
      </c>
      <c r="K63" s="52">
        <f t="shared" si="4"/>
        <v>8.76940987919382</v>
      </c>
      <c r="L63" s="52">
        <f t="shared" si="5"/>
        <v>7.947780069263395</v>
      </c>
    </row>
    <row r="64" spans="1:12" ht="15">
      <c r="A64" s="1">
        <v>21</v>
      </c>
      <c r="B64" s="1" t="s">
        <v>20</v>
      </c>
      <c r="C64" s="1">
        <v>6779.5</v>
      </c>
      <c r="D64" s="1">
        <v>5460.4</v>
      </c>
      <c r="E64" s="1">
        <v>485</v>
      </c>
      <c r="F64" s="1">
        <v>429</v>
      </c>
      <c r="G64" s="1">
        <v>4430.9</v>
      </c>
      <c r="H64" s="1">
        <v>4219.4</v>
      </c>
      <c r="I64" s="52">
        <f t="shared" si="2"/>
        <v>65.35732723652185</v>
      </c>
      <c r="J64" s="52">
        <f t="shared" si="3"/>
        <v>77.27272727272727</v>
      </c>
      <c r="K64" s="52">
        <f t="shared" si="4"/>
        <v>7.153919905597758</v>
      </c>
      <c r="L64" s="52">
        <f t="shared" si="5"/>
        <v>7.856567284448026</v>
      </c>
    </row>
    <row r="65" spans="1:12" ht="15">
      <c r="A65" s="1">
        <v>22</v>
      </c>
      <c r="B65" s="1" t="s">
        <v>21</v>
      </c>
      <c r="C65" s="1">
        <v>27467.1</v>
      </c>
      <c r="D65" s="1">
        <v>21165.5</v>
      </c>
      <c r="E65" s="1">
        <v>854</v>
      </c>
      <c r="F65" s="1">
        <v>805</v>
      </c>
      <c r="G65" s="1">
        <v>16710.7</v>
      </c>
      <c r="H65" s="1">
        <v>16226.6</v>
      </c>
      <c r="I65" s="52">
        <f t="shared" si="2"/>
        <v>60.838967346388955</v>
      </c>
      <c r="J65" s="52">
        <f t="shared" si="3"/>
        <v>76.66532801020529</v>
      </c>
      <c r="K65" s="52">
        <f t="shared" si="4"/>
        <v>3.1091742484645266</v>
      </c>
      <c r="L65" s="52">
        <f t="shared" si="5"/>
        <v>3.803359240273086</v>
      </c>
    </row>
    <row r="66" spans="1:12" ht="15">
      <c r="A66" s="1">
        <v>23</v>
      </c>
      <c r="B66" s="1" t="s">
        <v>22</v>
      </c>
      <c r="C66" s="1">
        <v>7761.4</v>
      </c>
      <c r="D66" s="1">
        <v>6029.5</v>
      </c>
      <c r="E66" s="1">
        <v>614</v>
      </c>
      <c r="F66" s="1">
        <v>564</v>
      </c>
      <c r="G66" s="1">
        <v>4878.9</v>
      </c>
      <c r="H66" s="1">
        <v>4671.6</v>
      </c>
      <c r="I66" s="52">
        <f t="shared" si="2"/>
        <v>62.861081763599344</v>
      </c>
      <c r="J66" s="52">
        <f t="shared" si="3"/>
        <v>77.47906128203003</v>
      </c>
      <c r="K66" s="52">
        <f t="shared" si="4"/>
        <v>7.910943901873374</v>
      </c>
      <c r="L66" s="52">
        <f t="shared" si="5"/>
        <v>9.354009453520192</v>
      </c>
    </row>
    <row r="67" spans="1:12" ht="15">
      <c r="A67" s="1">
        <v>24</v>
      </c>
      <c r="B67" s="1" t="s">
        <v>23</v>
      </c>
      <c r="C67" s="1">
        <v>14453.6</v>
      </c>
      <c r="D67" s="1">
        <v>11213.4</v>
      </c>
      <c r="E67" s="1">
        <v>778</v>
      </c>
      <c r="F67" s="1">
        <v>715</v>
      </c>
      <c r="G67" s="1">
        <v>7798.9</v>
      </c>
      <c r="H67" s="1">
        <v>7686.2</v>
      </c>
      <c r="I67" s="52">
        <f t="shared" si="2"/>
        <v>53.958183428350026</v>
      </c>
      <c r="J67" s="52">
        <f t="shared" si="3"/>
        <v>68.54477678491804</v>
      </c>
      <c r="K67" s="52">
        <f t="shared" si="4"/>
        <v>5.382742015829966</v>
      </c>
      <c r="L67" s="52">
        <f t="shared" si="5"/>
        <v>6.376299784186776</v>
      </c>
    </row>
    <row r="68" spans="1:12" ht="15">
      <c r="A68" s="1">
        <v>25</v>
      </c>
      <c r="B68" s="1" t="s">
        <v>24</v>
      </c>
      <c r="C68" s="1">
        <v>1573.3</v>
      </c>
      <c r="D68" s="1">
        <v>1226.9</v>
      </c>
      <c r="E68" s="1">
        <v>71</v>
      </c>
      <c r="F68" s="1">
        <v>63</v>
      </c>
      <c r="G68" s="1">
        <v>984.3</v>
      </c>
      <c r="H68" s="1">
        <v>956.1</v>
      </c>
      <c r="I68" s="52">
        <f t="shared" si="2"/>
        <v>62.56276616030001</v>
      </c>
      <c r="J68" s="52">
        <f t="shared" si="3"/>
        <v>77.92811150052978</v>
      </c>
      <c r="K68" s="52">
        <f t="shared" si="4"/>
        <v>4.512807474734634</v>
      </c>
      <c r="L68" s="52">
        <f t="shared" si="5"/>
        <v>5.134892819300676</v>
      </c>
    </row>
    <row r="69" spans="1:12" ht="15">
      <c r="A69" s="1">
        <v>26</v>
      </c>
      <c r="B69" s="1" t="s">
        <v>25</v>
      </c>
      <c r="C69" s="1">
        <v>4184.3</v>
      </c>
      <c r="D69" s="1">
        <v>3329.7</v>
      </c>
      <c r="E69" s="1">
        <v>219</v>
      </c>
      <c r="F69" s="1">
        <v>206</v>
      </c>
      <c r="G69" s="1">
        <v>2601</v>
      </c>
      <c r="H69" s="1">
        <v>2554.2</v>
      </c>
      <c r="I69" s="52">
        <f t="shared" si="2"/>
        <v>62.16093492340415</v>
      </c>
      <c r="J69" s="52">
        <f t="shared" si="3"/>
        <v>76.70961347869176</v>
      </c>
      <c r="K69" s="52">
        <f t="shared" si="4"/>
        <v>5.233850345338527</v>
      </c>
      <c r="L69" s="52">
        <f t="shared" si="5"/>
        <v>6.186743550470013</v>
      </c>
    </row>
    <row r="70" spans="1:12" ht="15">
      <c r="A70" s="1">
        <v>27</v>
      </c>
      <c r="B70" s="1" t="s">
        <v>26</v>
      </c>
      <c r="C70" s="1">
        <v>4098.5</v>
      </c>
      <c r="D70" s="1">
        <v>3105.7</v>
      </c>
      <c r="E70" s="1">
        <v>447</v>
      </c>
      <c r="F70" s="1">
        <v>345</v>
      </c>
      <c r="G70" s="1">
        <v>2619.2</v>
      </c>
      <c r="H70" s="1">
        <v>2434.7</v>
      </c>
      <c r="I70" s="52">
        <f t="shared" si="2"/>
        <v>63.90630718555568</v>
      </c>
      <c r="J70" s="52">
        <f t="shared" si="3"/>
        <v>78.39456483240492</v>
      </c>
      <c r="K70" s="52">
        <f t="shared" si="4"/>
        <v>10.906429181407832</v>
      </c>
      <c r="L70" s="52">
        <f t="shared" si="5"/>
        <v>11.108606755320862</v>
      </c>
    </row>
    <row r="71" spans="1:12" ht="15">
      <c r="A71" s="1">
        <v>28</v>
      </c>
      <c r="B71" s="1" t="s">
        <v>27</v>
      </c>
      <c r="C71" s="1">
        <v>7535.5</v>
      </c>
      <c r="D71" s="1">
        <v>5882.7</v>
      </c>
      <c r="E71" s="1">
        <v>965</v>
      </c>
      <c r="F71" s="1">
        <v>656</v>
      </c>
      <c r="G71" s="1">
        <v>5197</v>
      </c>
      <c r="H71" s="1">
        <v>4834.5</v>
      </c>
      <c r="I71" s="52">
        <f t="shared" si="2"/>
        <v>68.9668900537456</v>
      </c>
      <c r="J71" s="52">
        <f t="shared" si="3"/>
        <v>82.18165128257434</v>
      </c>
      <c r="K71" s="52">
        <f t="shared" si="4"/>
        <v>12.806051356910624</v>
      </c>
      <c r="L71" s="52">
        <f t="shared" si="5"/>
        <v>11.151342070817822</v>
      </c>
    </row>
    <row r="72" spans="1:12" ht="15">
      <c r="A72" s="1">
        <v>29</v>
      </c>
      <c r="B72" s="1" t="s">
        <v>28</v>
      </c>
      <c r="C72" s="1">
        <v>271.7</v>
      </c>
      <c r="D72" s="1">
        <v>220.8</v>
      </c>
      <c r="E72" s="1">
        <v>21</v>
      </c>
      <c r="F72" s="1">
        <v>15</v>
      </c>
      <c r="G72" s="1">
        <v>209.4</v>
      </c>
      <c r="H72" s="1">
        <v>187.3</v>
      </c>
      <c r="I72" s="52">
        <f t="shared" si="2"/>
        <v>77.0702981229297</v>
      </c>
      <c r="J72" s="52">
        <f t="shared" si="3"/>
        <v>84.82789855072464</v>
      </c>
      <c r="K72" s="52">
        <f t="shared" si="4"/>
        <v>7.729112992270887</v>
      </c>
      <c r="L72" s="52">
        <f t="shared" si="5"/>
        <v>6.7934782608695645</v>
      </c>
    </row>
    <row r="73" spans="1:12" ht="15">
      <c r="A73" s="1">
        <v>30</v>
      </c>
      <c r="B73" s="1" t="s">
        <v>29</v>
      </c>
      <c r="C73" s="1">
        <v>4048.2</v>
      </c>
      <c r="D73" s="1">
        <v>3195.9</v>
      </c>
      <c r="E73" s="1">
        <v>304</v>
      </c>
      <c r="F73" s="1">
        <v>223</v>
      </c>
      <c r="G73" s="1">
        <v>2846.2</v>
      </c>
      <c r="H73" s="1">
        <v>2584.8</v>
      </c>
      <c r="I73" s="52">
        <f t="shared" si="2"/>
        <v>70.30779111703967</v>
      </c>
      <c r="J73" s="52">
        <f t="shared" si="3"/>
        <v>80.8786257392284</v>
      </c>
      <c r="K73" s="52">
        <f t="shared" si="4"/>
        <v>7.50951039968381</v>
      </c>
      <c r="L73" s="52">
        <f t="shared" si="5"/>
        <v>6.977690165524578</v>
      </c>
    </row>
    <row r="74" spans="1:12" ht="15">
      <c r="A74" s="1">
        <v>31</v>
      </c>
      <c r="B74" s="1" t="s">
        <v>30</v>
      </c>
      <c r="C74" s="1">
        <v>6562.7</v>
      </c>
      <c r="D74" s="1">
        <v>5295.7</v>
      </c>
      <c r="E74" s="1">
        <v>666</v>
      </c>
      <c r="F74" s="1">
        <v>549</v>
      </c>
      <c r="G74" s="1">
        <v>4682.3</v>
      </c>
      <c r="H74" s="1">
        <v>4336</v>
      </c>
      <c r="I74" s="52">
        <f t="shared" si="2"/>
        <v>71.34715894372744</v>
      </c>
      <c r="J74" s="52">
        <f t="shared" si="3"/>
        <v>81.8777498725381</v>
      </c>
      <c r="K74" s="52">
        <f t="shared" si="4"/>
        <v>10.148262148201198</v>
      </c>
      <c r="L74" s="52">
        <f t="shared" si="5"/>
        <v>10.366901448344883</v>
      </c>
    </row>
    <row r="75" spans="1:12" ht="15">
      <c r="A75" s="1">
        <v>35</v>
      </c>
      <c r="B75" s="1" t="s">
        <v>31</v>
      </c>
      <c r="C75" s="1">
        <v>5247.7</v>
      </c>
      <c r="D75" s="1">
        <v>3991.2</v>
      </c>
      <c r="E75" s="1">
        <v>514</v>
      </c>
      <c r="F75" s="1">
        <v>464</v>
      </c>
      <c r="G75" s="1">
        <v>2897</v>
      </c>
      <c r="H75" s="1">
        <v>2765</v>
      </c>
      <c r="I75" s="52">
        <f t="shared" si="2"/>
        <v>55.205137488804624</v>
      </c>
      <c r="J75" s="52">
        <f t="shared" si="3"/>
        <v>69.27741030266587</v>
      </c>
      <c r="K75" s="52">
        <f t="shared" si="4"/>
        <v>9.7947672313585</v>
      </c>
      <c r="L75" s="52">
        <f t="shared" si="5"/>
        <v>11.625576267789137</v>
      </c>
    </row>
  </sheetData>
  <autoFilter ref="A3:S3">
    <sortState ref="A4:S75">
      <sortCondition descending="1" sortBy="value" ref="J4:J75"/>
    </sortState>
  </autoFilter>
  <mergeCells count="2">
    <mergeCell ref="C41:D41"/>
    <mergeCell ref="E41:F4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9"/>
  <sheetViews>
    <sheetView workbookViewId="0" topLeftCell="A1">
      <selection activeCell="A12" sqref="A12:A15"/>
    </sheetView>
  </sheetViews>
  <sheetFormatPr defaultColWidth="10.00390625" defaultRowHeight="15"/>
  <cols>
    <col min="1" max="16384" width="10.00390625" style="47" customWidth="1"/>
  </cols>
  <sheetData>
    <row r="4" spans="1:5" ht="14.25">
      <c r="A4" s="46" t="s">
        <v>54</v>
      </c>
      <c r="B4" s="46" t="s">
        <v>57</v>
      </c>
      <c r="C4" s="46" t="s">
        <v>58</v>
      </c>
      <c r="D4" s="46" t="s">
        <v>36</v>
      </c>
      <c r="E4" s="46"/>
    </row>
    <row r="5" spans="1:5" ht="14.25">
      <c r="A5" s="77" t="s">
        <v>0</v>
      </c>
      <c r="B5" s="48">
        <v>14.2</v>
      </c>
      <c r="C5" s="48">
        <v>10.6</v>
      </c>
      <c r="D5" s="48">
        <v>12.3</v>
      </c>
      <c r="E5" s="48">
        <f>B5-C5</f>
        <v>3.5999999999999996</v>
      </c>
    </row>
    <row r="6" spans="1:5" ht="14.25">
      <c r="A6" s="78"/>
      <c r="B6" s="50"/>
      <c r="C6" s="50"/>
      <c r="D6" s="50"/>
      <c r="E6" s="50"/>
    </row>
    <row r="7" spans="1:5" ht="14.25">
      <c r="A7" s="78" t="s">
        <v>9</v>
      </c>
      <c r="B7" s="50">
        <v>26.5</v>
      </c>
      <c r="C7" s="50">
        <v>16.6</v>
      </c>
      <c r="D7" s="50">
        <v>21.3</v>
      </c>
      <c r="E7" s="50">
        <f>B7-C7</f>
        <v>9.899999999999999</v>
      </c>
    </row>
    <row r="8" spans="1:5" ht="14.25">
      <c r="A8" s="76" t="s">
        <v>12</v>
      </c>
      <c r="B8" s="49">
        <v>24.1</v>
      </c>
      <c r="C8" s="49">
        <v>15.9</v>
      </c>
      <c r="D8" s="49">
        <v>19.5</v>
      </c>
      <c r="E8" s="49">
        <f>B8-C8</f>
        <v>8.200000000000001</v>
      </c>
    </row>
    <row r="9" spans="1:5" ht="14.25">
      <c r="A9" s="76" t="s">
        <v>8</v>
      </c>
      <c r="B9" s="49">
        <v>24.6</v>
      </c>
      <c r="C9" s="49">
        <v>13.5</v>
      </c>
      <c r="D9" s="49">
        <v>18.5</v>
      </c>
      <c r="E9" s="49">
        <f>B9-C9</f>
        <v>11.100000000000001</v>
      </c>
    </row>
    <row r="10" spans="1:5" ht="14.25">
      <c r="A10" s="76" t="s">
        <v>27</v>
      </c>
      <c r="B10" s="49">
        <v>18.1</v>
      </c>
      <c r="C10" s="49">
        <v>14.3</v>
      </c>
      <c r="D10" s="49">
        <v>16.1</v>
      </c>
      <c r="E10" s="49">
        <f>B10-C10</f>
        <v>3.8000000000000007</v>
      </c>
    </row>
    <row r="11" spans="1:5" ht="14.25">
      <c r="A11" s="76" t="s">
        <v>26</v>
      </c>
      <c r="B11" s="49">
        <v>15.4</v>
      </c>
      <c r="C11" s="49">
        <v>14.7</v>
      </c>
      <c r="D11" s="49">
        <v>15.1</v>
      </c>
      <c r="E11" s="49">
        <f>B11-C11</f>
        <v>0.7000000000000011</v>
      </c>
    </row>
    <row r="12" spans="1:5" ht="14.25">
      <c r="A12" s="76" t="s">
        <v>10</v>
      </c>
      <c r="B12" s="49">
        <v>16.6</v>
      </c>
      <c r="C12" s="49">
        <v>13</v>
      </c>
      <c r="D12" s="49">
        <v>14.8</v>
      </c>
      <c r="E12" s="49">
        <f>B12-C12</f>
        <v>3.6000000000000014</v>
      </c>
    </row>
    <row r="13" spans="1:5" ht="14.25">
      <c r="A13" s="76" t="s">
        <v>13</v>
      </c>
      <c r="B13" s="49">
        <v>14.7</v>
      </c>
      <c r="C13" s="49">
        <v>10.6</v>
      </c>
      <c r="D13" s="49">
        <v>12.5</v>
      </c>
      <c r="E13" s="49">
        <f>B13-C13</f>
        <v>4.1</v>
      </c>
    </row>
    <row r="14" spans="1:5" ht="14.25">
      <c r="A14" s="76" t="s">
        <v>16</v>
      </c>
      <c r="B14" s="49">
        <v>14.1</v>
      </c>
      <c r="C14" s="49">
        <v>9.5</v>
      </c>
      <c r="D14" s="49">
        <v>11.6</v>
      </c>
      <c r="E14" s="49">
        <f>B14-C14</f>
        <v>4.6</v>
      </c>
    </row>
    <row r="15" spans="1:5" ht="14.25">
      <c r="A15" s="76" t="s">
        <v>22</v>
      </c>
      <c r="B15" s="49">
        <v>12.8</v>
      </c>
      <c r="C15" s="49">
        <v>10.1</v>
      </c>
      <c r="D15" s="49">
        <v>11.5</v>
      </c>
      <c r="E15" s="49">
        <f>B15-C15</f>
        <v>2.700000000000001</v>
      </c>
    </row>
    <row r="16" spans="1:5" ht="14.25">
      <c r="A16" s="76" t="s">
        <v>19</v>
      </c>
      <c r="B16" s="49">
        <v>13.2</v>
      </c>
      <c r="C16" s="49">
        <v>9.7</v>
      </c>
      <c r="D16" s="49">
        <v>11.4</v>
      </c>
      <c r="E16" s="49">
        <f>B16-C16</f>
        <v>3.5</v>
      </c>
    </row>
    <row r="17" spans="1:5" ht="14.25">
      <c r="A17" s="76" t="s">
        <v>11</v>
      </c>
      <c r="B17" s="49">
        <v>13</v>
      </c>
      <c r="C17" s="49">
        <v>9.7</v>
      </c>
      <c r="D17" s="49">
        <v>11.2</v>
      </c>
      <c r="E17" s="49">
        <f>B17-C17</f>
        <v>3.3000000000000007</v>
      </c>
    </row>
    <row r="18" spans="1:5" ht="14.25">
      <c r="A18" s="76" t="s">
        <v>1</v>
      </c>
      <c r="B18" s="49">
        <v>12.4</v>
      </c>
      <c r="C18" s="49">
        <v>10</v>
      </c>
      <c r="D18" s="49">
        <v>11.1</v>
      </c>
      <c r="E18" s="49">
        <f>B18-C18</f>
        <v>2.4000000000000004</v>
      </c>
    </row>
    <row r="19" spans="1:5" ht="14.25">
      <c r="A19" s="76" t="s">
        <v>7</v>
      </c>
      <c r="B19" s="49">
        <v>12.8</v>
      </c>
      <c r="C19" s="49">
        <v>9.6</v>
      </c>
      <c r="D19" s="49">
        <v>11.1</v>
      </c>
      <c r="E19" s="49">
        <f>B19-C19</f>
        <v>3.200000000000001</v>
      </c>
    </row>
    <row r="20" spans="1:5" ht="14.25">
      <c r="A20" s="76" t="s">
        <v>14</v>
      </c>
      <c r="B20" s="49">
        <v>10</v>
      </c>
      <c r="C20" s="49">
        <v>11.7</v>
      </c>
      <c r="D20" s="49">
        <v>10.9</v>
      </c>
      <c r="E20" s="49">
        <f>B20-C20</f>
        <v>-1.6999999999999993</v>
      </c>
    </row>
    <row r="21" spans="1:5" ht="14.25">
      <c r="A21" s="76" t="s">
        <v>6</v>
      </c>
      <c r="B21" s="49">
        <v>10.5</v>
      </c>
      <c r="C21" s="49">
        <v>10.1</v>
      </c>
      <c r="D21" s="49">
        <v>10.3</v>
      </c>
      <c r="E21" s="49">
        <f>B21-C21</f>
        <v>0.40000000000000036</v>
      </c>
    </row>
    <row r="22" spans="1:5" ht="14.25">
      <c r="A22" s="76" t="s">
        <v>20</v>
      </c>
      <c r="B22" s="49">
        <v>11.3</v>
      </c>
      <c r="C22" s="49">
        <v>9</v>
      </c>
      <c r="D22" s="49">
        <v>10.1</v>
      </c>
      <c r="E22" s="49">
        <f>B22-C22</f>
        <v>2.3000000000000007</v>
      </c>
    </row>
    <row r="23" spans="1:5" ht="14.25">
      <c r="A23" s="76" t="s">
        <v>23</v>
      </c>
      <c r="B23" s="49">
        <v>8.7</v>
      </c>
      <c r="C23" s="49">
        <v>9.5</v>
      </c>
      <c r="D23" s="49">
        <v>9.2</v>
      </c>
      <c r="E23" s="49">
        <f>B23-C23</f>
        <v>-0.8000000000000007</v>
      </c>
    </row>
    <row r="24" spans="1:5" ht="14.25">
      <c r="A24" s="76" t="s">
        <v>15</v>
      </c>
      <c r="B24" s="49">
        <v>9</v>
      </c>
      <c r="C24" s="49">
        <v>9.2</v>
      </c>
      <c r="D24" s="49">
        <v>9.1</v>
      </c>
      <c r="E24" s="49">
        <f>B24-C24</f>
        <v>-0.1999999999999993</v>
      </c>
    </row>
    <row r="25" spans="1:5" ht="14.25">
      <c r="A25" s="76" t="s">
        <v>4</v>
      </c>
      <c r="B25" s="49">
        <v>9.6</v>
      </c>
      <c r="C25" s="49">
        <v>8.6</v>
      </c>
      <c r="D25" s="49">
        <v>9.1</v>
      </c>
      <c r="E25" s="49">
        <f>B25-C25</f>
        <v>1</v>
      </c>
    </row>
    <row r="26" spans="1:5" ht="14.25">
      <c r="A26" s="76" t="s">
        <v>25</v>
      </c>
      <c r="B26" s="49">
        <v>8.1</v>
      </c>
      <c r="C26" s="49">
        <v>7.5</v>
      </c>
      <c r="D26" s="49">
        <v>7.8</v>
      </c>
      <c r="E26" s="49">
        <f>B26-C26</f>
        <v>0.5999999999999996</v>
      </c>
    </row>
    <row r="27" spans="1:5" ht="14.25">
      <c r="A27" s="76" t="s">
        <v>2</v>
      </c>
      <c r="B27" s="49">
        <v>7.7</v>
      </c>
      <c r="C27" s="49">
        <v>7.7</v>
      </c>
      <c r="D27" s="49">
        <v>7.7</v>
      </c>
      <c r="E27" s="49">
        <f>B27-C27</f>
        <v>0</v>
      </c>
    </row>
    <row r="28" spans="1:5" ht="14.25">
      <c r="A28" s="76" t="s">
        <v>5</v>
      </c>
      <c r="B28" s="49">
        <v>7.5</v>
      </c>
      <c r="C28" s="49">
        <v>6.6</v>
      </c>
      <c r="D28" s="49">
        <v>7</v>
      </c>
      <c r="E28" s="49">
        <f>B28-C28</f>
        <v>0.9000000000000004</v>
      </c>
    </row>
    <row r="29" spans="1:5" ht="14.25">
      <c r="A29" s="76" t="s">
        <v>24</v>
      </c>
      <c r="B29" s="49">
        <v>8</v>
      </c>
      <c r="C29" s="49">
        <v>5.8</v>
      </c>
      <c r="D29" s="49">
        <v>6.8</v>
      </c>
      <c r="E29" s="49">
        <f>B29-C29</f>
        <v>2.2</v>
      </c>
    </row>
    <row r="30" spans="1:5" ht="14.25">
      <c r="A30" s="76" t="s">
        <v>17</v>
      </c>
      <c r="B30" s="49">
        <v>5.9</v>
      </c>
      <c r="C30" s="49">
        <v>5.7</v>
      </c>
      <c r="D30" s="49">
        <v>5.8</v>
      </c>
      <c r="E30" s="49">
        <f>B30-C30</f>
        <v>0.20000000000000018</v>
      </c>
    </row>
    <row r="31" spans="1:5" ht="14.25">
      <c r="A31" s="76" t="s">
        <v>21</v>
      </c>
      <c r="B31" s="49">
        <v>5.3</v>
      </c>
      <c r="C31" s="49">
        <v>4.5</v>
      </c>
      <c r="D31" s="49">
        <v>4.9</v>
      </c>
      <c r="E31" s="49">
        <f>B31-C31</f>
        <v>0.7999999999999998</v>
      </c>
    </row>
    <row r="32" spans="1:5" ht="14.25">
      <c r="A32" s="76" t="s">
        <v>18</v>
      </c>
      <c r="B32" s="49">
        <v>4.4</v>
      </c>
      <c r="C32" s="49">
        <v>4.4</v>
      </c>
      <c r="D32" s="49">
        <v>4.4</v>
      </c>
      <c r="E32" s="49">
        <f>B32-C32</f>
        <v>0</v>
      </c>
    </row>
    <row r="33" spans="1:5" ht="14.25">
      <c r="A33" s="76" t="s">
        <v>3</v>
      </c>
      <c r="B33" s="49">
        <v>3.9</v>
      </c>
      <c r="C33" s="49">
        <v>2.2</v>
      </c>
      <c r="D33" s="49">
        <v>3</v>
      </c>
      <c r="E33" s="49">
        <f>B33-C33</f>
        <v>1.6999999999999997</v>
      </c>
    </row>
    <row r="34" spans="1:5" ht="14.25">
      <c r="A34" s="76"/>
      <c r="B34" s="49"/>
      <c r="C34" s="49"/>
      <c r="D34" s="49"/>
      <c r="E34" s="49"/>
    </row>
    <row r="35" spans="1:5" ht="14.25">
      <c r="A35" s="76" t="s">
        <v>30</v>
      </c>
      <c r="B35" s="49">
        <v>16.1</v>
      </c>
      <c r="C35" s="49">
        <v>10.1</v>
      </c>
      <c r="D35" s="49">
        <v>13</v>
      </c>
      <c r="E35" s="49">
        <f>B35-C35</f>
        <v>6.000000000000002</v>
      </c>
    </row>
    <row r="36" spans="1:5" ht="14.25">
      <c r="A36" s="76" t="s">
        <v>29</v>
      </c>
      <c r="B36" s="49">
        <v>11.1</v>
      </c>
      <c r="C36" s="49">
        <v>9</v>
      </c>
      <c r="D36" s="49">
        <v>10</v>
      </c>
      <c r="E36" s="49">
        <f>B36-C36</f>
        <v>2.0999999999999996</v>
      </c>
    </row>
    <row r="37" spans="1:5" ht="14.25">
      <c r="A37" s="76" t="s">
        <v>28</v>
      </c>
      <c r="B37" s="49">
        <v>10</v>
      </c>
      <c r="C37" s="49">
        <v>8.8</v>
      </c>
      <c r="D37" s="49">
        <v>9.3</v>
      </c>
      <c r="E37" s="49">
        <f>B37-C37</f>
        <v>1.1999999999999993</v>
      </c>
    </row>
    <row r="38" spans="1:5" ht="14.25">
      <c r="A38" s="76"/>
      <c r="B38" s="49"/>
      <c r="C38" s="49"/>
      <c r="D38" s="49"/>
      <c r="E38" s="49"/>
    </row>
    <row r="39" spans="1:5" ht="14.25">
      <c r="A39" s="76" t="s">
        <v>31</v>
      </c>
      <c r="B39" s="49">
        <v>16.2</v>
      </c>
      <c r="C39" s="49">
        <v>14.7</v>
      </c>
      <c r="D39" s="49">
        <v>15.4</v>
      </c>
      <c r="E39" s="49">
        <f>B39-C39</f>
        <v>1.5</v>
      </c>
    </row>
  </sheetData>
  <autoFilter ref="A6:E6">
    <sortState ref="A7:E39">
      <sortCondition descending="1" sortBy="value" ref="D7:D39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2023-05-17T12:14:21Z</dcterms:modified>
  <cp:category/>
  <cp:version/>
  <cp:contentType/>
  <cp:contentStatus/>
</cp:coreProperties>
</file>