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1840" windowHeight="13140" tabRatio="638" activeTab="2"/>
  </bookViews>
  <sheets>
    <sheet name="Fig 5" sheetId="52" r:id="rId1"/>
    <sheet name="Fig 6" sheetId="53" r:id="rId2"/>
    <sheet name="Fig 7" sheetId="54" r:id="rId3"/>
    <sheet name="Data" sheetId="55" state="hidden" r:id="rId4"/>
  </sheets>
  <definedNames>
    <definedName name="Query1">#REF!</definedName>
  </definedNames>
  <calcPr calcId="162913"/>
  <extLst/>
</workbook>
</file>

<file path=xl/sharedStrings.xml><?xml version="1.0" encoding="utf-8"?>
<sst xmlns="http://schemas.openxmlformats.org/spreadsheetml/2006/main" count="131" uniqueCount="62">
  <si>
    <t>Environment</t>
  </si>
  <si>
    <t>(2004 = 100)</t>
  </si>
  <si>
    <t>(million tonnes)</t>
  </si>
  <si>
    <t>Chemicals consumption</t>
  </si>
  <si>
    <t>Hazardous and non-hazardous - Total</t>
  </si>
  <si>
    <t>Hazardous to the environment</t>
  </si>
  <si>
    <t>Hazardous to health</t>
  </si>
  <si>
    <t>Severe chronic environmental hazard</t>
  </si>
  <si>
    <t>Significant chronic environmental hazard</t>
  </si>
  <si>
    <t>Moderate chronic environmental hazard</t>
  </si>
  <si>
    <t>Chronic environmental hazard</t>
  </si>
  <si>
    <t>Significant acute environmental hazard</t>
  </si>
  <si>
    <t>Carcinogenic, mutagenic and reprotoxic (CMR) health hazard</t>
  </si>
  <si>
    <t>Chronic toxic health hazard</t>
  </si>
  <si>
    <t>Very toxic health hazard</t>
  </si>
  <si>
    <t>Toxic health hazard</t>
  </si>
  <si>
    <t>Harmful health hazard</t>
  </si>
  <si>
    <t>Note: The y-axis is cut.</t>
  </si>
  <si>
    <r>
      <t>Source:</t>
    </r>
    <r>
      <rPr>
        <sz val="9"/>
        <rFont val="Arial"/>
        <family val="2"/>
      </rPr>
      <t xml:space="preserve"> Eurostat (online data codes: env_chmhaz)</t>
    </r>
  </si>
  <si>
    <t xml:space="preserve">Human health </t>
  </si>
  <si>
    <t xml:space="preserve">Human health and environment </t>
  </si>
  <si>
    <t>Production and consumption of chemicals by hazard class [env_chmhaz]</t>
  </si>
  <si>
    <t>Last update</t>
  </si>
  <si>
    <t>Extracted on</t>
  </si>
  <si>
    <t>Source of data</t>
  </si>
  <si>
    <t>Eurostat</t>
  </si>
  <si>
    <t>INDIC_ENV</t>
  </si>
  <si>
    <t>Production of chemicals</t>
  </si>
  <si>
    <t>UNIT</t>
  </si>
  <si>
    <t>Million tonnes</t>
  </si>
  <si>
    <t>GEO</t>
  </si>
  <si>
    <t>European Union - 28 countries</t>
  </si>
  <si>
    <t>HAZARD/TIME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</si>
  <si>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</si>
  <si>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</si>
  <si>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</si>
  <si>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</si>
  <si>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</si>
  <si>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</si>
  <si>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</si>
  <si>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</si>
  <si>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</si>
  <si>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</si>
  <si>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</si>
  <si>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</si>
  <si>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</si>
  <si>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</si>
  <si>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</si>
  <si>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Special value:</t>
  </si>
  <si>
    <t>:</t>
  </si>
  <si>
    <t>not available</t>
  </si>
  <si>
    <t>Consumption of chemicals</t>
  </si>
  <si>
    <t>Fig4</t>
  </si>
  <si>
    <t>Fig5</t>
  </si>
  <si>
    <t>Fig6</t>
  </si>
  <si>
    <t>Consumption</t>
  </si>
  <si>
    <t>Figure 6: Consumption of  chemicals hazardous to health, EU, 2004–19</t>
  </si>
  <si>
    <t>Figure 5: Consumption of chemicals, EU, 2004–19</t>
  </si>
  <si>
    <t>Figure7: Consumption of  chemicals hazardous to the environment, EU, 2004–19</t>
  </si>
  <si>
    <t>Note: The different classes of chemicals are ranked according to their toxicity from the most dangerous (bottom class) up to the least dangerous (top class).</t>
  </si>
  <si>
    <r>
      <t>Source:</t>
    </r>
    <r>
      <rPr>
        <sz val="12"/>
        <rFont val="Arial"/>
        <family val="2"/>
      </rPr>
      <t xml:space="preserve"> Eurostat (online data code: env_chmhaz)</t>
    </r>
  </si>
  <si>
    <t xml:space="preserve">Note: The different classes of chemicals are ranked according to their environmental impact from the most harmful (bottom class) up to the least harmful (top class).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</si>
</sst>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d\.mm\.yy"/>
    <numFmt numFmtId="166" formatCode="#,##0.0"/>
    <numFmt numFmtId="167" formatCode="0.0%"/>
    <numFmt numFmtId="168" formatCode="0.00000"/>
  </numFmts>
  <fonts count="16"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/>
      <protection/>
    </xf>
  </cellStyleXfs>
  <cellXfs count="50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0" borderId="0" xfId="0" applyNumberFormat="1" applyFont="1"/>
    <xf numFmtId="0" fontId="4" fillId="0" borderId="0" xfId="0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left" vertical="top" wrapText="1"/>
    </xf>
    <xf numFmtId="2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/>
    <xf numFmtId="164" fontId="2" fillId="0" borderId="0" xfId="15" applyNumberFormat="1" applyFont="1"/>
    <xf numFmtId="1" fontId="4" fillId="0" borderId="0" xfId="0" applyNumberFormat="1" applyFont="1" applyFill="1"/>
    <xf numFmtId="0" fontId="8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168" fontId="2" fillId="0" borderId="0" xfId="0" applyNumberFormat="1" applyFo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24" applyNumberFormat="1" applyFont="1" applyFill="1" applyBorder="1" applyAlignment="1">
      <alignment/>
      <protection/>
    </xf>
    <xf numFmtId="0" fontId="2" fillId="0" borderId="0" xfId="24" applyFont="1">
      <alignment/>
      <protection/>
    </xf>
    <xf numFmtId="165" fontId="2" fillId="0" borderId="0" xfId="24" applyNumberFormat="1" applyFont="1" applyFill="1" applyBorder="1" applyAlignment="1">
      <alignment/>
      <protection/>
    </xf>
    <xf numFmtId="0" fontId="2" fillId="2" borderId="1" xfId="24" applyNumberFormat="1" applyFont="1" applyFill="1" applyBorder="1" applyAlignment="1">
      <alignment/>
      <protection/>
    </xf>
    <xf numFmtId="166" fontId="2" fillId="0" borderId="1" xfId="24" applyNumberFormat="1" applyFont="1" applyFill="1" applyBorder="1" applyAlignment="1">
      <alignment/>
      <protection/>
    </xf>
    <xf numFmtId="166" fontId="2" fillId="3" borderId="1" xfId="24" applyNumberFormat="1" applyFont="1" applyFill="1" applyBorder="1" applyAlignment="1">
      <alignment/>
      <protection/>
    </xf>
    <xf numFmtId="167" fontId="2" fillId="0" borderId="0" xfId="15" applyNumberFormat="1" applyFont="1"/>
    <xf numFmtId="166" fontId="2" fillId="0" borderId="0" xfId="24" applyNumberFormat="1" applyFont="1">
      <alignment/>
      <protection/>
    </xf>
    <xf numFmtId="9" fontId="2" fillId="0" borderId="0" xfId="15" applyFont="1"/>
    <xf numFmtId="164" fontId="2" fillId="0" borderId="0" xfId="24" applyNumberFormat="1" applyFont="1">
      <alignment/>
      <protection/>
    </xf>
    <xf numFmtId="0" fontId="2" fillId="3" borderId="0" xfId="24" applyFont="1" applyFill="1">
      <alignment/>
      <protection/>
    </xf>
    <xf numFmtId="164" fontId="2" fillId="3" borderId="0" xfId="24" applyNumberFormat="1" applyFont="1" applyFill="1">
      <alignment/>
      <protection/>
    </xf>
    <xf numFmtId="2" fontId="2" fillId="3" borderId="0" xfId="24" applyNumberFormat="1" applyFont="1" applyFill="1">
      <alignment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2 2" xfId="21"/>
    <cellStyle name="Standard 3" xfId="22"/>
    <cellStyle name="Prozent 2" xfId="23"/>
    <cellStyle name="Standard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chemicals,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(2004 = 100)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"/>
          <c:y val="0.1805"/>
          <c:w val="0.798"/>
          <c:h val="0.6455"/>
        </c:manualLayout>
      </c:layout>
      <c:lineChart>
        <c:grouping val="standard"/>
        <c:varyColors val="0"/>
        <c:ser>
          <c:idx val="2"/>
          <c:order val="0"/>
          <c:tx>
            <c:strRef>
              <c:f>'Fig 5'!$D$12</c:f>
              <c:strCache>
                <c:ptCount val="1"/>
                <c:pt idx="0">
                  <c:v>Hazardous and non-hazardous - Total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5'!$E$11:$T$11</c:f>
              <c:numCache/>
            </c:numRef>
          </c:cat>
          <c:val>
            <c:numRef>
              <c:f>'Fig 5'!$E$12:$T$12</c:f>
              <c:numCache/>
            </c:numRef>
          </c:val>
          <c:smooth val="0"/>
        </c:ser>
        <c:ser>
          <c:idx val="1"/>
          <c:order val="1"/>
          <c:tx>
            <c:strRef>
              <c:f>'Fig 5'!$D$14</c:f>
              <c:strCache>
                <c:ptCount val="1"/>
                <c:pt idx="0">
                  <c:v>Hazardous to the environment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5'!$E$11:$T$11</c:f>
              <c:numCache/>
            </c:numRef>
          </c:cat>
          <c:val>
            <c:numRef>
              <c:f>'Fig 5'!$E$14:$T$14</c:f>
              <c:numCache/>
            </c:numRef>
          </c:val>
          <c:smooth val="0"/>
        </c:ser>
        <c:ser>
          <c:idx val="0"/>
          <c:order val="2"/>
          <c:tx>
            <c:strRef>
              <c:f>'Fig 5'!$D$13</c:f>
              <c:strCache>
                <c:ptCount val="1"/>
                <c:pt idx="0">
                  <c:v>Hazardous to health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5'!$E$11:$T$11</c:f>
              <c:numCache/>
            </c:numRef>
          </c:cat>
          <c:val>
            <c:numRef>
              <c:f>'Fig 5'!$E$13:$T$13</c:f>
              <c:numCache/>
            </c:numRef>
          </c:val>
          <c:smooth val="0"/>
        </c:ser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785247"/>
        <c:crosses val="autoZero"/>
        <c:auto val="1"/>
        <c:lblOffset val="150"/>
        <c:tickLblSkip val="1"/>
        <c:noMultiLvlLbl val="0"/>
      </c:catAx>
      <c:valAx>
        <c:axId val="40785247"/>
        <c:scaling>
          <c:orientation val="minMax"/>
          <c:max val="115"/>
          <c:min val="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31694"/>
        <c:crosses val="autoZero"/>
        <c:crossBetween val="between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85975"/>
          <c:y val="0.25575"/>
          <c:w val="0.13275"/>
          <c:h val="0.4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 chemicals hazardous to health,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3"/>
          <c:w val="0.72725"/>
          <c:h val="0.6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6'!$B$11</c:f>
              <c:strCache>
                <c:ptCount val="1"/>
                <c:pt idx="0">
                  <c:v>Carcinogenic, mutagenic and reprotoxic (CMR) health hazard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6'!$C$10:$R$10</c:f>
              <c:numCache/>
            </c:numRef>
          </c:cat>
          <c:val>
            <c:numRef>
              <c:f>'Fig 6'!$C$11:$R$11</c:f>
              <c:numCache/>
            </c:numRef>
          </c:val>
        </c:ser>
        <c:ser>
          <c:idx val="1"/>
          <c:order val="1"/>
          <c:tx>
            <c:strRef>
              <c:f>'Fig 6'!$B$12</c:f>
              <c:strCache>
                <c:ptCount val="1"/>
                <c:pt idx="0">
                  <c:v>Chronic toxic health hazard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6'!$C$10:$R$10</c:f>
              <c:numCache/>
            </c:numRef>
          </c:cat>
          <c:val>
            <c:numRef>
              <c:f>'Fig 6'!$C$12:$R$12</c:f>
              <c:numCache/>
            </c:numRef>
          </c:val>
        </c:ser>
        <c:ser>
          <c:idx val="2"/>
          <c:order val="2"/>
          <c:tx>
            <c:strRef>
              <c:f>'Fig 6'!$B$13</c:f>
              <c:strCache>
                <c:ptCount val="1"/>
                <c:pt idx="0">
                  <c:v>Very toxic health hazard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6'!$C$10:$R$10</c:f>
              <c:numCache/>
            </c:numRef>
          </c:cat>
          <c:val>
            <c:numRef>
              <c:f>'Fig 6'!$C$13:$R$13</c:f>
              <c:numCache/>
            </c:numRef>
          </c:val>
        </c:ser>
        <c:ser>
          <c:idx val="3"/>
          <c:order val="3"/>
          <c:tx>
            <c:strRef>
              <c:f>'Fig 6'!$B$14</c:f>
              <c:strCache>
                <c:ptCount val="1"/>
                <c:pt idx="0">
                  <c:v>Toxic health hazard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6'!$C$10:$R$10</c:f>
              <c:numCache/>
            </c:numRef>
          </c:cat>
          <c:val>
            <c:numRef>
              <c:f>'Fig 6'!$C$14:$R$14</c:f>
              <c:numCache/>
            </c:numRef>
          </c:val>
        </c:ser>
        <c:ser>
          <c:idx val="4"/>
          <c:order val="4"/>
          <c:tx>
            <c:strRef>
              <c:f>'Fig 6'!$B$15</c:f>
              <c:strCache>
                <c:ptCount val="1"/>
                <c:pt idx="0">
                  <c:v>Harmful health hazard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6'!$C$10:$R$10</c:f>
              <c:numCache/>
            </c:numRef>
          </c:cat>
          <c:val>
            <c:numRef>
              <c:f>'Fig 6'!$C$15:$R$15</c:f>
              <c:numCache/>
            </c:numRef>
          </c:val>
        </c:ser>
        <c:overlap val="100"/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5229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14775"/>
          <c:w val="0.18675"/>
          <c:h val="0.61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 chemicals hazardous to the environment,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16625"/>
          <c:w val="0.677"/>
          <c:h val="0.4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7'!$B$11</c:f>
              <c:strCache>
                <c:ptCount val="1"/>
                <c:pt idx="0">
                  <c:v>Severe chronic environmental hazard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7'!$C$10:$R$10</c:f>
              <c:numCache/>
            </c:numRef>
          </c:cat>
          <c:val>
            <c:numRef>
              <c:f>'Fig 7'!$C$11:$R$11</c:f>
              <c:numCache/>
            </c:numRef>
          </c:val>
        </c:ser>
        <c:ser>
          <c:idx val="1"/>
          <c:order val="1"/>
          <c:tx>
            <c:strRef>
              <c:f>'Fig 7'!$B$12</c:f>
              <c:strCache>
                <c:ptCount val="1"/>
                <c:pt idx="0">
                  <c:v>Significant chronic environmental hazard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7'!$C$10:$R$10</c:f>
              <c:numCache/>
            </c:numRef>
          </c:cat>
          <c:val>
            <c:numRef>
              <c:f>'Fig 7'!$C$12:$R$12</c:f>
              <c:numCache/>
            </c:numRef>
          </c:val>
        </c:ser>
        <c:ser>
          <c:idx val="2"/>
          <c:order val="2"/>
          <c:tx>
            <c:strRef>
              <c:f>'Fig 7'!$B$13</c:f>
              <c:strCache>
                <c:ptCount val="1"/>
                <c:pt idx="0">
                  <c:v>Moderate chronic environmental hazard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7'!$C$10:$R$10</c:f>
              <c:numCache/>
            </c:numRef>
          </c:cat>
          <c:val>
            <c:numRef>
              <c:f>'Fig 7'!$C$13:$R$13</c:f>
              <c:numCache/>
            </c:numRef>
          </c:val>
        </c:ser>
        <c:ser>
          <c:idx val="3"/>
          <c:order val="3"/>
          <c:tx>
            <c:strRef>
              <c:f>'Fig 7'!$B$14</c:f>
              <c:strCache>
                <c:ptCount val="1"/>
                <c:pt idx="0">
                  <c:v>Chronic environmental hazard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7'!$C$10:$R$10</c:f>
              <c:numCache/>
            </c:numRef>
          </c:cat>
          <c:val>
            <c:numRef>
              <c:f>'Fig 7'!$C$14:$R$14</c:f>
              <c:numCache/>
            </c:numRef>
          </c:val>
        </c:ser>
        <c:ser>
          <c:idx val="4"/>
          <c:order val="4"/>
          <c:tx>
            <c:strRef>
              <c:f>'Fig 7'!$B$15</c:f>
              <c:strCache>
                <c:ptCount val="1"/>
                <c:pt idx="0">
                  <c:v>Significant acute environmental hazard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7'!$C$10:$R$10</c:f>
              <c:numCache/>
            </c:numRef>
          </c:cat>
          <c:val>
            <c:numRef>
              <c:f>'Fig 7'!$C$15:$R$15</c:f>
              <c:numCache/>
            </c:numRef>
          </c:val>
        </c:ser>
        <c:overlap val="100"/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184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1805"/>
          <c:w val="0.2065"/>
          <c:h val="0.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env_chmhaz)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15</xdr:row>
      <xdr:rowOff>76200</xdr:rowOff>
    </xdr:from>
    <xdr:to>
      <xdr:col>29</xdr:col>
      <xdr:colOff>314325</xdr:colOff>
      <xdr:row>51</xdr:row>
      <xdr:rowOff>133350</xdr:rowOff>
    </xdr:to>
    <xdr:graphicFrame macro="">
      <xdr:nvGraphicFramePr>
        <xdr:cNvPr id="4" name="Diagramm 3"/>
        <xdr:cNvGraphicFramePr/>
      </xdr:nvGraphicFramePr>
      <xdr:xfrm>
        <a:off x="3314700" y="2495550"/>
        <a:ext cx="11239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different classes of chemicals are ranked according to their toxicity from the most dangerous (bottom class) up to the least dangerous (top class).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21</xdr:row>
      <xdr:rowOff>0</xdr:rowOff>
    </xdr:from>
    <xdr:to>
      <xdr:col>26</xdr:col>
      <xdr:colOff>19050</xdr:colOff>
      <xdr:row>63</xdr:row>
      <xdr:rowOff>28575</xdr:rowOff>
    </xdr:to>
    <xdr:graphicFrame macro="">
      <xdr:nvGraphicFramePr>
        <xdr:cNvPr id="4" name="Chart 3"/>
        <xdr:cNvGraphicFramePr/>
      </xdr:nvGraphicFramePr>
      <xdr:xfrm>
        <a:off x="762000" y="3352800"/>
        <a:ext cx="119824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Note: The different classes of chemicals are ranked according to their environmental impact from the most harmful (bottom class) up to the least harmful (top class).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16</xdr:row>
      <xdr:rowOff>123825</xdr:rowOff>
    </xdr:from>
    <xdr:to>
      <xdr:col>18</xdr:col>
      <xdr:colOff>171450</xdr:colOff>
      <xdr:row>60</xdr:row>
      <xdr:rowOff>28575</xdr:rowOff>
    </xdr:to>
    <xdr:graphicFrame macro="">
      <xdr:nvGraphicFramePr>
        <xdr:cNvPr id="5" name="Chart 4"/>
        <xdr:cNvGraphicFramePr/>
      </xdr:nvGraphicFramePr>
      <xdr:xfrm>
        <a:off x="695325" y="2714625"/>
        <a:ext cx="112776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AW57"/>
  <sheetViews>
    <sheetView showGridLines="0" workbookViewId="0" topLeftCell="A6">
      <selection activeCell="D27" sqref="D27"/>
    </sheetView>
  </sheetViews>
  <sheetFormatPr defaultColWidth="11.421875" defaultRowHeight="12.75"/>
  <cols>
    <col min="1" max="1" width="2.140625" style="2" customWidth="1"/>
    <col min="2" max="2" width="3.28125" style="2" customWidth="1"/>
    <col min="3" max="3" width="11.421875" style="2" customWidth="1"/>
    <col min="4" max="4" width="31.57421875" style="2" customWidth="1"/>
    <col min="5" max="18" width="6.28125" style="2" customWidth="1"/>
    <col min="19" max="19" width="7.140625" style="2" customWidth="1"/>
    <col min="20" max="20" width="8.28125" style="2" customWidth="1"/>
    <col min="21" max="30" width="6.8515625" style="2" customWidth="1"/>
    <col min="31" max="31" width="17.8515625" style="2" customWidth="1"/>
    <col min="32" max="34" width="6.8515625" style="2" customWidth="1"/>
    <col min="35" max="35" width="6.140625" style="2" customWidth="1"/>
    <col min="36" max="16384" width="11.421875" style="2" customWidth="1"/>
  </cols>
  <sheetData>
    <row r="4" spans="4:15" ht="12.75">
      <c r="D4" s="27" t="s">
        <v>20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4:15" ht="12.75">
      <c r="D5" s="27" t="s">
        <v>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4:15" ht="12.75"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4:15" ht="12.75">
      <c r="D7" s="28" t="s">
        <v>57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4:35" ht="12.75">
      <c r="D8" s="29" t="s">
        <v>1</v>
      </c>
      <c r="E8" s="18"/>
      <c r="F8" s="18"/>
      <c r="G8" s="18"/>
      <c r="H8" s="18"/>
      <c r="I8" s="18"/>
      <c r="J8" s="19"/>
      <c r="K8" s="19"/>
      <c r="L8" s="19"/>
      <c r="M8" s="19"/>
      <c r="N8" s="18"/>
      <c r="O8" s="1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21:35" ht="12.75"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5:35" ht="12.75"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4:32" ht="12.75">
      <c r="D11" s="12"/>
      <c r="E11" s="23">
        <v>2004</v>
      </c>
      <c r="F11" s="23">
        <v>2005</v>
      </c>
      <c r="G11" s="23">
        <v>2006</v>
      </c>
      <c r="H11" s="23">
        <v>2007</v>
      </c>
      <c r="I11" s="23">
        <v>2008</v>
      </c>
      <c r="J11" s="23">
        <v>2009</v>
      </c>
      <c r="K11" s="23">
        <v>2010</v>
      </c>
      <c r="L11" s="23">
        <v>2011</v>
      </c>
      <c r="M11" s="23">
        <v>2012</v>
      </c>
      <c r="N11" s="23">
        <v>2013</v>
      </c>
      <c r="O11" s="23">
        <v>2014</v>
      </c>
      <c r="P11" s="23">
        <v>2015</v>
      </c>
      <c r="Q11" s="23">
        <v>2016</v>
      </c>
      <c r="R11" s="23">
        <v>2017</v>
      </c>
      <c r="S11" s="23">
        <v>2018</v>
      </c>
      <c r="T11" s="23">
        <v>2019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4:32" ht="12.75">
      <c r="D12" s="6" t="s">
        <v>4</v>
      </c>
      <c r="E12" s="22">
        <v>100</v>
      </c>
      <c r="F12" s="22">
        <v>103.2</v>
      </c>
      <c r="G12" s="22">
        <v>101.9</v>
      </c>
      <c r="H12" s="22">
        <v>105.4</v>
      </c>
      <c r="I12" s="22">
        <v>97.8</v>
      </c>
      <c r="J12" s="22">
        <v>84.5</v>
      </c>
      <c r="K12" s="22">
        <v>96.6</v>
      </c>
      <c r="L12" s="22">
        <v>93.2</v>
      </c>
      <c r="M12" s="22">
        <v>92.3</v>
      </c>
      <c r="N12" s="22">
        <v>91.4</v>
      </c>
      <c r="O12" s="22">
        <v>93</v>
      </c>
      <c r="P12" s="22">
        <v>92.3</v>
      </c>
      <c r="Q12" s="7">
        <v>91.7</v>
      </c>
      <c r="R12" s="2">
        <v>93.8</v>
      </c>
      <c r="S12" s="2">
        <v>94.4</v>
      </c>
      <c r="T12" s="7">
        <v>94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4:32" ht="12.75">
      <c r="D13" s="6" t="s">
        <v>6</v>
      </c>
      <c r="E13" s="22">
        <v>100</v>
      </c>
      <c r="F13" s="22">
        <v>103.1</v>
      </c>
      <c r="G13" s="22">
        <v>100.9</v>
      </c>
      <c r="H13" s="22">
        <v>104</v>
      </c>
      <c r="I13" s="22">
        <v>98.9</v>
      </c>
      <c r="J13" s="22">
        <v>84.3</v>
      </c>
      <c r="K13" s="22">
        <v>96.3</v>
      </c>
      <c r="L13" s="22">
        <v>92.2</v>
      </c>
      <c r="M13" s="22">
        <v>89.8</v>
      </c>
      <c r="N13" s="22">
        <v>89.4</v>
      </c>
      <c r="O13" s="22">
        <v>91.1</v>
      </c>
      <c r="P13" s="22">
        <v>89.4</v>
      </c>
      <c r="Q13" s="7">
        <v>87.9</v>
      </c>
      <c r="R13" s="2">
        <v>89.8</v>
      </c>
      <c r="S13" s="2">
        <v>90.2</v>
      </c>
      <c r="T13" s="7">
        <v>90.5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4:20" ht="12.75">
      <c r="D14" s="6" t="s">
        <v>5</v>
      </c>
      <c r="E14" s="22">
        <v>100</v>
      </c>
      <c r="F14" s="22">
        <v>106</v>
      </c>
      <c r="G14" s="22">
        <v>103.7</v>
      </c>
      <c r="H14" s="22">
        <v>108.5</v>
      </c>
      <c r="I14" s="22">
        <v>110.1</v>
      </c>
      <c r="J14" s="22">
        <v>90.7</v>
      </c>
      <c r="K14" s="22">
        <v>103</v>
      </c>
      <c r="L14" s="22">
        <v>100.8</v>
      </c>
      <c r="M14" s="22">
        <v>95.2</v>
      </c>
      <c r="N14" s="22">
        <v>95.4</v>
      </c>
      <c r="O14" s="22">
        <v>95.8</v>
      </c>
      <c r="P14" s="22">
        <v>92.6</v>
      </c>
      <c r="Q14" s="7">
        <v>89.5</v>
      </c>
      <c r="R14" s="2">
        <v>88.6</v>
      </c>
      <c r="S14" s="2">
        <v>90.2</v>
      </c>
      <c r="T14" s="2">
        <v>94.5</v>
      </c>
    </row>
    <row r="15" spans="20:32" ht="12.75"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0:47" ht="12"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0:47" ht="12"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6"/>
      <c r="AT17" s="1"/>
      <c r="AU17" s="1"/>
    </row>
    <row r="18" spans="21:47" ht="12">
      <c r="U18" s="1"/>
      <c r="V18" s="1"/>
      <c r="W18" s="1"/>
      <c r="X18" s="1"/>
      <c r="Y18" s="1"/>
      <c r="Z18" s="1"/>
      <c r="AA18" s="1"/>
      <c r="AB18" s="1"/>
      <c r="AC18" s="1"/>
      <c r="AD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ht="12"/>
    <row r="20" spans="32:47" ht="12"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32:47" ht="12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32:47" ht="12"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32:49" ht="12"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32:49" ht="12"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33:49" ht="12"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E41" s="20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5:11" ht="12.75">
      <c r="E53" s="47"/>
      <c r="F53" s="47"/>
      <c r="G53" s="47"/>
      <c r="H53" s="47"/>
      <c r="I53" s="47"/>
      <c r="J53" s="47"/>
      <c r="K53" s="47"/>
    </row>
    <row r="54" spans="5:11" ht="12.75">
      <c r="E54" s="47"/>
      <c r="F54" s="47"/>
      <c r="G54" s="47"/>
      <c r="H54" s="47"/>
      <c r="I54" s="47"/>
      <c r="J54" s="47"/>
      <c r="K54" s="47"/>
    </row>
    <row r="55" spans="5:11" ht="12.75">
      <c r="E55" s="47"/>
      <c r="F55" s="47"/>
      <c r="G55" s="47"/>
      <c r="H55" s="47"/>
      <c r="I55" s="47"/>
      <c r="J55" s="47"/>
      <c r="K55" s="47"/>
    </row>
    <row r="56" spans="5:11" ht="12.75">
      <c r="E56" s="48" t="s">
        <v>17</v>
      </c>
      <c r="F56" s="47"/>
      <c r="G56" s="47"/>
      <c r="H56" s="47"/>
      <c r="I56" s="47"/>
      <c r="J56" s="47"/>
      <c r="K56" s="47"/>
    </row>
    <row r="57" spans="5:11" ht="12.75">
      <c r="E57" s="49" t="s">
        <v>18</v>
      </c>
      <c r="F57" s="47"/>
      <c r="G57" s="47"/>
      <c r="H57" s="47"/>
      <c r="I57" s="47"/>
      <c r="J57" s="47"/>
      <c r="K57" s="47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2"/>
  <sheetViews>
    <sheetView showGridLines="0" workbookViewId="0" topLeftCell="A21">
      <selection activeCell="AE29" sqref="AE29"/>
    </sheetView>
  </sheetViews>
  <sheetFormatPr defaultColWidth="11.421875" defaultRowHeight="12.75"/>
  <cols>
    <col min="1" max="1" width="11.421875" style="2" customWidth="1"/>
    <col min="2" max="2" width="28.28125" style="2" customWidth="1"/>
    <col min="3" max="16" width="6.57421875" style="2" customWidth="1"/>
    <col min="17" max="17" width="7.00390625" style="2" customWidth="1"/>
    <col min="18" max="18" width="6.28125" style="2" customWidth="1"/>
    <col min="19" max="19" width="11.8515625" style="2" customWidth="1"/>
    <col min="20" max="26" width="4.8515625" style="2" customWidth="1"/>
    <col min="27" max="27" width="22.28125" style="2" customWidth="1"/>
    <col min="28" max="31" width="5.8515625" style="2" customWidth="1"/>
    <col min="32" max="43" width="9.140625" style="2" customWidth="1"/>
    <col min="44" max="16384" width="11.421875" style="2" customWidth="1"/>
  </cols>
  <sheetData>
    <row r="1" spans="2:15" ht="12">
      <c r="B1" s="10"/>
      <c r="C1" s="17"/>
      <c r="D1" s="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2">
      <c r="B2" s="11"/>
      <c r="C2" s="17"/>
      <c r="D2" s="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">
      <c r="B3" s="27" t="s">
        <v>19</v>
      </c>
      <c r="C3" s="2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2">
      <c r="B4" s="27" t="s">
        <v>3</v>
      </c>
      <c r="C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6" ht="12">
      <c r="B5" s="20"/>
      <c r="C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</row>
    <row r="6" spans="2:16" ht="12">
      <c r="B6" s="28" t="s">
        <v>56</v>
      </c>
      <c r="C6" s="1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2"/>
    </row>
    <row r="7" spans="2:16" ht="12">
      <c r="B7" s="29" t="s">
        <v>2</v>
      </c>
      <c r="C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2"/>
    </row>
    <row r="8" spans="2:16" ht="12">
      <c r="B8" s="18"/>
      <c r="C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2"/>
    </row>
    <row r="9" spans="2:16" ht="12"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"/>
    </row>
    <row r="10" spans="2:18" ht="12">
      <c r="B10" s="12"/>
      <c r="C10" s="13">
        <v>2004</v>
      </c>
      <c r="D10" s="13">
        <v>2005</v>
      </c>
      <c r="E10" s="13">
        <v>2006</v>
      </c>
      <c r="F10" s="13">
        <v>2007</v>
      </c>
      <c r="G10" s="13">
        <v>2008</v>
      </c>
      <c r="H10" s="13">
        <v>2009</v>
      </c>
      <c r="I10" s="13">
        <v>2010</v>
      </c>
      <c r="J10" s="13">
        <v>2011</v>
      </c>
      <c r="K10" s="13">
        <v>2012</v>
      </c>
      <c r="L10" s="13">
        <v>2013</v>
      </c>
      <c r="M10" s="13">
        <v>2014</v>
      </c>
      <c r="N10" s="13">
        <v>2015</v>
      </c>
      <c r="O10" s="13">
        <v>2016</v>
      </c>
      <c r="P10" s="13">
        <v>2017</v>
      </c>
      <c r="Q10" s="13">
        <v>2018</v>
      </c>
      <c r="R10" s="13">
        <v>2019</v>
      </c>
    </row>
    <row r="11" spans="2:18" ht="24">
      <c r="B11" s="14" t="s">
        <v>12</v>
      </c>
      <c r="C11" s="21">
        <v>42.6</v>
      </c>
      <c r="D11" s="21">
        <v>42.9</v>
      </c>
      <c r="E11" s="21">
        <v>41.3</v>
      </c>
      <c r="F11" s="21">
        <v>43.4</v>
      </c>
      <c r="G11" s="21">
        <v>37.2</v>
      </c>
      <c r="H11" s="21">
        <v>36.3</v>
      </c>
      <c r="I11" s="21">
        <v>41.1</v>
      </c>
      <c r="J11" s="21">
        <v>41.7</v>
      </c>
      <c r="K11" s="21">
        <v>36.8</v>
      </c>
      <c r="L11" s="21">
        <v>37.2</v>
      </c>
      <c r="M11" s="21">
        <v>36.2</v>
      </c>
      <c r="N11" s="21">
        <v>35.7</v>
      </c>
      <c r="O11" s="7">
        <v>34.5</v>
      </c>
      <c r="P11" s="7">
        <v>30</v>
      </c>
      <c r="Q11" s="2">
        <v>29.5</v>
      </c>
      <c r="R11" s="2">
        <v>30.4</v>
      </c>
    </row>
    <row r="12" spans="2:18" ht="12">
      <c r="B12" s="14" t="s">
        <v>13</v>
      </c>
      <c r="C12" s="21">
        <v>23.6</v>
      </c>
      <c r="D12" s="21">
        <v>23</v>
      </c>
      <c r="E12" s="21">
        <v>23.7</v>
      </c>
      <c r="F12" s="21">
        <v>24.5</v>
      </c>
      <c r="G12" s="21">
        <v>26.4</v>
      </c>
      <c r="H12" s="21">
        <v>21</v>
      </c>
      <c r="I12" s="21">
        <v>22.5</v>
      </c>
      <c r="J12" s="21">
        <v>21.2</v>
      </c>
      <c r="K12" s="21">
        <v>22.1</v>
      </c>
      <c r="L12" s="21">
        <v>22.4</v>
      </c>
      <c r="M12" s="21">
        <v>23.3</v>
      </c>
      <c r="N12" s="21">
        <v>20.8</v>
      </c>
      <c r="O12" s="7">
        <v>17.3</v>
      </c>
      <c r="P12" s="7">
        <v>19</v>
      </c>
      <c r="Q12" s="2">
        <v>21</v>
      </c>
      <c r="R12" s="2">
        <v>22.3</v>
      </c>
    </row>
    <row r="13" spans="2:18" ht="12">
      <c r="B13" s="14" t="s">
        <v>14</v>
      </c>
      <c r="C13" s="21">
        <v>58.7</v>
      </c>
      <c r="D13" s="21">
        <v>66</v>
      </c>
      <c r="E13" s="21">
        <v>63.8</v>
      </c>
      <c r="F13" s="21">
        <v>67.2</v>
      </c>
      <c r="G13" s="21">
        <v>68</v>
      </c>
      <c r="H13" s="21">
        <v>52.7</v>
      </c>
      <c r="I13" s="21">
        <v>61.2</v>
      </c>
      <c r="J13" s="21">
        <v>54.2</v>
      </c>
      <c r="K13" s="21">
        <v>53</v>
      </c>
      <c r="L13" s="21">
        <v>54.3</v>
      </c>
      <c r="M13" s="21">
        <v>56.5</v>
      </c>
      <c r="N13" s="21">
        <v>56.2</v>
      </c>
      <c r="O13" s="7">
        <v>57</v>
      </c>
      <c r="P13" s="7">
        <v>61.5</v>
      </c>
      <c r="Q13" s="2">
        <v>61.7</v>
      </c>
      <c r="R13" s="2">
        <v>63</v>
      </c>
    </row>
    <row r="14" spans="2:18" ht="12">
      <c r="B14" s="14" t="s">
        <v>15</v>
      </c>
      <c r="C14" s="21">
        <v>47.5</v>
      </c>
      <c r="D14" s="21">
        <v>48.9</v>
      </c>
      <c r="E14" s="21">
        <v>47.8</v>
      </c>
      <c r="F14" s="21">
        <v>47.4</v>
      </c>
      <c r="G14" s="21">
        <v>44.2</v>
      </c>
      <c r="H14" s="21">
        <v>38.5</v>
      </c>
      <c r="I14" s="21">
        <v>43.3</v>
      </c>
      <c r="J14" s="21">
        <v>42.9</v>
      </c>
      <c r="K14" s="21">
        <v>42.9</v>
      </c>
      <c r="L14" s="21">
        <v>42.1</v>
      </c>
      <c r="M14" s="21">
        <v>42.1</v>
      </c>
      <c r="N14" s="21">
        <v>42.3</v>
      </c>
      <c r="O14" s="7">
        <v>43</v>
      </c>
      <c r="P14" s="7">
        <v>45.6</v>
      </c>
      <c r="Q14" s="2">
        <v>44.3</v>
      </c>
      <c r="R14" s="2">
        <v>43.8</v>
      </c>
    </row>
    <row r="15" spans="2:18" ht="12">
      <c r="B15" s="14" t="s">
        <v>16</v>
      </c>
      <c r="C15" s="21">
        <v>69</v>
      </c>
      <c r="D15" s="21">
        <v>68.1</v>
      </c>
      <c r="E15" s="21">
        <v>66.9</v>
      </c>
      <c r="F15" s="21">
        <v>68.5</v>
      </c>
      <c r="G15" s="21">
        <v>62.7</v>
      </c>
      <c r="H15" s="21">
        <v>55</v>
      </c>
      <c r="I15" s="21">
        <v>64.2</v>
      </c>
      <c r="J15" s="21">
        <v>62.5</v>
      </c>
      <c r="K15" s="21">
        <v>62.1</v>
      </c>
      <c r="L15" s="21">
        <v>60</v>
      </c>
      <c r="M15" s="21">
        <v>61.9</v>
      </c>
      <c r="N15" s="21">
        <v>60.9</v>
      </c>
      <c r="O15" s="7">
        <v>60.2</v>
      </c>
      <c r="P15" s="7">
        <v>60.7</v>
      </c>
      <c r="Q15" s="2">
        <v>61.1</v>
      </c>
      <c r="R15" s="2">
        <v>59.1</v>
      </c>
    </row>
    <row r="16" ht="12"/>
    <row r="17" spans="18:43" ht="12">
      <c r="R17" s="1"/>
      <c r="S17" s="1"/>
      <c r="T17" s="1"/>
      <c r="U17" s="1"/>
      <c r="V17" s="1"/>
      <c r="W17" s="1"/>
      <c r="X17" s="1"/>
      <c r="Y17" s="1"/>
      <c r="Z17" s="1"/>
      <c r="AA17" s="1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spans="2:24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2:24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2:24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2:24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2:24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2:24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24" ht="15">
      <c r="B71" s="45" t="s">
        <v>59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2:24" ht="15">
      <c r="B72" s="46" t="s">
        <v>60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</sheetData>
  <printOptions/>
  <pageMargins left="0.7" right="0.7" top="0.787401575" bottom="0.787401575" header="0.3" footer="0.3"/>
  <pageSetup fitToWidth="0" fitToHeight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O71"/>
  <sheetViews>
    <sheetView showGridLines="0" tabSelected="1" workbookViewId="0" topLeftCell="A17">
      <selection activeCell="F66" sqref="F66"/>
    </sheetView>
  </sheetViews>
  <sheetFormatPr defaultColWidth="11.421875" defaultRowHeight="12.75"/>
  <cols>
    <col min="1" max="1" width="5.28125" style="2" customWidth="1"/>
    <col min="2" max="2" width="35.28125" style="2" customWidth="1"/>
    <col min="3" max="16" width="8.7109375" style="2" customWidth="1"/>
    <col min="17" max="17" width="7.7109375" style="2" customWidth="1"/>
    <col min="18" max="18" width="6.7109375" style="2" customWidth="1"/>
    <col min="19" max="19" width="11.7109375" style="2" customWidth="1"/>
    <col min="20" max="24" width="5.28125" style="2" customWidth="1"/>
    <col min="25" max="25" width="27.57421875" style="2" customWidth="1"/>
    <col min="26" max="40" width="7.140625" style="2" customWidth="1"/>
    <col min="41" max="16384" width="11.421875" style="2" customWidth="1"/>
  </cols>
  <sheetData>
    <row r="1" ht="12"/>
    <row r="2" ht="12">
      <c r="B2" s="8"/>
    </row>
    <row r="3" ht="12">
      <c r="B3" s="8"/>
    </row>
    <row r="4" ht="12">
      <c r="B4" s="27" t="s">
        <v>0</v>
      </c>
    </row>
    <row r="5" ht="12">
      <c r="B5" s="27" t="s">
        <v>3</v>
      </c>
    </row>
    <row r="6" ht="12">
      <c r="B6" s="20"/>
    </row>
    <row r="7" ht="12">
      <c r="B7" s="28" t="s">
        <v>58</v>
      </c>
    </row>
    <row r="8" ht="12">
      <c r="B8" s="29" t="s">
        <v>2</v>
      </c>
    </row>
    <row r="9" ht="12">
      <c r="B9" s="18"/>
    </row>
    <row r="10" spans="2:18" ht="12">
      <c r="B10" s="12"/>
      <c r="C10" s="13">
        <v>2004</v>
      </c>
      <c r="D10" s="13">
        <v>2005</v>
      </c>
      <c r="E10" s="13">
        <v>2006</v>
      </c>
      <c r="F10" s="13">
        <v>2007</v>
      </c>
      <c r="G10" s="13">
        <v>2008</v>
      </c>
      <c r="H10" s="13">
        <v>2009</v>
      </c>
      <c r="I10" s="13">
        <v>2010</v>
      </c>
      <c r="J10" s="13">
        <v>2011</v>
      </c>
      <c r="K10" s="13">
        <v>2012</v>
      </c>
      <c r="L10" s="13">
        <v>2013</v>
      </c>
      <c r="M10" s="13">
        <v>2014</v>
      </c>
      <c r="N10" s="13">
        <v>2015</v>
      </c>
      <c r="O10" s="13">
        <v>2016</v>
      </c>
      <c r="P10" s="13">
        <v>2017</v>
      </c>
      <c r="Q10" s="13">
        <v>2018</v>
      </c>
      <c r="R10" s="13">
        <v>2019</v>
      </c>
    </row>
    <row r="11" spans="2:18" ht="12">
      <c r="B11" s="14" t="s">
        <v>7</v>
      </c>
      <c r="C11" s="21">
        <v>24.7</v>
      </c>
      <c r="D11" s="21">
        <v>26.1</v>
      </c>
      <c r="E11" s="21">
        <v>25.8</v>
      </c>
      <c r="F11" s="21">
        <v>26.8</v>
      </c>
      <c r="G11" s="21">
        <v>24.4</v>
      </c>
      <c r="H11" s="21">
        <v>23.4</v>
      </c>
      <c r="I11" s="21">
        <v>26.1</v>
      </c>
      <c r="J11" s="21">
        <v>26.9</v>
      </c>
      <c r="K11" s="21">
        <v>24.9</v>
      </c>
      <c r="L11" s="21">
        <v>25.4</v>
      </c>
      <c r="M11" s="21">
        <v>25.7</v>
      </c>
      <c r="N11" s="21">
        <v>24.1</v>
      </c>
      <c r="O11" s="7">
        <v>19.3</v>
      </c>
      <c r="P11" s="2">
        <v>14.1</v>
      </c>
      <c r="Q11" s="2">
        <v>17.8</v>
      </c>
      <c r="R11" s="2">
        <v>19.2</v>
      </c>
    </row>
    <row r="12" spans="2:18" ht="24">
      <c r="B12" s="14" t="s">
        <v>8</v>
      </c>
      <c r="C12" s="21">
        <v>26.4</v>
      </c>
      <c r="D12" s="21">
        <v>26.5</v>
      </c>
      <c r="E12" s="21">
        <v>24.9</v>
      </c>
      <c r="F12" s="21">
        <v>25.3</v>
      </c>
      <c r="G12" s="21">
        <v>27.1</v>
      </c>
      <c r="H12" s="21">
        <v>21.7</v>
      </c>
      <c r="I12" s="21">
        <v>24.4</v>
      </c>
      <c r="J12" s="21">
        <v>23.2</v>
      </c>
      <c r="K12" s="21">
        <v>23.1</v>
      </c>
      <c r="L12" s="21">
        <v>21.5</v>
      </c>
      <c r="M12" s="21">
        <v>23.5</v>
      </c>
      <c r="N12" s="21">
        <v>23</v>
      </c>
      <c r="O12" s="7">
        <v>24.1</v>
      </c>
      <c r="P12" s="2">
        <v>24.4</v>
      </c>
      <c r="Q12" s="2">
        <v>23.3</v>
      </c>
      <c r="R12" s="2">
        <v>22.5</v>
      </c>
    </row>
    <row r="13" spans="2:18" ht="12">
      <c r="B13" s="14" t="s">
        <v>9</v>
      </c>
      <c r="C13" s="21">
        <v>30.7</v>
      </c>
      <c r="D13" s="21">
        <v>29</v>
      </c>
      <c r="E13" s="21">
        <v>29</v>
      </c>
      <c r="F13" s="21">
        <v>30.6</v>
      </c>
      <c r="G13" s="21">
        <v>27.3</v>
      </c>
      <c r="H13" s="21">
        <v>24.9</v>
      </c>
      <c r="I13" s="21">
        <v>27</v>
      </c>
      <c r="J13" s="21">
        <v>27.6</v>
      </c>
      <c r="K13" s="21">
        <v>26.6</v>
      </c>
      <c r="L13" s="21">
        <v>27.6</v>
      </c>
      <c r="M13" s="21">
        <v>25.6</v>
      </c>
      <c r="N13" s="21">
        <v>24.6</v>
      </c>
      <c r="O13" s="7">
        <v>24.6</v>
      </c>
      <c r="P13" s="2">
        <v>28.3</v>
      </c>
      <c r="Q13" s="2">
        <v>26.2</v>
      </c>
      <c r="R13" s="2">
        <v>26.2</v>
      </c>
    </row>
    <row r="14" spans="2:18" ht="12">
      <c r="B14" s="14" t="s">
        <v>10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7">
        <v>0</v>
      </c>
      <c r="P14" s="2">
        <v>0</v>
      </c>
      <c r="Q14" s="2">
        <v>0</v>
      </c>
      <c r="R14" s="2">
        <v>0</v>
      </c>
    </row>
    <row r="15" spans="2:18" ht="12">
      <c r="B15" s="14" t="s">
        <v>11</v>
      </c>
      <c r="C15" s="21">
        <v>2.1</v>
      </c>
      <c r="D15" s="21">
        <v>7.3</v>
      </c>
      <c r="E15" s="21">
        <v>7.3</v>
      </c>
      <c r="F15" s="21">
        <v>8.3</v>
      </c>
      <c r="G15" s="21">
        <v>13.5</v>
      </c>
      <c r="H15" s="21">
        <v>6.1</v>
      </c>
      <c r="I15" s="21">
        <v>8.8</v>
      </c>
      <c r="J15" s="21">
        <v>6.9</v>
      </c>
      <c r="K15" s="21">
        <v>5.3</v>
      </c>
      <c r="L15" s="21">
        <v>5.5</v>
      </c>
      <c r="M15" s="21">
        <v>5.7</v>
      </c>
      <c r="N15" s="21">
        <v>6</v>
      </c>
      <c r="O15" s="7">
        <v>7.2</v>
      </c>
      <c r="P15" s="2">
        <v>7.5</v>
      </c>
      <c r="Q15" s="2">
        <v>8.4</v>
      </c>
      <c r="R15" s="2">
        <v>11.4</v>
      </c>
    </row>
    <row r="16" spans="2:16" ht="12"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"/>
      <c r="P16" s="5"/>
    </row>
    <row r="17" spans="26:41" ht="12"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26:41" ht="12"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26:41" ht="12"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8:41" ht="12">
      <c r="R20" s="1"/>
      <c r="S20" s="1"/>
      <c r="T20" s="1"/>
      <c r="U20" s="1"/>
      <c r="V20" s="1"/>
      <c r="W20" s="1"/>
      <c r="X20" s="1"/>
      <c r="Y20" s="1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8:41" ht="12">
      <c r="R21" s="1"/>
      <c r="S21" s="1"/>
      <c r="T21" s="1"/>
      <c r="U21" s="1"/>
      <c r="V21" s="1"/>
      <c r="W21" s="1"/>
      <c r="X21" s="1"/>
      <c r="Y21" s="1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8:30" ht="12">
      <c r="R22" s="1"/>
      <c r="S22" s="1"/>
      <c r="T22" s="1"/>
      <c r="U22" s="1"/>
      <c r="V22" s="1"/>
      <c r="W22" s="1"/>
      <c r="X22" s="1"/>
      <c r="Y22" s="1"/>
      <c r="Z22" s="7"/>
      <c r="AA22" s="1"/>
      <c r="AB22" s="1"/>
      <c r="AC22" s="1"/>
      <c r="AD22" s="1"/>
    </row>
    <row r="23" spans="18:30" ht="12"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8:30" ht="12"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spans="26:40" ht="12"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6:40" ht="12"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6:40" ht="12"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6:40" ht="12"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6:40" ht="12"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spans="2:17" ht="1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2.75">
      <c r="B63" s="4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2.75">
      <c r="B64" s="4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5">
      <c r="B70" s="45" t="s">
        <v>61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5">
      <c r="B71" s="46" t="s">
        <v>60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zoomScale="80" zoomScaleNormal="80" workbookViewId="0" topLeftCell="A19">
      <selection activeCell="T34" sqref="T34"/>
    </sheetView>
  </sheetViews>
  <sheetFormatPr defaultColWidth="9.7109375" defaultRowHeight="12.75"/>
  <cols>
    <col min="1" max="1" width="19.28125" style="31" customWidth="1"/>
    <col min="2" max="16" width="7.7109375" style="31" customWidth="1"/>
    <col min="17" max="32" width="9.7109375" style="31" customWidth="1"/>
    <col min="33" max="33" width="15.00390625" style="31" customWidth="1"/>
    <col min="34" max="34" width="9.7109375" style="31" customWidth="1"/>
    <col min="35" max="16384" width="9.7109375" style="31" customWidth="1"/>
  </cols>
  <sheetData>
    <row r="1" ht="12.75">
      <c r="A1" s="30" t="s">
        <v>21</v>
      </c>
    </row>
    <row r="3" spans="1:2" ht="12.75">
      <c r="A3" s="30" t="s">
        <v>22</v>
      </c>
      <c r="B3" s="32">
        <v>43766.68079861111</v>
      </c>
    </row>
    <row r="4" spans="1:2" ht="12.75">
      <c r="A4" s="30" t="s">
        <v>23</v>
      </c>
      <c r="B4" s="32">
        <v>43787.75621366898</v>
      </c>
    </row>
    <row r="5" spans="1:2" ht="12.75">
      <c r="A5" s="30" t="s">
        <v>24</v>
      </c>
      <c r="B5" s="30" t="s">
        <v>25</v>
      </c>
    </row>
    <row r="7" spans="1:2" ht="12.75">
      <c r="A7" s="30" t="s">
        <v>26</v>
      </c>
      <c r="B7" s="30" t="s">
        <v>27</v>
      </c>
    </row>
    <row r="8" spans="1:2" ht="12.75">
      <c r="A8" s="30" t="s">
        <v>28</v>
      </c>
      <c r="B8" s="30" t="s">
        <v>29</v>
      </c>
    </row>
    <row r="9" spans="1:2" ht="12.75">
      <c r="A9" s="30" t="s">
        <v>30</v>
      </c>
      <c r="B9" s="30" t="s">
        <v>31</v>
      </c>
    </row>
    <row r="11" spans="1:16" ht="12.75">
      <c r="A11" s="33" t="s">
        <v>32</v>
      </c>
      <c r="B11" s="33" t="s">
        <v>33</v>
      </c>
      <c r="C11" s="33" t="s">
        <v>34</v>
      </c>
      <c r="D11" s="33" t="s">
        <v>35</v>
      </c>
      <c r="E11" s="33" t="s">
        <v>36</v>
      </c>
      <c r="F11" s="33" t="s">
        <v>37</v>
      </c>
      <c r="G11" s="33" t="s">
        <v>38</v>
      </c>
      <c r="H11" s="33" t="s">
        <v>39</v>
      </c>
      <c r="I11" s="33" t="s">
        <v>40</v>
      </c>
      <c r="J11" s="33" t="s">
        <v>41</v>
      </c>
      <c r="K11" s="33" t="s">
        <v>42</v>
      </c>
      <c r="L11" s="33" t="s">
        <v>43</v>
      </c>
      <c r="M11" s="33" t="s">
        <v>44</v>
      </c>
      <c r="N11" s="33" t="s">
        <v>45</v>
      </c>
      <c r="O11" s="33" t="s">
        <v>46</v>
      </c>
      <c r="P11" s="33" t="s">
        <v>47</v>
      </c>
    </row>
    <row r="12" spans="1:16" ht="12.75">
      <c r="A12" s="33" t="s">
        <v>4</v>
      </c>
      <c r="B12" s="34">
        <v>310.6</v>
      </c>
      <c r="C12" s="34">
        <v>319.6</v>
      </c>
      <c r="D12" s="34">
        <v>321.2</v>
      </c>
      <c r="E12" s="34">
        <v>329.7</v>
      </c>
      <c r="F12" s="34">
        <v>305.8</v>
      </c>
      <c r="G12" s="34">
        <v>269</v>
      </c>
      <c r="H12" s="34">
        <v>303.8</v>
      </c>
      <c r="I12" s="34">
        <v>291.3</v>
      </c>
      <c r="J12" s="34">
        <v>288.8</v>
      </c>
      <c r="K12" s="34">
        <v>284.4</v>
      </c>
      <c r="L12" s="34">
        <v>285.3</v>
      </c>
      <c r="M12" s="34">
        <v>281.2</v>
      </c>
      <c r="N12" s="34">
        <v>286.4</v>
      </c>
      <c r="O12" s="34">
        <v>298.7</v>
      </c>
      <c r="P12" s="34">
        <v>301</v>
      </c>
    </row>
    <row r="13" spans="1:16" ht="12.75">
      <c r="A13" s="33" t="s">
        <v>6</v>
      </c>
      <c r="B13" s="34">
        <v>240.4</v>
      </c>
      <c r="C13" s="34">
        <v>246.6</v>
      </c>
      <c r="D13" s="34">
        <v>244.7</v>
      </c>
      <c r="E13" s="34">
        <v>250.1</v>
      </c>
      <c r="F13" s="34">
        <v>238.1</v>
      </c>
      <c r="G13" s="34">
        <v>205.3</v>
      </c>
      <c r="H13" s="34">
        <v>233.6</v>
      </c>
      <c r="I13" s="34">
        <v>221.8</v>
      </c>
      <c r="J13" s="34">
        <v>217.3</v>
      </c>
      <c r="K13" s="34">
        <v>213.9</v>
      </c>
      <c r="L13" s="34">
        <v>214.9</v>
      </c>
      <c r="M13" s="34">
        <v>210.1</v>
      </c>
      <c r="N13" s="34">
        <v>212.8</v>
      </c>
      <c r="O13" s="34">
        <v>222.7</v>
      </c>
      <c r="P13" s="34">
        <v>222.6</v>
      </c>
    </row>
    <row r="14" spans="1:16" ht="12.75">
      <c r="A14" s="33" t="s">
        <v>12</v>
      </c>
      <c r="B14" s="34">
        <v>41.8</v>
      </c>
      <c r="C14" s="34">
        <v>41.7</v>
      </c>
      <c r="D14" s="34">
        <v>41.5</v>
      </c>
      <c r="E14" s="34">
        <v>42.5</v>
      </c>
      <c r="F14" s="34">
        <v>36.9</v>
      </c>
      <c r="G14" s="34">
        <v>37.1</v>
      </c>
      <c r="H14" s="34">
        <v>41.1</v>
      </c>
      <c r="I14" s="34">
        <v>40.7</v>
      </c>
      <c r="J14" s="34">
        <v>36.7</v>
      </c>
      <c r="K14" s="34">
        <v>36.4</v>
      </c>
      <c r="L14" s="34">
        <v>34</v>
      </c>
      <c r="M14" s="34">
        <v>33.1</v>
      </c>
      <c r="N14" s="34">
        <v>33.6</v>
      </c>
      <c r="O14" s="34">
        <v>37.2</v>
      </c>
      <c r="P14" s="34">
        <v>37.2</v>
      </c>
    </row>
    <row r="15" spans="1:16" ht="12.75">
      <c r="A15" s="33" t="s">
        <v>13</v>
      </c>
      <c r="B15" s="34">
        <v>24.7</v>
      </c>
      <c r="C15" s="34">
        <v>23.9</v>
      </c>
      <c r="D15" s="34">
        <v>24.7</v>
      </c>
      <c r="E15" s="34">
        <v>25</v>
      </c>
      <c r="F15" s="34">
        <v>27</v>
      </c>
      <c r="G15" s="34">
        <v>21.6</v>
      </c>
      <c r="H15" s="34">
        <v>23.3</v>
      </c>
      <c r="I15" s="34">
        <v>22</v>
      </c>
      <c r="J15" s="34">
        <v>22.7</v>
      </c>
      <c r="K15" s="34">
        <v>22.5</v>
      </c>
      <c r="L15" s="34">
        <v>21.6</v>
      </c>
      <c r="M15" s="34">
        <v>21.1</v>
      </c>
      <c r="N15" s="34">
        <v>21.6</v>
      </c>
      <c r="O15" s="34">
        <v>23.2</v>
      </c>
      <c r="P15" s="34">
        <v>21.9</v>
      </c>
    </row>
    <row r="16" spans="1:16" ht="12.75">
      <c r="A16" s="33" t="s">
        <v>14</v>
      </c>
      <c r="B16" s="34">
        <v>59.1</v>
      </c>
      <c r="C16" s="34">
        <v>66.9</v>
      </c>
      <c r="D16" s="34">
        <v>65.7</v>
      </c>
      <c r="E16" s="34">
        <v>69.6</v>
      </c>
      <c r="F16" s="34">
        <v>70.8</v>
      </c>
      <c r="G16" s="34">
        <v>54.2</v>
      </c>
      <c r="H16" s="34">
        <v>63</v>
      </c>
      <c r="I16" s="34">
        <v>56.2</v>
      </c>
      <c r="J16" s="34">
        <v>54.6</v>
      </c>
      <c r="K16" s="34">
        <v>55.1</v>
      </c>
      <c r="L16" s="34">
        <v>57.4</v>
      </c>
      <c r="M16" s="34">
        <v>57</v>
      </c>
      <c r="N16" s="34">
        <v>57.5</v>
      </c>
      <c r="O16" s="34">
        <v>59.8</v>
      </c>
      <c r="P16" s="34">
        <v>61.1</v>
      </c>
    </row>
    <row r="17" spans="1:16" ht="12.75">
      <c r="A17" s="33" t="s">
        <v>15</v>
      </c>
      <c r="B17" s="34">
        <v>43.8</v>
      </c>
      <c r="C17" s="34">
        <v>44.5</v>
      </c>
      <c r="D17" s="34">
        <v>43.5</v>
      </c>
      <c r="E17" s="34">
        <v>42</v>
      </c>
      <c r="F17" s="34">
        <v>39.4</v>
      </c>
      <c r="G17" s="34">
        <v>34.7</v>
      </c>
      <c r="H17" s="34">
        <v>39.6</v>
      </c>
      <c r="I17" s="34">
        <v>37.9</v>
      </c>
      <c r="J17" s="34">
        <v>38.2</v>
      </c>
      <c r="K17" s="34">
        <v>37.2</v>
      </c>
      <c r="L17" s="34">
        <v>37.1</v>
      </c>
      <c r="M17" s="34">
        <v>36.7</v>
      </c>
      <c r="N17" s="34">
        <v>38.2</v>
      </c>
      <c r="O17" s="34">
        <v>39.8</v>
      </c>
      <c r="P17" s="34">
        <v>38.3</v>
      </c>
    </row>
    <row r="18" spans="1:16" ht="12.75">
      <c r="A18" s="33" t="s">
        <v>16</v>
      </c>
      <c r="B18" s="34">
        <v>71</v>
      </c>
      <c r="C18" s="34">
        <v>69.6</v>
      </c>
      <c r="D18" s="34">
        <v>69.3</v>
      </c>
      <c r="E18" s="34">
        <v>71</v>
      </c>
      <c r="F18" s="34">
        <v>63.9</v>
      </c>
      <c r="G18" s="34">
        <v>57.7</v>
      </c>
      <c r="H18" s="34">
        <v>66.5</v>
      </c>
      <c r="I18" s="34">
        <v>65</v>
      </c>
      <c r="J18" s="34">
        <v>65.1</v>
      </c>
      <c r="K18" s="34">
        <v>62.6</v>
      </c>
      <c r="L18" s="34">
        <v>64.7</v>
      </c>
      <c r="M18" s="34">
        <v>62.3</v>
      </c>
      <c r="N18" s="34">
        <v>62</v>
      </c>
      <c r="O18" s="34">
        <v>62.7</v>
      </c>
      <c r="P18" s="34">
        <v>64.1</v>
      </c>
    </row>
    <row r="19" spans="1:16" ht="12.75">
      <c r="A19" s="33" t="s">
        <v>5</v>
      </c>
      <c r="B19" s="35">
        <v>84.9</v>
      </c>
      <c r="C19" s="35">
        <v>90.3</v>
      </c>
      <c r="D19" s="35">
        <v>89.8</v>
      </c>
      <c r="E19" s="35">
        <v>91.8</v>
      </c>
      <c r="F19" s="35">
        <v>93.6</v>
      </c>
      <c r="G19" s="35">
        <v>78.3</v>
      </c>
      <c r="H19" s="35">
        <v>87.8</v>
      </c>
      <c r="I19" s="35">
        <v>85.2</v>
      </c>
      <c r="J19" s="35">
        <v>81.4</v>
      </c>
      <c r="K19" s="35">
        <v>80.8</v>
      </c>
      <c r="L19" s="35">
        <v>79.3</v>
      </c>
      <c r="M19" s="35">
        <v>77.1</v>
      </c>
      <c r="N19" s="35">
        <v>78.6</v>
      </c>
      <c r="O19" s="35">
        <v>85.4</v>
      </c>
      <c r="P19" s="35">
        <v>84.1</v>
      </c>
    </row>
    <row r="20" spans="1:16" ht="12.75">
      <c r="A20" s="33" t="s">
        <v>7</v>
      </c>
      <c r="B20" s="34">
        <v>25.2</v>
      </c>
      <c r="C20" s="34">
        <v>27.1</v>
      </c>
      <c r="D20" s="34">
        <v>27.1</v>
      </c>
      <c r="E20" s="34">
        <v>27.7</v>
      </c>
      <c r="F20" s="34">
        <v>25.3</v>
      </c>
      <c r="G20" s="34">
        <v>24.7</v>
      </c>
      <c r="H20" s="34">
        <v>27.1</v>
      </c>
      <c r="I20" s="34">
        <v>28</v>
      </c>
      <c r="J20" s="34">
        <v>26.4</v>
      </c>
      <c r="K20" s="34">
        <v>26.4</v>
      </c>
      <c r="L20" s="34">
        <v>24.7</v>
      </c>
      <c r="M20" s="34">
        <v>23.5</v>
      </c>
      <c r="N20" s="34">
        <v>23.1</v>
      </c>
      <c r="O20" s="34">
        <v>25.2</v>
      </c>
      <c r="P20" s="34">
        <v>25.8</v>
      </c>
    </row>
    <row r="21" spans="1:16" ht="12.75">
      <c r="A21" s="33" t="s">
        <v>8</v>
      </c>
      <c r="B21" s="34">
        <v>27.1</v>
      </c>
      <c r="C21" s="34">
        <v>27.2</v>
      </c>
      <c r="D21" s="34">
        <v>25.4</v>
      </c>
      <c r="E21" s="34">
        <v>25.9</v>
      </c>
      <c r="F21" s="34">
        <v>28.3</v>
      </c>
      <c r="G21" s="34">
        <v>22.8</v>
      </c>
      <c r="H21" s="34">
        <v>25.4</v>
      </c>
      <c r="I21" s="34">
        <v>23.7</v>
      </c>
      <c r="J21" s="34">
        <v>24</v>
      </c>
      <c r="K21" s="34">
        <v>22.3</v>
      </c>
      <c r="L21" s="34">
        <v>24.3</v>
      </c>
      <c r="M21" s="34">
        <v>23.7</v>
      </c>
      <c r="N21" s="34">
        <v>24.6</v>
      </c>
      <c r="O21" s="34">
        <v>24.3</v>
      </c>
      <c r="P21" s="34">
        <v>24.2</v>
      </c>
    </row>
    <row r="22" spans="1:16" ht="12.75">
      <c r="A22" s="33" t="s">
        <v>9</v>
      </c>
      <c r="B22" s="34">
        <v>30.6</v>
      </c>
      <c r="C22" s="34">
        <v>28.7</v>
      </c>
      <c r="D22" s="34">
        <v>30</v>
      </c>
      <c r="E22" s="34">
        <v>30</v>
      </c>
      <c r="F22" s="34">
        <v>26.4</v>
      </c>
      <c r="G22" s="34">
        <v>24.7</v>
      </c>
      <c r="H22" s="34">
        <v>26.4</v>
      </c>
      <c r="I22" s="34">
        <v>26.6</v>
      </c>
      <c r="J22" s="34">
        <v>25.8</v>
      </c>
      <c r="K22" s="34">
        <v>26.7</v>
      </c>
      <c r="L22" s="34">
        <v>24.6</v>
      </c>
      <c r="M22" s="34">
        <v>23.9</v>
      </c>
      <c r="N22" s="34">
        <v>23.9</v>
      </c>
      <c r="O22" s="34">
        <v>28.4</v>
      </c>
      <c r="P22" s="34">
        <v>25.6</v>
      </c>
    </row>
    <row r="23" spans="1:16" ht="12.75">
      <c r="A23" s="33" t="s">
        <v>10</v>
      </c>
      <c r="B23" s="34">
        <v>0.1</v>
      </c>
      <c r="C23" s="34">
        <v>0.1</v>
      </c>
      <c r="D23" s="34">
        <v>0.1</v>
      </c>
      <c r="E23" s="34">
        <v>0.1</v>
      </c>
      <c r="F23" s="34">
        <v>0.1</v>
      </c>
      <c r="G23" s="34">
        <v>0</v>
      </c>
      <c r="H23" s="34">
        <v>0.1</v>
      </c>
      <c r="I23" s="34">
        <v>0.1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ht="12.75">
      <c r="A24" s="33" t="s">
        <v>11</v>
      </c>
      <c r="B24" s="34">
        <v>1.9</v>
      </c>
      <c r="C24" s="34">
        <v>7.2</v>
      </c>
      <c r="D24" s="34">
        <v>7.2</v>
      </c>
      <c r="E24" s="34">
        <v>8.2</v>
      </c>
      <c r="F24" s="34">
        <v>13.4</v>
      </c>
      <c r="G24" s="34">
        <v>6.1</v>
      </c>
      <c r="H24" s="34">
        <v>8.8</v>
      </c>
      <c r="I24" s="34">
        <v>6.8</v>
      </c>
      <c r="J24" s="34">
        <v>5.2</v>
      </c>
      <c r="K24" s="34">
        <v>5.5</v>
      </c>
      <c r="L24" s="34">
        <v>5.6</v>
      </c>
      <c r="M24" s="34">
        <v>5.9</v>
      </c>
      <c r="N24" s="34">
        <v>7.1</v>
      </c>
      <c r="O24" s="34">
        <v>7.4</v>
      </c>
      <c r="P24" s="34">
        <v>8.4</v>
      </c>
    </row>
    <row r="25" spans="2:16" ht="12.75">
      <c r="B25" s="36">
        <f>B26/B19</f>
        <v>-0.0035335689045936057</v>
      </c>
      <c r="C25" s="36">
        <f aca="true" t="shared" si="0" ref="C25:P25">C26/C19</f>
        <v>-0.0022148394241417813</v>
      </c>
      <c r="D25" s="36">
        <f t="shared" si="0"/>
        <v>0.0011135857461023865</v>
      </c>
      <c r="E25" s="36">
        <f t="shared" si="0"/>
        <v>-0.008714596949891037</v>
      </c>
      <c r="F25" s="36">
        <f t="shared" si="0"/>
        <v>-0.005341880341880342</v>
      </c>
      <c r="G25" s="36">
        <f t="shared" si="0"/>
        <v>0.008939974457215873</v>
      </c>
      <c r="H25" s="36">
        <f t="shared" si="0"/>
        <v>-0.004555808656036511</v>
      </c>
      <c r="I25" s="36">
        <f t="shared" si="0"/>
        <v>-0.003521126760563347</v>
      </c>
      <c r="J25" s="36">
        <f t="shared" si="0"/>
        <v>0.008599508599508634</v>
      </c>
      <c r="K25" s="36">
        <f t="shared" si="0"/>
        <v>0.004950495049504845</v>
      </c>
      <c r="L25" s="36">
        <f t="shared" si="0"/>
        <v>-0.018915510718789406</v>
      </c>
      <c r="M25" s="36">
        <f t="shared" si="0"/>
        <v>-0.018158236057068816</v>
      </c>
      <c r="N25" s="36">
        <f t="shared" si="0"/>
        <v>0.04325699745547063</v>
      </c>
      <c r="O25" s="36">
        <f t="shared" si="0"/>
        <v>0.13583138173302117</v>
      </c>
      <c r="P25" s="36">
        <f t="shared" si="0"/>
        <v>0.09155766944114137</v>
      </c>
    </row>
    <row r="26" spans="1:16" ht="12.75">
      <c r="A26" s="30" t="s">
        <v>48</v>
      </c>
      <c r="B26" s="37">
        <f>B19-B41</f>
        <v>-0.29999999999999716</v>
      </c>
      <c r="C26" s="37">
        <f aca="true" t="shared" si="1" ref="C26:P26">C19-C41</f>
        <v>-0.20000000000000284</v>
      </c>
      <c r="D26" s="37">
        <f t="shared" si="1"/>
        <v>0.09999999999999432</v>
      </c>
      <c r="E26" s="37">
        <f t="shared" si="1"/>
        <v>-0.7999999999999972</v>
      </c>
      <c r="F26" s="37">
        <f t="shared" si="1"/>
        <v>-0.5</v>
      </c>
      <c r="G26" s="37">
        <f t="shared" si="1"/>
        <v>0.7000000000000028</v>
      </c>
      <c r="H26" s="37">
        <f t="shared" si="1"/>
        <v>-0.4000000000000057</v>
      </c>
      <c r="I26" s="37">
        <f t="shared" si="1"/>
        <v>-0.29999999999999716</v>
      </c>
      <c r="J26" s="37">
        <f t="shared" si="1"/>
        <v>0.7000000000000028</v>
      </c>
      <c r="K26" s="37">
        <f t="shared" si="1"/>
        <v>0.3999999999999915</v>
      </c>
      <c r="L26" s="37">
        <f t="shared" si="1"/>
        <v>-1.5</v>
      </c>
      <c r="M26" s="37">
        <f t="shared" si="1"/>
        <v>-1.4000000000000057</v>
      </c>
      <c r="N26" s="37">
        <f t="shared" si="1"/>
        <v>3.3999999999999915</v>
      </c>
      <c r="O26" s="37">
        <f t="shared" si="1"/>
        <v>11.600000000000009</v>
      </c>
      <c r="P26" s="37">
        <f t="shared" si="1"/>
        <v>7.699999999999989</v>
      </c>
    </row>
    <row r="27" spans="1:15" ht="12.75">
      <c r="A27" s="30" t="s">
        <v>49</v>
      </c>
      <c r="B27" s="30" t="s">
        <v>50</v>
      </c>
      <c r="O27" s="31">
        <f>O26/O19</f>
        <v>0.13583138173302117</v>
      </c>
    </row>
    <row r="28" spans="2:16" ht="12.75">
      <c r="B28" s="38">
        <f>B32/B13</f>
        <v>-0.02121464226289515</v>
      </c>
      <c r="C28" s="38">
        <f aca="true" t="shared" si="2" ref="C28:P28">C32/C13</f>
        <v>-0.026358475263584754</v>
      </c>
      <c r="D28" s="38">
        <f t="shared" si="2"/>
        <v>-0.039640375970576285</v>
      </c>
      <c r="E28" s="38">
        <f t="shared" si="2"/>
        <v>-0.042383046781287466</v>
      </c>
      <c r="F28" s="38">
        <f t="shared" si="2"/>
        <v>-0.04031919361612765</v>
      </c>
      <c r="G28" s="38">
        <f t="shared" si="2"/>
        <v>-0.02727715538236724</v>
      </c>
      <c r="H28" s="38">
        <f t="shared" si="2"/>
        <v>-0.03210616438356165</v>
      </c>
      <c r="I28" s="38">
        <f t="shared" si="2"/>
        <v>-0.037871956717763645</v>
      </c>
      <c r="J28" s="38">
        <f t="shared" si="2"/>
        <v>-0.028992176714219893</v>
      </c>
      <c r="K28" s="38">
        <f t="shared" si="2"/>
        <v>-0.035530621785881226</v>
      </c>
      <c r="L28" s="38">
        <f t="shared" si="2"/>
        <v>-0.05025593299208926</v>
      </c>
      <c r="M28" s="38">
        <f t="shared" si="2"/>
        <v>-0.05092812946216096</v>
      </c>
      <c r="N28" s="38">
        <f t="shared" si="2"/>
        <v>-0.019266917293233054</v>
      </c>
      <c r="O28" s="38">
        <f t="shared" si="2"/>
        <v>0.013471037269869781</v>
      </c>
      <c r="P28" s="38">
        <f t="shared" si="2"/>
        <v>-0.011230907457322551</v>
      </c>
    </row>
    <row r="29" spans="1:2" ht="12.75">
      <c r="A29" s="30" t="s">
        <v>26</v>
      </c>
      <c r="B29" s="30" t="s">
        <v>51</v>
      </c>
    </row>
    <row r="30" spans="1:2" ht="12.75">
      <c r="A30" s="30" t="s">
        <v>28</v>
      </c>
      <c r="B30" s="30" t="s">
        <v>29</v>
      </c>
    </row>
    <row r="31" spans="1:2" ht="12.75">
      <c r="A31" s="30" t="s">
        <v>30</v>
      </c>
      <c r="B31" s="30" t="s">
        <v>31</v>
      </c>
    </row>
    <row r="32" spans="2:16" ht="12.75">
      <c r="B32" s="37">
        <f>B13-B35</f>
        <v>-5.099999999999994</v>
      </c>
      <c r="C32" s="37">
        <f aca="true" t="shared" si="3" ref="C32:P32">C13-C35</f>
        <v>-6.5</v>
      </c>
      <c r="D32" s="37">
        <f t="shared" si="3"/>
        <v>-9.700000000000017</v>
      </c>
      <c r="E32" s="37">
        <f t="shared" si="3"/>
        <v>-10.599999999999994</v>
      </c>
      <c r="F32" s="37">
        <f t="shared" si="3"/>
        <v>-9.599999999999994</v>
      </c>
      <c r="G32" s="37">
        <f t="shared" si="3"/>
        <v>-5.599999999999994</v>
      </c>
      <c r="H32" s="37">
        <f t="shared" si="3"/>
        <v>-7.5</v>
      </c>
      <c r="I32" s="37">
        <f t="shared" si="3"/>
        <v>-8.399999999999977</v>
      </c>
      <c r="J32" s="37">
        <f t="shared" si="3"/>
        <v>-6.299999999999983</v>
      </c>
      <c r="K32" s="37">
        <f t="shared" si="3"/>
        <v>-7.599999999999994</v>
      </c>
      <c r="L32" s="37">
        <f t="shared" si="3"/>
        <v>-10.799999999999983</v>
      </c>
      <c r="M32" s="37">
        <f t="shared" si="3"/>
        <v>-10.700000000000017</v>
      </c>
      <c r="N32" s="37">
        <f t="shared" si="3"/>
        <v>-4.099999999999994</v>
      </c>
      <c r="O32" s="37">
        <f t="shared" si="3"/>
        <v>3</v>
      </c>
      <c r="P32" s="37">
        <f t="shared" si="3"/>
        <v>-2.5</v>
      </c>
    </row>
    <row r="33" spans="1:16" ht="12.75">
      <c r="A33" s="33" t="s">
        <v>32</v>
      </c>
      <c r="B33" s="33" t="s">
        <v>33</v>
      </c>
      <c r="C33" s="33" t="s">
        <v>34</v>
      </c>
      <c r="D33" s="33" t="s">
        <v>35</v>
      </c>
      <c r="E33" s="33" t="s">
        <v>36</v>
      </c>
      <c r="F33" s="33" t="s">
        <v>37</v>
      </c>
      <c r="G33" s="33" t="s">
        <v>38</v>
      </c>
      <c r="H33" s="33" t="s">
        <v>39</v>
      </c>
      <c r="I33" s="33" t="s">
        <v>40</v>
      </c>
      <c r="J33" s="33" t="s">
        <v>41</v>
      </c>
      <c r="K33" s="33" t="s">
        <v>42</v>
      </c>
      <c r="L33" s="33" t="s">
        <v>43</v>
      </c>
      <c r="M33" s="33" t="s">
        <v>44</v>
      </c>
      <c r="N33" s="33" t="s">
        <v>45</v>
      </c>
      <c r="O33" s="33" t="s">
        <v>46</v>
      </c>
      <c r="P33" s="33" t="s">
        <v>47</v>
      </c>
    </row>
    <row r="34" spans="1:17" ht="12.75">
      <c r="A34" s="33" t="s">
        <v>4</v>
      </c>
      <c r="B34" s="34">
        <v>323.2</v>
      </c>
      <c r="C34" s="34">
        <v>332.4</v>
      </c>
      <c r="D34" s="34">
        <v>337.4</v>
      </c>
      <c r="E34" s="34">
        <v>347.8</v>
      </c>
      <c r="F34" s="34">
        <v>321.9</v>
      </c>
      <c r="G34" s="34">
        <v>279.5</v>
      </c>
      <c r="H34" s="34">
        <v>317.9</v>
      </c>
      <c r="I34" s="34">
        <v>306</v>
      </c>
      <c r="J34" s="34">
        <v>301.6</v>
      </c>
      <c r="K34" s="34">
        <v>300.3</v>
      </c>
      <c r="L34" s="34">
        <v>305.5</v>
      </c>
      <c r="M34" s="34">
        <v>301.5</v>
      </c>
      <c r="N34" s="34">
        <v>300</v>
      </c>
      <c r="O34" s="34">
        <v>306.2</v>
      </c>
      <c r="P34" s="34">
        <v>313.9</v>
      </c>
      <c r="Q34" s="37">
        <f>P34-E34</f>
        <v>-33.900000000000034</v>
      </c>
    </row>
    <row r="35" spans="1:16" ht="12.75">
      <c r="A35" s="33" t="s">
        <v>6</v>
      </c>
      <c r="B35" s="34">
        <v>245.5</v>
      </c>
      <c r="C35" s="34">
        <v>253.1</v>
      </c>
      <c r="D35" s="34">
        <v>254.4</v>
      </c>
      <c r="E35" s="34">
        <v>260.7</v>
      </c>
      <c r="F35" s="34">
        <v>247.7</v>
      </c>
      <c r="G35" s="34">
        <v>210.9</v>
      </c>
      <c r="H35" s="34">
        <v>241.1</v>
      </c>
      <c r="I35" s="34">
        <v>230.2</v>
      </c>
      <c r="J35" s="34">
        <v>223.6</v>
      </c>
      <c r="K35" s="34">
        <v>221.5</v>
      </c>
      <c r="L35" s="34">
        <v>225.7</v>
      </c>
      <c r="M35" s="34">
        <v>220.8</v>
      </c>
      <c r="N35" s="34">
        <v>216.9</v>
      </c>
      <c r="O35" s="34">
        <v>219.7</v>
      </c>
      <c r="P35" s="34">
        <v>225.1</v>
      </c>
    </row>
    <row r="36" spans="1:16" ht="12.75">
      <c r="A36" s="33" t="s">
        <v>12</v>
      </c>
      <c r="B36" s="34">
        <v>41.9</v>
      </c>
      <c r="C36" s="34">
        <v>42</v>
      </c>
      <c r="D36" s="34">
        <v>42.2</v>
      </c>
      <c r="E36" s="34">
        <v>43.9</v>
      </c>
      <c r="F36" s="34">
        <v>37.7</v>
      </c>
      <c r="G36" s="34">
        <v>37.1</v>
      </c>
      <c r="H36" s="34">
        <v>41.9</v>
      </c>
      <c r="I36" s="34">
        <v>42</v>
      </c>
      <c r="J36" s="34">
        <v>36.9</v>
      </c>
      <c r="K36" s="34">
        <v>36.9</v>
      </c>
      <c r="L36" s="34">
        <v>36.3</v>
      </c>
      <c r="M36" s="34">
        <v>35.6</v>
      </c>
      <c r="N36" s="34">
        <v>34.5</v>
      </c>
      <c r="O36" s="34">
        <v>29.7</v>
      </c>
      <c r="P36" s="34">
        <v>30.2</v>
      </c>
    </row>
    <row r="37" spans="1:16" ht="12.75">
      <c r="A37" s="33" t="s">
        <v>13</v>
      </c>
      <c r="B37" s="34">
        <v>23.7</v>
      </c>
      <c r="C37" s="34">
        <v>23</v>
      </c>
      <c r="D37" s="34">
        <v>23.8</v>
      </c>
      <c r="E37" s="34">
        <v>24.3</v>
      </c>
      <c r="F37" s="34">
        <v>26.3</v>
      </c>
      <c r="G37" s="34">
        <v>20.5</v>
      </c>
      <c r="H37" s="34">
        <v>21.9</v>
      </c>
      <c r="I37" s="34">
        <v>20.4</v>
      </c>
      <c r="J37" s="34">
        <v>20.8</v>
      </c>
      <c r="K37" s="34">
        <v>21</v>
      </c>
      <c r="L37" s="34">
        <v>21.9</v>
      </c>
      <c r="M37" s="34">
        <v>19.8</v>
      </c>
      <c r="N37" s="34">
        <v>16.6</v>
      </c>
      <c r="O37" s="34">
        <v>18.4</v>
      </c>
      <c r="P37" s="34">
        <v>20.1</v>
      </c>
    </row>
    <row r="38" spans="1:16" ht="12.75">
      <c r="A38" s="33" t="s">
        <v>14</v>
      </c>
      <c r="B38" s="34">
        <v>59.1</v>
      </c>
      <c r="C38" s="34">
        <v>67.1</v>
      </c>
      <c r="D38" s="34">
        <v>66</v>
      </c>
      <c r="E38" s="34">
        <v>69.7</v>
      </c>
      <c r="F38" s="34">
        <v>70.7</v>
      </c>
      <c r="G38" s="34">
        <v>54.4</v>
      </c>
      <c r="H38" s="34">
        <v>63.5</v>
      </c>
      <c r="I38" s="34">
        <v>56.7</v>
      </c>
      <c r="J38" s="34">
        <v>55.1</v>
      </c>
      <c r="K38" s="34">
        <v>55.8</v>
      </c>
      <c r="L38" s="34">
        <v>57.8</v>
      </c>
      <c r="M38" s="34">
        <v>57.5</v>
      </c>
      <c r="N38" s="34">
        <v>58.1</v>
      </c>
      <c r="O38" s="34">
        <v>60.6</v>
      </c>
      <c r="P38" s="34">
        <v>62.4</v>
      </c>
    </row>
    <row r="39" spans="1:16" ht="12.75">
      <c r="A39" s="33" t="s">
        <v>15</v>
      </c>
      <c r="B39" s="34">
        <v>48.8</v>
      </c>
      <c r="C39" s="34">
        <v>51.1</v>
      </c>
      <c r="D39" s="34">
        <v>51.1</v>
      </c>
      <c r="E39" s="34">
        <v>50.3</v>
      </c>
      <c r="F39" s="34">
        <v>47.3</v>
      </c>
      <c r="G39" s="34">
        <v>41.2</v>
      </c>
      <c r="H39" s="34">
        <v>46.6</v>
      </c>
      <c r="I39" s="34">
        <v>45.8</v>
      </c>
      <c r="J39" s="34">
        <v>45.8</v>
      </c>
      <c r="K39" s="34">
        <v>45.3</v>
      </c>
      <c r="L39" s="34">
        <v>45.2</v>
      </c>
      <c r="M39" s="34">
        <v>45.3</v>
      </c>
      <c r="N39" s="34">
        <v>46</v>
      </c>
      <c r="O39" s="34">
        <v>48.1</v>
      </c>
      <c r="P39" s="34">
        <v>47.6</v>
      </c>
    </row>
    <row r="40" spans="1:16" ht="12.75">
      <c r="A40" s="33" t="s">
        <v>16</v>
      </c>
      <c r="B40" s="34">
        <v>72</v>
      </c>
      <c r="C40" s="34">
        <v>70</v>
      </c>
      <c r="D40" s="34">
        <v>71.2</v>
      </c>
      <c r="E40" s="34">
        <v>72.6</v>
      </c>
      <c r="F40" s="34">
        <v>65.6</v>
      </c>
      <c r="G40" s="34">
        <v>57.8</v>
      </c>
      <c r="H40" s="34">
        <v>67.2</v>
      </c>
      <c r="I40" s="34">
        <v>65.4</v>
      </c>
      <c r="J40" s="34">
        <v>65</v>
      </c>
      <c r="K40" s="34">
        <v>62.4</v>
      </c>
      <c r="L40" s="34">
        <v>64.5</v>
      </c>
      <c r="M40" s="34">
        <v>62.7</v>
      </c>
      <c r="N40" s="34">
        <v>61.8</v>
      </c>
      <c r="O40" s="34">
        <v>63</v>
      </c>
      <c r="P40" s="34">
        <v>64.9</v>
      </c>
    </row>
    <row r="41" spans="1:16" ht="12.75">
      <c r="A41" s="33" t="s">
        <v>5</v>
      </c>
      <c r="B41" s="35">
        <v>85.2</v>
      </c>
      <c r="C41" s="35">
        <v>90.5</v>
      </c>
      <c r="D41" s="35">
        <v>89.7</v>
      </c>
      <c r="E41" s="35">
        <v>92.6</v>
      </c>
      <c r="F41" s="35">
        <v>94.1</v>
      </c>
      <c r="G41" s="35">
        <v>77.6</v>
      </c>
      <c r="H41" s="35">
        <v>88.2</v>
      </c>
      <c r="I41" s="35">
        <v>85.5</v>
      </c>
      <c r="J41" s="35">
        <v>80.7</v>
      </c>
      <c r="K41" s="35">
        <v>80.4</v>
      </c>
      <c r="L41" s="35">
        <v>80.8</v>
      </c>
      <c r="M41" s="35">
        <v>78.5</v>
      </c>
      <c r="N41" s="35">
        <v>75.2</v>
      </c>
      <c r="O41" s="35">
        <v>73.8</v>
      </c>
      <c r="P41" s="35">
        <v>76.4</v>
      </c>
    </row>
    <row r="42" spans="1:16" ht="12.75">
      <c r="A42" s="33" t="s">
        <v>7</v>
      </c>
      <c r="B42" s="34">
        <v>24.8</v>
      </c>
      <c r="C42" s="34">
        <v>26.9</v>
      </c>
      <c r="D42" s="34">
        <v>26.8</v>
      </c>
      <c r="E42" s="34">
        <v>27.7</v>
      </c>
      <c r="F42" s="34">
        <v>25.5</v>
      </c>
      <c r="G42" s="34">
        <v>24.1</v>
      </c>
      <c r="H42" s="34">
        <v>26.6</v>
      </c>
      <c r="I42" s="34">
        <v>27.4</v>
      </c>
      <c r="J42" s="34">
        <v>25.1</v>
      </c>
      <c r="K42" s="34">
        <v>25.4</v>
      </c>
      <c r="L42" s="34">
        <v>25.6</v>
      </c>
      <c r="M42" s="34">
        <v>24.2</v>
      </c>
      <c r="N42" s="34">
        <v>19.1</v>
      </c>
      <c r="O42" s="34">
        <v>13.2</v>
      </c>
      <c r="P42" s="34">
        <v>16.9</v>
      </c>
    </row>
    <row r="43" spans="1:16" ht="12.75">
      <c r="A43" s="33" t="s">
        <v>8</v>
      </c>
      <c r="B43" s="34">
        <v>26.9</v>
      </c>
      <c r="C43" s="34">
        <v>27.2</v>
      </c>
      <c r="D43" s="34">
        <v>25.5</v>
      </c>
      <c r="E43" s="34">
        <v>26</v>
      </c>
      <c r="F43" s="34">
        <v>28</v>
      </c>
      <c r="G43" s="34">
        <v>22.5</v>
      </c>
      <c r="H43" s="34">
        <v>25.4</v>
      </c>
      <c r="I43" s="34">
        <v>23.8</v>
      </c>
      <c r="J43" s="34">
        <v>24</v>
      </c>
      <c r="K43" s="34">
        <v>22.2</v>
      </c>
      <c r="L43" s="34">
        <v>24.2</v>
      </c>
      <c r="M43" s="34">
        <v>23.8</v>
      </c>
      <c r="N43" s="34">
        <v>24.6</v>
      </c>
      <c r="O43" s="34">
        <v>24.5</v>
      </c>
      <c r="P43" s="34">
        <v>24.5</v>
      </c>
    </row>
    <row r="44" spans="1:16" ht="12.75">
      <c r="A44" s="33" t="s">
        <v>9</v>
      </c>
      <c r="B44" s="34">
        <v>31.3</v>
      </c>
      <c r="C44" s="34">
        <v>29</v>
      </c>
      <c r="D44" s="34">
        <v>30.1</v>
      </c>
      <c r="E44" s="34">
        <v>30.5</v>
      </c>
      <c r="F44" s="34">
        <v>27</v>
      </c>
      <c r="G44" s="34">
        <v>24.8</v>
      </c>
      <c r="H44" s="34">
        <v>27.3</v>
      </c>
      <c r="I44" s="34">
        <v>27.4</v>
      </c>
      <c r="J44" s="34">
        <v>26.3</v>
      </c>
      <c r="K44" s="34">
        <v>27.2</v>
      </c>
      <c r="L44" s="34">
        <v>25.3</v>
      </c>
      <c r="M44" s="34">
        <v>24.4</v>
      </c>
      <c r="N44" s="34">
        <v>24.3</v>
      </c>
      <c r="O44" s="34">
        <v>28.7</v>
      </c>
      <c r="P44" s="34">
        <v>26.4</v>
      </c>
    </row>
    <row r="45" spans="1:47" ht="12.75">
      <c r="A45" s="33" t="s">
        <v>10</v>
      </c>
      <c r="B45" s="34">
        <v>0.2</v>
      </c>
      <c r="C45" s="34">
        <v>0.1</v>
      </c>
      <c r="D45" s="34">
        <v>0.1</v>
      </c>
      <c r="E45" s="34">
        <v>0.1</v>
      </c>
      <c r="F45" s="34">
        <v>0.1</v>
      </c>
      <c r="G45" s="34">
        <v>0</v>
      </c>
      <c r="H45" s="34">
        <v>0.1</v>
      </c>
      <c r="I45" s="34">
        <v>0.1</v>
      </c>
      <c r="J45" s="34">
        <v>0</v>
      </c>
      <c r="K45" s="34">
        <v>0.1</v>
      </c>
      <c r="L45" s="34">
        <v>0.1</v>
      </c>
      <c r="M45" s="34">
        <v>0.1</v>
      </c>
      <c r="N45" s="34">
        <v>0.1</v>
      </c>
      <c r="O45" s="34">
        <v>0.1</v>
      </c>
      <c r="P45" s="34">
        <v>0.1</v>
      </c>
      <c r="AH45" s="39">
        <f>AH51-'Fig 5'!E12</f>
        <v>0</v>
      </c>
      <c r="AI45" s="39">
        <f>AI51-'Fig 5'!F12</f>
        <v>-0.4000000000000057</v>
      </c>
      <c r="AJ45" s="39">
        <f>AJ51-'Fig 5'!G12</f>
        <v>2.5</v>
      </c>
      <c r="AK45" s="39">
        <f>AK51-'Fig 5'!H12</f>
        <v>2.1999999999999886</v>
      </c>
      <c r="AL45" s="39">
        <f>AL51-'Fig 5'!I12</f>
        <v>1.7999999999999972</v>
      </c>
      <c r="AM45" s="39">
        <f>AM51-'Fig 5'!J12</f>
        <v>2</v>
      </c>
      <c r="AN45" s="39">
        <f>AN51-'Fig 5'!K12</f>
        <v>1.8000000000000114</v>
      </c>
      <c r="AO45" s="39">
        <f>AO51-'Fig 5'!L12</f>
        <v>1.5</v>
      </c>
      <c r="AP45" s="39">
        <f>AP51-'Fig 5'!M12</f>
        <v>1</v>
      </c>
      <c r="AQ45" s="39">
        <f>AQ51-'Fig 5'!N12</f>
        <v>1.5</v>
      </c>
      <c r="AR45" s="39">
        <f>AR51-'Fig 5'!O12</f>
        <v>1.5</v>
      </c>
      <c r="AS45" s="39">
        <f>AS51-'Fig 5'!P12</f>
        <v>1</v>
      </c>
      <c r="AT45" s="39">
        <f>AT51-'Fig 5'!Q12</f>
        <v>1.0999999999999943</v>
      </c>
      <c r="AU45" s="39">
        <f>AU51-'Fig 5'!R12</f>
        <v>0.9000000000000057</v>
      </c>
    </row>
    <row r="46" spans="1:47" ht="12.75">
      <c r="A46" s="33" t="s">
        <v>11</v>
      </c>
      <c r="B46" s="34">
        <v>2</v>
      </c>
      <c r="C46" s="34">
        <v>7.3</v>
      </c>
      <c r="D46" s="34">
        <v>7.2</v>
      </c>
      <c r="E46" s="34">
        <v>8.2</v>
      </c>
      <c r="F46" s="34">
        <v>13.4</v>
      </c>
      <c r="G46" s="34">
        <v>6.1</v>
      </c>
      <c r="H46" s="34">
        <v>8.8</v>
      </c>
      <c r="I46" s="34">
        <v>6.8</v>
      </c>
      <c r="J46" s="34">
        <v>5.3</v>
      </c>
      <c r="K46" s="34">
        <v>5.5</v>
      </c>
      <c r="L46" s="34">
        <v>5.6</v>
      </c>
      <c r="M46" s="34">
        <v>6</v>
      </c>
      <c r="N46" s="34">
        <v>7.1</v>
      </c>
      <c r="O46" s="34">
        <v>7.5</v>
      </c>
      <c r="P46" s="34">
        <v>8.4</v>
      </c>
      <c r="AH46" s="39">
        <f>AH52-'Fig 5'!E13</f>
        <v>0</v>
      </c>
      <c r="AI46" s="39">
        <f>AI52-'Fig 5'!F13</f>
        <v>0</v>
      </c>
      <c r="AJ46" s="39">
        <f>AJ52-'Fig 5'!G13</f>
        <v>2.6999999999999886</v>
      </c>
      <c r="AK46" s="39">
        <f>AK52-'Fig 5'!H13</f>
        <v>2.200000000000003</v>
      </c>
      <c r="AL46" s="39">
        <f>AL52-'Fig 5'!I13</f>
        <v>2</v>
      </c>
      <c r="AM46" s="39">
        <f>AM52-'Fig 5'!J13</f>
        <v>1.6000000000000085</v>
      </c>
      <c r="AN46" s="39">
        <f>AN52-'Fig 5'!K13</f>
        <v>1.9000000000000057</v>
      </c>
      <c r="AO46" s="39">
        <f>AO52-'Fig 5'!L13</f>
        <v>1.5999999999999943</v>
      </c>
      <c r="AP46" s="39">
        <f>AP52-'Fig 5'!M13</f>
        <v>1.2999999999999972</v>
      </c>
      <c r="AQ46" s="39">
        <f>AQ52-'Fig 5'!N13</f>
        <v>0.7999999999999972</v>
      </c>
      <c r="AR46" s="39">
        <f>AR52-'Fig 5'!O13</f>
        <v>0.8000000000000114</v>
      </c>
      <c r="AS46" s="39">
        <f>AS52-'Fig 5'!P13</f>
        <v>0.5</v>
      </c>
      <c r="AT46" s="39">
        <f>AT52-'Fig 5'!Q13</f>
        <v>0.5</v>
      </c>
      <c r="AU46" s="39">
        <f>AU52-'Fig 5'!R13</f>
        <v>-0.29999999999999716</v>
      </c>
    </row>
    <row r="47" spans="34:47" ht="12.75">
      <c r="AH47" s="39">
        <f>AH53-'Fig 5'!E14</f>
        <v>0</v>
      </c>
      <c r="AI47" s="39">
        <f>AI53-'Fig 5'!F14</f>
        <v>0.20000000000000284</v>
      </c>
      <c r="AJ47" s="39">
        <f>AJ53-'Fig 5'!G14</f>
        <v>1.5999999999999943</v>
      </c>
      <c r="AK47" s="39">
        <f>AK53-'Fig 5'!H14</f>
        <v>0.20000000000000284</v>
      </c>
      <c r="AL47" s="39">
        <f>AL53-'Fig 5'!I14</f>
        <v>0.30000000000001137</v>
      </c>
      <c r="AM47" s="39">
        <f>AM53-'Fig 5'!J14</f>
        <v>0.3999999999999915</v>
      </c>
      <c r="AN47" s="39">
        <f>AN53-'Fig 5'!K14</f>
        <v>0.5</v>
      </c>
      <c r="AO47" s="39">
        <f>AO53-'Fig 5'!L14</f>
        <v>-0.3999999999999915</v>
      </c>
      <c r="AP47" s="39">
        <f>AP53-'Fig 5'!M14</f>
        <v>-0.5</v>
      </c>
      <c r="AQ47" s="39">
        <f>AQ53-'Fig 5'!N14</f>
        <v>-1</v>
      </c>
      <c r="AR47" s="39">
        <f>AR53-'Fig 5'!O14</f>
        <v>-1</v>
      </c>
      <c r="AS47" s="39">
        <f>AS53-'Fig 5'!P14</f>
        <v>-0.5</v>
      </c>
      <c r="AT47" s="39">
        <f>AT53-'Fig 5'!Q14</f>
        <v>-1.2000000000000028</v>
      </c>
      <c r="AU47" s="39">
        <f>AU53-'Fig 5'!R14</f>
        <v>-2</v>
      </c>
    </row>
    <row r="48" ht="12.75">
      <c r="A48" s="30" t="s">
        <v>48</v>
      </c>
    </row>
    <row r="49" spans="1:2" ht="12.75">
      <c r="A49" s="30" t="s">
        <v>49</v>
      </c>
      <c r="B49" s="30" t="s">
        <v>50</v>
      </c>
    </row>
    <row r="50" spans="33:48" ht="12.75">
      <c r="AG50" s="40"/>
      <c r="AH50" s="40" t="str">
        <f>AH56</f>
        <v>2004</v>
      </c>
      <c r="AI50" s="40" t="str">
        <f aca="true" t="shared" si="4" ref="AI50:AV50">AI56</f>
        <v>2005</v>
      </c>
      <c r="AJ50" s="40" t="str">
        <f t="shared" si="4"/>
        <v>2006</v>
      </c>
      <c r="AK50" s="40" t="str">
        <f t="shared" si="4"/>
        <v>2007</v>
      </c>
      <c r="AL50" s="40" t="str">
        <f t="shared" si="4"/>
        <v>2008</v>
      </c>
      <c r="AM50" s="40" t="str">
        <f t="shared" si="4"/>
        <v>2009</v>
      </c>
      <c r="AN50" s="40" t="str">
        <f t="shared" si="4"/>
        <v>2010</v>
      </c>
      <c r="AO50" s="40" t="str">
        <f t="shared" si="4"/>
        <v>2011</v>
      </c>
      <c r="AP50" s="40" t="str">
        <f t="shared" si="4"/>
        <v>2012</v>
      </c>
      <c r="AQ50" s="40" t="str">
        <f t="shared" si="4"/>
        <v>2013</v>
      </c>
      <c r="AR50" s="40" t="str">
        <f t="shared" si="4"/>
        <v>2014</v>
      </c>
      <c r="AS50" s="40" t="str">
        <f t="shared" si="4"/>
        <v>2015</v>
      </c>
      <c r="AT50" s="40" t="str">
        <f t="shared" si="4"/>
        <v>2016</v>
      </c>
      <c r="AU50" s="40" t="str">
        <f t="shared" si="4"/>
        <v>2017</v>
      </c>
      <c r="AV50" s="40" t="str">
        <f t="shared" si="4"/>
        <v>2018</v>
      </c>
    </row>
    <row r="51" spans="33:48" ht="12.75">
      <c r="AG51" s="40" t="str">
        <f>AG57</f>
        <v>Hazardous and non-hazardous - Total</v>
      </c>
      <c r="AH51" s="41">
        <f>ROUND(AH57,1)</f>
        <v>100</v>
      </c>
      <c r="AI51" s="41">
        <f aca="true" t="shared" si="5" ref="AI51:AV51">ROUND(AI57,1)</f>
        <v>102.8</v>
      </c>
      <c r="AJ51" s="41">
        <f t="shared" si="5"/>
        <v>104.4</v>
      </c>
      <c r="AK51" s="41">
        <f t="shared" si="5"/>
        <v>107.6</v>
      </c>
      <c r="AL51" s="41">
        <f t="shared" si="5"/>
        <v>99.6</v>
      </c>
      <c r="AM51" s="41">
        <f t="shared" si="5"/>
        <v>86.5</v>
      </c>
      <c r="AN51" s="41">
        <f t="shared" si="5"/>
        <v>98.4</v>
      </c>
      <c r="AO51" s="41">
        <f t="shared" si="5"/>
        <v>94.7</v>
      </c>
      <c r="AP51" s="41">
        <f t="shared" si="5"/>
        <v>93.3</v>
      </c>
      <c r="AQ51" s="41">
        <f t="shared" si="5"/>
        <v>92.9</v>
      </c>
      <c r="AR51" s="41">
        <f t="shared" si="5"/>
        <v>94.5</v>
      </c>
      <c r="AS51" s="41">
        <f t="shared" si="5"/>
        <v>93.3</v>
      </c>
      <c r="AT51" s="41">
        <f t="shared" si="5"/>
        <v>92.8</v>
      </c>
      <c r="AU51" s="41">
        <f t="shared" si="5"/>
        <v>94.7</v>
      </c>
      <c r="AV51" s="41">
        <f t="shared" si="5"/>
        <v>97.1</v>
      </c>
    </row>
    <row r="52" spans="33:48" ht="12.75">
      <c r="AG52" s="40" t="str">
        <f aca="true" t="shared" si="6" ref="AG52:AG53">AG58</f>
        <v>Hazardous to health</v>
      </c>
      <c r="AH52" s="41">
        <f aca="true" t="shared" si="7" ref="AH52:AV53">ROUND(AH58,1)</f>
        <v>100</v>
      </c>
      <c r="AI52" s="41">
        <f t="shared" si="7"/>
        <v>103.1</v>
      </c>
      <c r="AJ52" s="41">
        <f t="shared" si="7"/>
        <v>103.6</v>
      </c>
      <c r="AK52" s="41">
        <f t="shared" si="7"/>
        <v>106.2</v>
      </c>
      <c r="AL52" s="41">
        <f t="shared" si="7"/>
        <v>100.9</v>
      </c>
      <c r="AM52" s="41">
        <f t="shared" si="7"/>
        <v>85.9</v>
      </c>
      <c r="AN52" s="41">
        <f t="shared" si="7"/>
        <v>98.2</v>
      </c>
      <c r="AO52" s="41">
        <f t="shared" si="7"/>
        <v>93.8</v>
      </c>
      <c r="AP52" s="41">
        <f t="shared" si="7"/>
        <v>91.1</v>
      </c>
      <c r="AQ52" s="41">
        <f t="shared" si="7"/>
        <v>90.2</v>
      </c>
      <c r="AR52" s="41">
        <f t="shared" si="7"/>
        <v>91.9</v>
      </c>
      <c r="AS52" s="41">
        <f t="shared" si="7"/>
        <v>89.9</v>
      </c>
      <c r="AT52" s="41">
        <f t="shared" si="7"/>
        <v>88.4</v>
      </c>
      <c r="AU52" s="41">
        <f t="shared" si="7"/>
        <v>89.5</v>
      </c>
      <c r="AV52" s="41">
        <f t="shared" si="7"/>
        <v>91.7</v>
      </c>
    </row>
    <row r="53" spans="33:48" ht="12.75">
      <c r="AG53" s="40" t="str">
        <f t="shared" si="6"/>
        <v>Hazardous to the environment</v>
      </c>
      <c r="AH53" s="41">
        <f t="shared" si="7"/>
        <v>100</v>
      </c>
      <c r="AI53" s="41">
        <f t="shared" si="7"/>
        <v>106.2</v>
      </c>
      <c r="AJ53" s="41">
        <f t="shared" si="7"/>
        <v>105.3</v>
      </c>
      <c r="AK53" s="41">
        <f t="shared" si="7"/>
        <v>108.7</v>
      </c>
      <c r="AL53" s="41">
        <f t="shared" si="7"/>
        <v>110.4</v>
      </c>
      <c r="AM53" s="41">
        <f t="shared" si="7"/>
        <v>91.1</v>
      </c>
      <c r="AN53" s="41">
        <f t="shared" si="7"/>
        <v>103.5</v>
      </c>
      <c r="AO53" s="41">
        <f t="shared" si="7"/>
        <v>100.4</v>
      </c>
      <c r="AP53" s="41">
        <f t="shared" si="7"/>
        <v>94.7</v>
      </c>
      <c r="AQ53" s="41">
        <f t="shared" si="7"/>
        <v>94.4</v>
      </c>
      <c r="AR53" s="41">
        <f t="shared" si="7"/>
        <v>94.8</v>
      </c>
      <c r="AS53" s="41">
        <f t="shared" si="7"/>
        <v>92.1</v>
      </c>
      <c r="AT53" s="41">
        <f t="shared" si="7"/>
        <v>88.3</v>
      </c>
      <c r="AU53" s="41">
        <f t="shared" si="7"/>
        <v>86.6</v>
      </c>
      <c r="AV53" s="41">
        <f t="shared" si="7"/>
        <v>89.7</v>
      </c>
    </row>
    <row r="54" ht="12.75">
      <c r="A54" s="31" t="s">
        <v>55</v>
      </c>
    </row>
    <row r="55" ht="12.75">
      <c r="A55" s="31" t="s">
        <v>52</v>
      </c>
    </row>
    <row r="56" spans="1:48" ht="12.75">
      <c r="A56" s="12"/>
      <c r="B56" s="23">
        <v>2004</v>
      </c>
      <c r="C56" s="23">
        <v>2005</v>
      </c>
      <c r="D56" s="23">
        <v>2006</v>
      </c>
      <c r="E56" s="23">
        <v>2007</v>
      </c>
      <c r="F56" s="23">
        <v>2008</v>
      </c>
      <c r="G56" s="23">
        <v>2009</v>
      </c>
      <c r="H56" s="23">
        <v>2010</v>
      </c>
      <c r="I56" s="23">
        <v>2011</v>
      </c>
      <c r="J56" s="23">
        <v>2012</v>
      </c>
      <c r="K56" s="23">
        <v>2013</v>
      </c>
      <c r="L56" s="23">
        <v>2014</v>
      </c>
      <c r="M56" s="23">
        <v>2015</v>
      </c>
      <c r="N56" s="23">
        <v>2016</v>
      </c>
      <c r="O56" s="23">
        <v>2017</v>
      </c>
      <c r="R56" s="31" t="str">
        <f>B33</f>
        <v>2004</v>
      </c>
      <c r="S56" s="31" t="str">
        <f aca="true" t="shared" si="8" ref="S56:AF56">C33</f>
        <v>2005</v>
      </c>
      <c r="T56" s="31" t="str">
        <f t="shared" si="8"/>
        <v>2006</v>
      </c>
      <c r="U56" s="31" t="str">
        <f t="shared" si="8"/>
        <v>2007</v>
      </c>
      <c r="V56" s="31" t="str">
        <f t="shared" si="8"/>
        <v>2008</v>
      </c>
      <c r="W56" s="31" t="str">
        <f t="shared" si="8"/>
        <v>2009</v>
      </c>
      <c r="X56" s="31" t="str">
        <f t="shared" si="8"/>
        <v>2010</v>
      </c>
      <c r="Y56" s="31" t="str">
        <f t="shared" si="8"/>
        <v>2011</v>
      </c>
      <c r="Z56" s="31" t="str">
        <f t="shared" si="8"/>
        <v>2012</v>
      </c>
      <c r="AA56" s="31" t="str">
        <f t="shared" si="8"/>
        <v>2013</v>
      </c>
      <c r="AB56" s="31" t="str">
        <f t="shared" si="8"/>
        <v>2014</v>
      </c>
      <c r="AC56" s="31" t="str">
        <f t="shared" si="8"/>
        <v>2015</v>
      </c>
      <c r="AD56" s="31" t="str">
        <f t="shared" si="8"/>
        <v>2016</v>
      </c>
      <c r="AE56" s="31" t="str">
        <f t="shared" si="8"/>
        <v>2017</v>
      </c>
      <c r="AF56" s="31" t="str">
        <f t="shared" si="8"/>
        <v>2018</v>
      </c>
      <c r="AH56" s="31" t="str">
        <f aca="true" t="shared" si="9" ref="AH56:AV56">R56</f>
        <v>2004</v>
      </c>
      <c r="AI56" s="31" t="str">
        <f t="shared" si="9"/>
        <v>2005</v>
      </c>
      <c r="AJ56" s="31" t="str">
        <f t="shared" si="9"/>
        <v>2006</v>
      </c>
      <c r="AK56" s="31" t="str">
        <f t="shared" si="9"/>
        <v>2007</v>
      </c>
      <c r="AL56" s="31" t="str">
        <f t="shared" si="9"/>
        <v>2008</v>
      </c>
      <c r="AM56" s="31" t="str">
        <f t="shared" si="9"/>
        <v>2009</v>
      </c>
      <c r="AN56" s="31" t="str">
        <f t="shared" si="9"/>
        <v>2010</v>
      </c>
      <c r="AO56" s="31" t="str">
        <f t="shared" si="9"/>
        <v>2011</v>
      </c>
      <c r="AP56" s="31" t="str">
        <f t="shared" si="9"/>
        <v>2012</v>
      </c>
      <c r="AQ56" s="31" t="str">
        <f t="shared" si="9"/>
        <v>2013</v>
      </c>
      <c r="AR56" s="31" t="str">
        <f t="shared" si="9"/>
        <v>2014</v>
      </c>
      <c r="AS56" s="31" t="str">
        <f t="shared" si="9"/>
        <v>2015</v>
      </c>
      <c r="AT56" s="31" t="str">
        <f t="shared" si="9"/>
        <v>2016</v>
      </c>
      <c r="AU56" s="31" t="str">
        <f t="shared" si="9"/>
        <v>2017</v>
      </c>
      <c r="AV56" s="31" t="str">
        <f t="shared" si="9"/>
        <v>2018</v>
      </c>
    </row>
    <row r="57" spans="1:48" ht="12.75">
      <c r="A57" s="6" t="s">
        <v>4</v>
      </c>
      <c r="B57" s="22">
        <v>100</v>
      </c>
      <c r="C57" s="22">
        <v>103.6</v>
      </c>
      <c r="D57" s="22">
        <v>104.8</v>
      </c>
      <c r="E57" s="22">
        <v>107.9</v>
      </c>
      <c r="F57" s="22">
        <v>100.8</v>
      </c>
      <c r="G57" s="22">
        <v>85.8</v>
      </c>
      <c r="H57" s="22">
        <v>98.1</v>
      </c>
      <c r="I57" s="22">
        <v>94.5</v>
      </c>
      <c r="J57" s="22">
        <v>92.3</v>
      </c>
      <c r="K57" s="22">
        <v>92.4</v>
      </c>
      <c r="L57" s="22">
        <v>93.5</v>
      </c>
      <c r="M57" s="22">
        <v>92.6</v>
      </c>
      <c r="N57" s="7">
        <v>90.9</v>
      </c>
      <c r="O57" s="2">
        <v>92.1</v>
      </c>
      <c r="P57" s="31" t="b">
        <f aca="true" t="shared" si="10" ref="P57:P59">EXACT(Q57,A57)</f>
        <v>1</v>
      </c>
      <c r="Q57" s="31" t="str">
        <f>A34</f>
        <v>Hazardous and non-hazardous - Total</v>
      </c>
      <c r="R57" s="31">
        <f>B34</f>
        <v>323.2</v>
      </c>
      <c r="S57" s="31">
        <f aca="true" t="shared" si="11" ref="S57:AF57">C34</f>
        <v>332.4</v>
      </c>
      <c r="T57" s="31">
        <f t="shared" si="11"/>
        <v>337.4</v>
      </c>
      <c r="U57" s="31">
        <f t="shared" si="11"/>
        <v>347.8</v>
      </c>
      <c r="V57" s="31">
        <f t="shared" si="11"/>
        <v>321.9</v>
      </c>
      <c r="W57" s="31">
        <f t="shared" si="11"/>
        <v>279.5</v>
      </c>
      <c r="X57" s="31">
        <f t="shared" si="11"/>
        <v>317.9</v>
      </c>
      <c r="Y57" s="31">
        <f t="shared" si="11"/>
        <v>306</v>
      </c>
      <c r="Z57" s="31">
        <f t="shared" si="11"/>
        <v>301.6</v>
      </c>
      <c r="AA57" s="31">
        <f t="shared" si="11"/>
        <v>300.3</v>
      </c>
      <c r="AB57" s="31">
        <f t="shared" si="11"/>
        <v>305.5</v>
      </c>
      <c r="AC57" s="31">
        <f t="shared" si="11"/>
        <v>301.5</v>
      </c>
      <c r="AD57" s="31">
        <f t="shared" si="11"/>
        <v>300</v>
      </c>
      <c r="AE57" s="31">
        <f t="shared" si="11"/>
        <v>306.2</v>
      </c>
      <c r="AF57" s="31">
        <f t="shared" si="11"/>
        <v>313.9</v>
      </c>
      <c r="AG57" s="31" t="str">
        <f>Q57</f>
        <v>Hazardous and non-hazardous - Total</v>
      </c>
      <c r="AH57" s="31">
        <f>(R57/$R57)*100</f>
        <v>100</v>
      </c>
      <c r="AI57" s="31">
        <f>(S57/$R57)*100</f>
        <v>102.84653465346534</v>
      </c>
      <c r="AJ57" s="31">
        <f aca="true" t="shared" si="12" ref="AJ57:AV59">(T57/$R57)*100</f>
        <v>104.39356435643563</v>
      </c>
      <c r="AK57" s="31">
        <f t="shared" si="12"/>
        <v>107.61138613861388</v>
      </c>
      <c r="AL57" s="31">
        <f t="shared" si="12"/>
        <v>99.59777227722772</v>
      </c>
      <c r="AM57" s="31">
        <f t="shared" si="12"/>
        <v>86.47896039603961</v>
      </c>
      <c r="AN57" s="31">
        <f t="shared" si="12"/>
        <v>98.36014851485149</v>
      </c>
      <c r="AO57" s="31">
        <f t="shared" si="12"/>
        <v>94.67821782178218</v>
      </c>
      <c r="AP57" s="31">
        <f t="shared" si="12"/>
        <v>93.31683168316832</v>
      </c>
      <c r="AQ57" s="31">
        <f t="shared" si="12"/>
        <v>92.91460396039605</v>
      </c>
      <c r="AR57" s="31">
        <f t="shared" si="12"/>
        <v>94.52351485148515</v>
      </c>
      <c r="AS57" s="31">
        <f t="shared" si="12"/>
        <v>93.28589108910892</v>
      </c>
      <c r="AT57" s="31">
        <f t="shared" si="12"/>
        <v>92.82178217821783</v>
      </c>
      <c r="AU57" s="31">
        <f t="shared" si="12"/>
        <v>94.74009900990099</v>
      </c>
      <c r="AV57" s="31">
        <f t="shared" si="12"/>
        <v>97.12252475247524</v>
      </c>
    </row>
    <row r="58" spans="1:48" ht="12.75">
      <c r="A58" s="6" t="s">
        <v>6</v>
      </c>
      <c r="B58" s="22">
        <v>100</v>
      </c>
      <c r="C58" s="22">
        <v>103.8</v>
      </c>
      <c r="D58" s="22">
        <v>104.2</v>
      </c>
      <c r="E58" s="22">
        <v>106.9</v>
      </c>
      <c r="F58" s="22">
        <v>101.8</v>
      </c>
      <c r="G58" s="22">
        <v>85.5</v>
      </c>
      <c r="H58" s="22">
        <v>97.9</v>
      </c>
      <c r="I58" s="22">
        <v>94</v>
      </c>
      <c r="J58" s="22">
        <v>90.5</v>
      </c>
      <c r="K58" s="22">
        <v>90.2</v>
      </c>
      <c r="L58" s="22">
        <v>90.8</v>
      </c>
      <c r="M58" s="22">
        <v>88.8</v>
      </c>
      <c r="N58" s="7">
        <v>87</v>
      </c>
      <c r="O58" s="2">
        <v>87.8</v>
      </c>
      <c r="P58" s="31" t="b">
        <f t="shared" si="10"/>
        <v>1</v>
      </c>
      <c r="Q58" s="31" t="str">
        <f>A35</f>
        <v>Hazardous to health</v>
      </c>
      <c r="R58" s="31">
        <f>B35</f>
        <v>245.5</v>
      </c>
      <c r="S58" s="31">
        <f aca="true" t="shared" si="13" ref="S58:AF58">C35</f>
        <v>253.1</v>
      </c>
      <c r="T58" s="31">
        <f t="shared" si="13"/>
        <v>254.4</v>
      </c>
      <c r="U58" s="31">
        <f t="shared" si="13"/>
        <v>260.7</v>
      </c>
      <c r="V58" s="31">
        <f t="shared" si="13"/>
        <v>247.7</v>
      </c>
      <c r="W58" s="31">
        <f t="shared" si="13"/>
        <v>210.9</v>
      </c>
      <c r="X58" s="31">
        <f t="shared" si="13"/>
        <v>241.1</v>
      </c>
      <c r="Y58" s="31">
        <f t="shared" si="13"/>
        <v>230.2</v>
      </c>
      <c r="Z58" s="31">
        <f t="shared" si="13"/>
        <v>223.6</v>
      </c>
      <c r="AA58" s="31">
        <f t="shared" si="13"/>
        <v>221.5</v>
      </c>
      <c r="AB58" s="31">
        <f t="shared" si="13"/>
        <v>225.7</v>
      </c>
      <c r="AC58" s="31">
        <f t="shared" si="13"/>
        <v>220.8</v>
      </c>
      <c r="AD58" s="31">
        <f t="shared" si="13"/>
        <v>216.9</v>
      </c>
      <c r="AE58" s="31">
        <f t="shared" si="13"/>
        <v>219.7</v>
      </c>
      <c r="AF58" s="31">
        <f t="shared" si="13"/>
        <v>225.1</v>
      </c>
      <c r="AG58" s="31" t="str">
        <f>Q58</f>
        <v>Hazardous to health</v>
      </c>
      <c r="AH58" s="31">
        <f aca="true" t="shared" si="14" ref="AH58:AI59">(R58/$R58)*100</f>
        <v>100</v>
      </c>
      <c r="AI58" s="31">
        <f t="shared" si="14"/>
        <v>103.09572301425662</v>
      </c>
      <c r="AJ58" s="31">
        <f t="shared" si="12"/>
        <v>103.62525458248473</v>
      </c>
      <c r="AK58" s="31">
        <f t="shared" si="12"/>
        <v>106.19144602851323</v>
      </c>
      <c r="AL58" s="31">
        <f t="shared" si="12"/>
        <v>100.89613034623217</v>
      </c>
      <c r="AM58" s="31">
        <f t="shared" si="12"/>
        <v>85.90631364562118</v>
      </c>
      <c r="AN58" s="31">
        <f t="shared" si="12"/>
        <v>98.20773930753563</v>
      </c>
      <c r="AO58" s="31">
        <f t="shared" si="12"/>
        <v>93.76782077393074</v>
      </c>
      <c r="AP58" s="31">
        <f t="shared" si="12"/>
        <v>91.07942973523421</v>
      </c>
      <c r="AQ58" s="31">
        <f t="shared" si="12"/>
        <v>90.22403258655804</v>
      </c>
      <c r="AR58" s="31">
        <f t="shared" si="12"/>
        <v>91.93482688391038</v>
      </c>
      <c r="AS58" s="31">
        <f t="shared" si="12"/>
        <v>89.938900203666</v>
      </c>
      <c r="AT58" s="31">
        <f t="shared" si="12"/>
        <v>88.35030549898167</v>
      </c>
      <c r="AU58" s="31">
        <f t="shared" si="12"/>
        <v>89.4908350305499</v>
      </c>
      <c r="AV58" s="31">
        <f t="shared" si="12"/>
        <v>91.69042769857434</v>
      </c>
    </row>
    <row r="59" spans="1:48" ht="12.75">
      <c r="A59" s="6" t="s">
        <v>5</v>
      </c>
      <c r="B59" s="22">
        <v>100</v>
      </c>
      <c r="C59" s="22">
        <v>108.6</v>
      </c>
      <c r="D59" s="22">
        <v>107.7</v>
      </c>
      <c r="E59" s="22">
        <v>111.3</v>
      </c>
      <c r="F59" s="22">
        <v>110.7</v>
      </c>
      <c r="G59" s="22">
        <v>89.6</v>
      </c>
      <c r="H59" s="22">
        <v>103</v>
      </c>
      <c r="I59" s="22">
        <v>99.9</v>
      </c>
      <c r="J59" s="22">
        <v>93.7</v>
      </c>
      <c r="K59" s="22">
        <v>94</v>
      </c>
      <c r="L59" s="22">
        <v>91.9</v>
      </c>
      <c r="M59" s="22">
        <v>87.5</v>
      </c>
      <c r="N59" s="7">
        <v>83.2</v>
      </c>
      <c r="O59" s="2">
        <v>80.1</v>
      </c>
      <c r="P59" s="31" t="b">
        <f t="shared" si="10"/>
        <v>1</v>
      </c>
      <c r="Q59" s="31" t="str">
        <f>A41</f>
        <v>Hazardous to the environment</v>
      </c>
      <c r="R59" s="31">
        <f>B41</f>
        <v>85.2</v>
      </c>
      <c r="S59" s="31">
        <f aca="true" t="shared" si="15" ref="S59:AF59">C41</f>
        <v>90.5</v>
      </c>
      <c r="T59" s="31">
        <f t="shared" si="15"/>
        <v>89.7</v>
      </c>
      <c r="U59" s="31">
        <f t="shared" si="15"/>
        <v>92.6</v>
      </c>
      <c r="V59" s="31">
        <f t="shared" si="15"/>
        <v>94.1</v>
      </c>
      <c r="W59" s="31">
        <f t="shared" si="15"/>
        <v>77.6</v>
      </c>
      <c r="X59" s="31">
        <f t="shared" si="15"/>
        <v>88.2</v>
      </c>
      <c r="Y59" s="31">
        <f t="shared" si="15"/>
        <v>85.5</v>
      </c>
      <c r="Z59" s="31">
        <f t="shared" si="15"/>
        <v>80.7</v>
      </c>
      <c r="AA59" s="31">
        <f t="shared" si="15"/>
        <v>80.4</v>
      </c>
      <c r="AB59" s="31">
        <f t="shared" si="15"/>
        <v>80.8</v>
      </c>
      <c r="AC59" s="31">
        <f t="shared" si="15"/>
        <v>78.5</v>
      </c>
      <c r="AD59" s="31">
        <f t="shared" si="15"/>
        <v>75.2</v>
      </c>
      <c r="AE59" s="31">
        <f t="shared" si="15"/>
        <v>73.8</v>
      </c>
      <c r="AF59" s="31">
        <f t="shared" si="15"/>
        <v>76.4</v>
      </c>
      <c r="AG59" s="31" t="str">
        <f>Q59</f>
        <v>Hazardous to the environment</v>
      </c>
      <c r="AH59" s="31">
        <f t="shared" si="14"/>
        <v>100</v>
      </c>
      <c r="AI59" s="31">
        <f t="shared" si="14"/>
        <v>106.2206572769953</v>
      </c>
      <c r="AJ59" s="31">
        <f t="shared" si="12"/>
        <v>105.28169014084507</v>
      </c>
      <c r="AK59" s="31">
        <f t="shared" si="12"/>
        <v>108.68544600938965</v>
      </c>
      <c r="AL59" s="31">
        <f t="shared" si="12"/>
        <v>110.44600938967135</v>
      </c>
      <c r="AM59" s="31">
        <f t="shared" si="12"/>
        <v>91.07981220657277</v>
      </c>
      <c r="AN59" s="31">
        <f t="shared" si="12"/>
        <v>103.52112676056338</v>
      </c>
      <c r="AO59" s="31">
        <f t="shared" si="12"/>
        <v>100.35211267605632</v>
      </c>
      <c r="AP59" s="31">
        <f t="shared" si="12"/>
        <v>94.71830985915493</v>
      </c>
      <c r="AQ59" s="31">
        <f t="shared" si="12"/>
        <v>94.36619718309859</v>
      </c>
      <c r="AR59" s="31">
        <f t="shared" si="12"/>
        <v>94.8356807511737</v>
      </c>
      <c r="AS59" s="31">
        <f t="shared" si="12"/>
        <v>92.13615023474178</v>
      </c>
      <c r="AT59" s="31">
        <f t="shared" si="12"/>
        <v>88.26291079812206</v>
      </c>
      <c r="AU59" s="31">
        <f t="shared" si="12"/>
        <v>86.61971830985915</v>
      </c>
      <c r="AV59" s="31">
        <f t="shared" si="12"/>
        <v>89.67136150234742</v>
      </c>
    </row>
    <row r="61" ht="12.75">
      <c r="A61" s="31" t="s">
        <v>55</v>
      </c>
    </row>
    <row r="62" spans="1:32" ht="12.75">
      <c r="A62" s="12" t="s">
        <v>53</v>
      </c>
      <c r="B62" s="13">
        <v>2004</v>
      </c>
      <c r="C62" s="13">
        <v>2005</v>
      </c>
      <c r="D62" s="13">
        <v>2006</v>
      </c>
      <c r="E62" s="13">
        <v>2007</v>
      </c>
      <c r="F62" s="13">
        <v>2008</v>
      </c>
      <c r="G62" s="13">
        <v>2009</v>
      </c>
      <c r="H62" s="13">
        <v>2010</v>
      </c>
      <c r="I62" s="13">
        <v>2011</v>
      </c>
      <c r="J62" s="13">
        <v>2012</v>
      </c>
      <c r="K62" s="13">
        <v>2013</v>
      </c>
      <c r="L62" s="13">
        <v>2014</v>
      </c>
      <c r="M62" s="13">
        <v>2015</v>
      </c>
      <c r="N62" s="13">
        <v>2016</v>
      </c>
      <c r="O62" s="13">
        <v>2017</v>
      </c>
      <c r="Q62" s="40"/>
      <c r="R62" s="40" t="str">
        <f>B33</f>
        <v>2004</v>
      </c>
      <c r="S62" s="40" t="str">
        <f aca="true" t="shared" si="16" ref="S62:AF62">C33</f>
        <v>2005</v>
      </c>
      <c r="T62" s="40" t="str">
        <f t="shared" si="16"/>
        <v>2006</v>
      </c>
      <c r="U62" s="40" t="str">
        <f t="shared" si="16"/>
        <v>2007</v>
      </c>
      <c r="V62" s="40" t="str">
        <f t="shared" si="16"/>
        <v>2008</v>
      </c>
      <c r="W62" s="40" t="str">
        <f t="shared" si="16"/>
        <v>2009</v>
      </c>
      <c r="X62" s="40" t="str">
        <f t="shared" si="16"/>
        <v>2010</v>
      </c>
      <c r="Y62" s="40" t="str">
        <f t="shared" si="16"/>
        <v>2011</v>
      </c>
      <c r="Z62" s="40" t="str">
        <f t="shared" si="16"/>
        <v>2012</v>
      </c>
      <c r="AA62" s="40" t="str">
        <f t="shared" si="16"/>
        <v>2013</v>
      </c>
      <c r="AB62" s="40" t="str">
        <f t="shared" si="16"/>
        <v>2014</v>
      </c>
      <c r="AC62" s="40" t="str">
        <f t="shared" si="16"/>
        <v>2015</v>
      </c>
      <c r="AD62" s="40" t="str">
        <f t="shared" si="16"/>
        <v>2016</v>
      </c>
      <c r="AE62" s="40" t="str">
        <f t="shared" si="16"/>
        <v>2017</v>
      </c>
      <c r="AF62" s="40" t="str">
        <f t="shared" si="16"/>
        <v>2018</v>
      </c>
    </row>
    <row r="63" spans="1:47" ht="12.75">
      <c r="A63" s="25" t="s">
        <v>7</v>
      </c>
      <c r="B63" s="21">
        <v>25.2</v>
      </c>
      <c r="C63" s="21">
        <v>28.3</v>
      </c>
      <c r="D63" s="21">
        <v>28.2</v>
      </c>
      <c r="E63" s="21">
        <v>28.5</v>
      </c>
      <c r="F63" s="21">
        <v>24.9</v>
      </c>
      <c r="G63" s="21">
        <v>24</v>
      </c>
      <c r="H63" s="21">
        <v>27.1</v>
      </c>
      <c r="I63" s="21">
        <v>27.4</v>
      </c>
      <c r="J63" s="21">
        <v>24.8</v>
      </c>
      <c r="K63" s="21">
        <v>24.6</v>
      </c>
      <c r="L63" s="21">
        <v>22.7</v>
      </c>
      <c r="M63" s="21">
        <v>20.7</v>
      </c>
      <c r="N63" s="7">
        <v>16.2</v>
      </c>
      <c r="O63" s="2">
        <v>8.6</v>
      </c>
      <c r="P63" s="31" t="b">
        <f>EXACT(Q63,A63)</f>
        <v>1</v>
      </c>
      <c r="Q63" s="40" t="str">
        <f>A42</f>
        <v>Severe chronic environmental hazard</v>
      </c>
      <c r="R63" s="40">
        <f aca="true" t="shared" si="17" ref="R63:AF63">B42</f>
        <v>24.8</v>
      </c>
      <c r="S63" s="40">
        <f t="shared" si="17"/>
        <v>26.9</v>
      </c>
      <c r="T63" s="40">
        <f t="shared" si="17"/>
        <v>26.8</v>
      </c>
      <c r="U63" s="40">
        <f t="shared" si="17"/>
        <v>27.7</v>
      </c>
      <c r="V63" s="40">
        <f t="shared" si="17"/>
        <v>25.5</v>
      </c>
      <c r="W63" s="40">
        <f t="shared" si="17"/>
        <v>24.1</v>
      </c>
      <c r="X63" s="40">
        <f t="shared" si="17"/>
        <v>26.6</v>
      </c>
      <c r="Y63" s="40">
        <f t="shared" si="17"/>
        <v>27.4</v>
      </c>
      <c r="Z63" s="40">
        <f t="shared" si="17"/>
        <v>25.1</v>
      </c>
      <c r="AA63" s="40">
        <f t="shared" si="17"/>
        <v>25.4</v>
      </c>
      <c r="AB63" s="40">
        <f t="shared" si="17"/>
        <v>25.6</v>
      </c>
      <c r="AC63" s="40">
        <f t="shared" si="17"/>
        <v>24.2</v>
      </c>
      <c r="AD63" s="40">
        <f t="shared" si="17"/>
        <v>19.1</v>
      </c>
      <c r="AE63" s="40">
        <f t="shared" si="17"/>
        <v>13.2</v>
      </c>
      <c r="AF63" s="40">
        <f t="shared" si="17"/>
        <v>16.9</v>
      </c>
      <c r="AH63" s="39">
        <f aca="true" t="shared" si="18" ref="AH63:AU67">R63-B63</f>
        <v>-0.3999999999999986</v>
      </c>
      <c r="AI63" s="39">
        <f t="shared" si="18"/>
        <v>-1.4000000000000021</v>
      </c>
      <c r="AJ63" s="39">
        <f t="shared" si="18"/>
        <v>-1.3999999999999986</v>
      </c>
      <c r="AK63" s="39">
        <f t="shared" si="18"/>
        <v>-0.8000000000000007</v>
      </c>
      <c r="AL63" s="39">
        <f t="shared" si="18"/>
        <v>0.6000000000000014</v>
      </c>
      <c r="AM63" s="39">
        <f t="shared" si="18"/>
        <v>0.10000000000000142</v>
      </c>
      <c r="AN63" s="39">
        <f t="shared" si="18"/>
        <v>-0.5</v>
      </c>
      <c r="AO63" s="39">
        <f t="shared" si="18"/>
        <v>0</v>
      </c>
      <c r="AP63" s="39">
        <f t="shared" si="18"/>
        <v>0.3000000000000007</v>
      </c>
      <c r="AQ63" s="39">
        <f t="shared" si="18"/>
        <v>0.7999999999999972</v>
      </c>
      <c r="AR63" s="39">
        <f t="shared" si="18"/>
        <v>2.900000000000002</v>
      </c>
      <c r="AS63" s="39">
        <f t="shared" si="18"/>
        <v>3.5</v>
      </c>
      <c r="AT63" s="39">
        <f t="shared" si="18"/>
        <v>2.900000000000002</v>
      </c>
      <c r="AU63" s="39">
        <f t="shared" si="18"/>
        <v>4.6</v>
      </c>
    </row>
    <row r="64" spans="1:47" ht="12.75">
      <c r="A64" s="25" t="s">
        <v>8</v>
      </c>
      <c r="B64" s="21">
        <v>25.8</v>
      </c>
      <c r="C64" s="21">
        <v>26.5</v>
      </c>
      <c r="D64" s="21">
        <v>25.4</v>
      </c>
      <c r="E64" s="21">
        <v>26.4</v>
      </c>
      <c r="F64" s="21">
        <v>28</v>
      </c>
      <c r="G64" s="21">
        <v>22.1</v>
      </c>
      <c r="H64" s="21">
        <v>25.4</v>
      </c>
      <c r="I64" s="21">
        <v>24.1</v>
      </c>
      <c r="J64" s="21">
        <v>24.3</v>
      </c>
      <c r="K64" s="21">
        <v>23.1</v>
      </c>
      <c r="L64" s="21">
        <v>24.5</v>
      </c>
      <c r="M64" s="21">
        <v>24.1</v>
      </c>
      <c r="N64" s="7">
        <v>23.2</v>
      </c>
      <c r="O64" s="2">
        <v>26.3</v>
      </c>
      <c r="P64" s="31" t="b">
        <f aca="true" t="shared" si="19" ref="P64:P67">EXACT(Q64,A64)</f>
        <v>1</v>
      </c>
      <c r="Q64" s="40" t="str">
        <f>A43</f>
        <v>Significant chronic environmental hazard</v>
      </c>
      <c r="R64" s="40">
        <f aca="true" t="shared" si="20" ref="R64:AF64">B43</f>
        <v>26.9</v>
      </c>
      <c r="S64" s="40">
        <f t="shared" si="20"/>
        <v>27.2</v>
      </c>
      <c r="T64" s="40">
        <f t="shared" si="20"/>
        <v>25.5</v>
      </c>
      <c r="U64" s="40">
        <f t="shared" si="20"/>
        <v>26</v>
      </c>
      <c r="V64" s="40">
        <f t="shared" si="20"/>
        <v>28</v>
      </c>
      <c r="W64" s="40">
        <f t="shared" si="20"/>
        <v>22.5</v>
      </c>
      <c r="X64" s="40">
        <f t="shared" si="20"/>
        <v>25.4</v>
      </c>
      <c r="Y64" s="40">
        <f t="shared" si="20"/>
        <v>23.8</v>
      </c>
      <c r="Z64" s="40">
        <f t="shared" si="20"/>
        <v>24</v>
      </c>
      <c r="AA64" s="40">
        <f t="shared" si="20"/>
        <v>22.2</v>
      </c>
      <c r="AB64" s="40">
        <f t="shared" si="20"/>
        <v>24.2</v>
      </c>
      <c r="AC64" s="40">
        <f t="shared" si="20"/>
        <v>23.8</v>
      </c>
      <c r="AD64" s="40">
        <f t="shared" si="20"/>
        <v>24.6</v>
      </c>
      <c r="AE64" s="40">
        <f t="shared" si="20"/>
        <v>24.5</v>
      </c>
      <c r="AF64" s="42">
        <f t="shared" si="20"/>
        <v>24.5</v>
      </c>
      <c r="AH64" s="39">
        <f t="shared" si="18"/>
        <v>1.0999999999999979</v>
      </c>
      <c r="AI64" s="39">
        <f t="shared" si="18"/>
        <v>0.6999999999999993</v>
      </c>
      <c r="AJ64" s="39">
        <f t="shared" si="18"/>
        <v>0.10000000000000142</v>
      </c>
      <c r="AK64" s="39">
        <f t="shared" si="18"/>
        <v>-0.3999999999999986</v>
      </c>
      <c r="AL64" s="39">
        <f t="shared" si="18"/>
        <v>0</v>
      </c>
      <c r="AM64" s="39">
        <f t="shared" si="18"/>
        <v>0.3999999999999986</v>
      </c>
      <c r="AN64" s="39">
        <f t="shared" si="18"/>
        <v>0</v>
      </c>
      <c r="AO64" s="39">
        <f t="shared" si="18"/>
        <v>-0.3000000000000007</v>
      </c>
      <c r="AP64" s="39">
        <f t="shared" si="18"/>
        <v>-0.3000000000000007</v>
      </c>
      <c r="AQ64" s="39">
        <f t="shared" si="18"/>
        <v>-0.9000000000000021</v>
      </c>
      <c r="AR64" s="39">
        <f t="shared" si="18"/>
        <v>-0.3000000000000007</v>
      </c>
      <c r="AS64" s="39">
        <f t="shared" si="18"/>
        <v>-0.3000000000000007</v>
      </c>
      <c r="AT64" s="39">
        <f t="shared" si="18"/>
        <v>1.4000000000000021</v>
      </c>
      <c r="AU64" s="39">
        <f t="shared" si="18"/>
        <v>-1.8000000000000007</v>
      </c>
    </row>
    <row r="65" spans="1:47" ht="12.75">
      <c r="A65" s="25" t="s">
        <v>9</v>
      </c>
      <c r="B65" s="21">
        <v>32.4</v>
      </c>
      <c r="C65" s="21">
        <v>30.7</v>
      </c>
      <c r="D65" s="21">
        <v>31.3</v>
      </c>
      <c r="E65" s="21">
        <v>31.9</v>
      </c>
      <c r="F65" s="21">
        <v>28.2</v>
      </c>
      <c r="G65" s="21">
        <v>24.4</v>
      </c>
      <c r="H65" s="21">
        <v>26.8</v>
      </c>
      <c r="I65" s="21">
        <v>27.2</v>
      </c>
      <c r="J65" s="21">
        <v>25.7</v>
      </c>
      <c r="K65" s="21">
        <v>27.3</v>
      </c>
      <c r="L65" s="21">
        <v>25.7</v>
      </c>
      <c r="M65" s="21">
        <v>24</v>
      </c>
      <c r="N65" s="7">
        <v>24.5</v>
      </c>
      <c r="O65" s="2">
        <v>26.8</v>
      </c>
      <c r="P65" s="31" t="b">
        <f t="shared" si="19"/>
        <v>1</v>
      </c>
      <c r="Q65" s="40" t="str">
        <f>A44</f>
        <v>Moderate chronic environmental hazard</v>
      </c>
      <c r="R65" s="40">
        <f aca="true" t="shared" si="21" ref="R65:AF67">B44</f>
        <v>31.3</v>
      </c>
      <c r="S65" s="40">
        <f t="shared" si="21"/>
        <v>29</v>
      </c>
      <c r="T65" s="40">
        <f t="shared" si="21"/>
        <v>30.1</v>
      </c>
      <c r="U65" s="40">
        <f t="shared" si="21"/>
        <v>30.5</v>
      </c>
      <c r="V65" s="40">
        <f t="shared" si="21"/>
        <v>27</v>
      </c>
      <c r="W65" s="40">
        <f t="shared" si="21"/>
        <v>24.8</v>
      </c>
      <c r="X65" s="40">
        <f t="shared" si="21"/>
        <v>27.3</v>
      </c>
      <c r="Y65" s="40">
        <f t="shared" si="21"/>
        <v>27.4</v>
      </c>
      <c r="Z65" s="40">
        <f t="shared" si="21"/>
        <v>26.3</v>
      </c>
      <c r="AA65" s="40">
        <f t="shared" si="21"/>
        <v>27.2</v>
      </c>
      <c r="AB65" s="40">
        <f t="shared" si="21"/>
        <v>25.3</v>
      </c>
      <c r="AC65" s="40">
        <f t="shared" si="21"/>
        <v>24.4</v>
      </c>
      <c r="AD65" s="40">
        <f t="shared" si="21"/>
        <v>24.3</v>
      </c>
      <c r="AE65" s="40">
        <f t="shared" si="21"/>
        <v>28.7</v>
      </c>
      <c r="AF65" s="40">
        <f t="shared" si="21"/>
        <v>26.4</v>
      </c>
      <c r="AH65" s="39">
        <f t="shared" si="18"/>
        <v>-1.0999999999999979</v>
      </c>
      <c r="AI65" s="39">
        <f t="shared" si="18"/>
        <v>-1.6999999999999993</v>
      </c>
      <c r="AJ65" s="39">
        <f t="shared" si="18"/>
        <v>-1.1999999999999993</v>
      </c>
      <c r="AK65" s="39">
        <f t="shared" si="18"/>
        <v>-1.3999999999999986</v>
      </c>
      <c r="AL65" s="39">
        <f t="shared" si="18"/>
        <v>-1.1999999999999993</v>
      </c>
      <c r="AM65" s="39">
        <f t="shared" si="18"/>
        <v>0.40000000000000213</v>
      </c>
      <c r="AN65" s="39">
        <f t="shared" si="18"/>
        <v>0.5</v>
      </c>
      <c r="AO65" s="39">
        <f t="shared" si="18"/>
        <v>0.1999999999999993</v>
      </c>
      <c r="AP65" s="39">
        <f t="shared" si="18"/>
        <v>0.6000000000000014</v>
      </c>
      <c r="AQ65" s="39">
        <f t="shared" si="18"/>
        <v>-0.10000000000000142</v>
      </c>
      <c r="AR65" s="39">
        <f t="shared" si="18"/>
        <v>-0.3999999999999986</v>
      </c>
      <c r="AS65" s="39">
        <f t="shared" si="18"/>
        <v>0.3999999999999986</v>
      </c>
      <c r="AT65" s="39">
        <f t="shared" si="18"/>
        <v>-0.1999999999999993</v>
      </c>
      <c r="AU65" s="39">
        <f t="shared" si="18"/>
        <v>1.8999999999999986</v>
      </c>
    </row>
    <row r="66" spans="1:47" ht="12.75">
      <c r="A66" s="25" t="s">
        <v>10</v>
      </c>
      <c r="B66" s="21">
        <v>0.2</v>
      </c>
      <c r="C66" s="21">
        <v>0.1</v>
      </c>
      <c r="D66" s="21">
        <v>0.1</v>
      </c>
      <c r="E66" s="21">
        <v>0.1</v>
      </c>
      <c r="F66" s="21">
        <v>0.2</v>
      </c>
      <c r="G66" s="21">
        <v>0</v>
      </c>
      <c r="H66" s="21">
        <v>0.1</v>
      </c>
      <c r="I66" s="21">
        <v>0.1</v>
      </c>
      <c r="J66" s="21">
        <v>0</v>
      </c>
      <c r="K66" s="21">
        <v>0</v>
      </c>
      <c r="L66" s="21">
        <v>0.1</v>
      </c>
      <c r="M66" s="21">
        <v>0.1</v>
      </c>
      <c r="N66" s="7">
        <v>0</v>
      </c>
      <c r="O66" s="2">
        <v>0.1</v>
      </c>
      <c r="P66" s="31" t="b">
        <f t="shared" si="19"/>
        <v>1</v>
      </c>
      <c r="Q66" s="40" t="str">
        <f aca="true" t="shared" si="22" ref="Q66:Q67">A45</f>
        <v>Chronic environmental hazard</v>
      </c>
      <c r="R66" s="40">
        <f t="shared" si="21"/>
        <v>0.2</v>
      </c>
      <c r="S66" s="40">
        <f t="shared" si="21"/>
        <v>0.1</v>
      </c>
      <c r="T66" s="40">
        <f t="shared" si="21"/>
        <v>0.1</v>
      </c>
      <c r="U66" s="40">
        <f t="shared" si="21"/>
        <v>0.1</v>
      </c>
      <c r="V66" s="40">
        <f t="shared" si="21"/>
        <v>0.1</v>
      </c>
      <c r="W66" s="40">
        <f t="shared" si="21"/>
        <v>0</v>
      </c>
      <c r="X66" s="40">
        <f t="shared" si="21"/>
        <v>0.1</v>
      </c>
      <c r="Y66" s="40">
        <f t="shared" si="21"/>
        <v>0.1</v>
      </c>
      <c r="Z66" s="40">
        <f t="shared" si="21"/>
        <v>0</v>
      </c>
      <c r="AA66" s="40">
        <f t="shared" si="21"/>
        <v>0.1</v>
      </c>
      <c r="AB66" s="40">
        <f t="shared" si="21"/>
        <v>0.1</v>
      </c>
      <c r="AC66" s="40">
        <f t="shared" si="21"/>
        <v>0.1</v>
      </c>
      <c r="AD66" s="40">
        <f t="shared" si="21"/>
        <v>0.1</v>
      </c>
      <c r="AE66" s="40">
        <f t="shared" si="21"/>
        <v>0.1</v>
      </c>
      <c r="AF66" s="40">
        <f t="shared" si="21"/>
        <v>0.1</v>
      </c>
      <c r="AH66" s="39">
        <f t="shared" si="18"/>
        <v>0</v>
      </c>
      <c r="AI66" s="39">
        <f t="shared" si="18"/>
        <v>0</v>
      </c>
      <c r="AJ66" s="39">
        <f t="shared" si="18"/>
        <v>0</v>
      </c>
      <c r="AK66" s="39">
        <f t="shared" si="18"/>
        <v>0</v>
      </c>
      <c r="AL66" s="39">
        <f t="shared" si="18"/>
        <v>-0.1</v>
      </c>
      <c r="AM66" s="39">
        <f t="shared" si="18"/>
        <v>0</v>
      </c>
      <c r="AN66" s="39">
        <f t="shared" si="18"/>
        <v>0</v>
      </c>
      <c r="AO66" s="39">
        <f t="shared" si="18"/>
        <v>0</v>
      </c>
      <c r="AP66" s="39">
        <f t="shared" si="18"/>
        <v>0</v>
      </c>
      <c r="AQ66" s="39">
        <f t="shared" si="18"/>
        <v>0.1</v>
      </c>
      <c r="AR66" s="39">
        <f t="shared" si="18"/>
        <v>0</v>
      </c>
      <c r="AS66" s="39">
        <f t="shared" si="18"/>
        <v>0</v>
      </c>
      <c r="AT66" s="39">
        <f t="shared" si="18"/>
        <v>0.1</v>
      </c>
      <c r="AU66" s="39">
        <f t="shared" si="18"/>
        <v>0</v>
      </c>
    </row>
    <row r="67" spans="1:47" ht="12.75">
      <c r="A67" s="25" t="s">
        <v>11</v>
      </c>
      <c r="B67" s="21">
        <v>2</v>
      </c>
      <c r="C67" s="21">
        <v>7.3</v>
      </c>
      <c r="D67" s="21">
        <v>7.3</v>
      </c>
      <c r="E67" s="21">
        <v>8.3</v>
      </c>
      <c r="F67" s="21">
        <v>13.5</v>
      </c>
      <c r="G67" s="21">
        <v>6.1</v>
      </c>
      <c r="H67" s="21">
        <v>8.8</v>
      </c>
      <c r="I67" s="21">
        <v>6.8</v>
      </c>
      <c r="J67" s="21">
        <v>5.3</v>
      </c>
      <c r="K67" s="21">
        <v>5.5</v>
      </c>
      <c r="L67" s="21">
        <v>5.7</v>
      </c>
      <c r="M67" s="21">
        <v>6.1</v>
      </c>
      <c r="N67" s="7">
        <v>7.2</v>
      </c>
      <c r="O67" s="2">
        <v>6.8</v>
      </c>
      <c r="P67" s="31" t="b">
        <f t="shared" si="19"/>
        <v>1</v>
      </c>
      <c r="Q67" s="40" t="str">
        <f t="shared" si="22"/>
        <v>Significant acute environmental hazard</v>
      </c>
      <c r="R67" s="40">
        <f t="shared" si="21"/>
        <v>2</v>
      </c>
      <c r="S67" s="40">
        <f t="shared" si="21"/>
        <v>7.3</v>
      </c>
      <c r="T67" s="40">
        <f t="shared" si="21"/>
        <v>7.2</v>
      </c>
      <c r="U67" s="40">
        <f t="shared" si="21"/>
        <v>8.2</v>
      </c>
      <c r="V67" s="40">
        <f t="shared" si="21"/>
        <v>13.4</v>
      </c>
      <c r="W67" s="40">
        <f t="shared" si="21"/>
        <v>6.1</v>
      </c>
      <c r="X67" s="40">
        <f t="shared" si="21"/>
        <v>8.8</v>
      </c>
      <c r="Y67" s="40">
        <f t="shared" si="21"/>
        <v>6.8</v>
      </c>
      <c r="Z67" s="40">
        <f t="shared" si="21"/>
        <v>5.3</v>
      </c>
      <c r="AA67" s="40">
        <f t="shared" si="21"/>
        <v>5.5</v>
      </c>
      <c r="AB67" s="40">
        <f t="shared" si="21"/>
        <v>5.6</v>
      </c>
      <c r="AC67" s="40">
        <f t="shared" si="21"/>
        <v>6</v>
      </c>
      <c r="AD67" s="40">
        <f t="shared" si="21"/>
        <v>7.1</v>
      </c>
      <c r="AE67" s="40">
        <f t="shared" si="21"/>
        <v>7.5</v>
      </c>
      <c r="AF67" s="40">
        <f t="shared" si="21"/>
        <v>8.4</v>
      </c>
      <c r="AH67" s="39">
        <f t="shared" si="18"/>
        <v>0</v>
      </c>
      <c r="AI67" s="39">
        <f t="shared" si="18"/>
        <v>0</v>
      </c>
      <c r="AJ67" s="39">
        <f t="shared" si="18"/>
        <v>-0.09999999999999964</v>
      </c>
      <c r="AK67" s="39">
        <f t="shared" si="18"/>
        <v>-0.10000000000000142</v>
      </c>
      <c r="AL67" s="39">
        <f t="shared" si="18"/>
        <v>-0.09999999999999964</v>
      </c>
      <c r="AM67" s="39">
        <f t="shared" si="18"/>
        <v>0</v>
      </c>
      <c r="AN67" s="39">
        <f t="shared" si="18"/>
        <v>0</v>
      </c>
      <c r="AO67" s="39">
        <f t="shared" si="18"/>
        <v>0</v>
      </c>
      <c r="AP67" s="39">
        <f t="shared" si="18"/>
        <v>0</v>
      </c>
      <c r="AQ67" s="39">
        <f t="shared" si="18"/>
        <v>0</v>
      </c>
      <c r="AR67" s="39">
        <f t="shared" si="18"/>
        <v>-0.10000000000000053</v>
      </c>
      <c r="AS67" s="39">
        <f t="shared" si="18"/>
        <v>-0.09999999999999964</v>
      </c>
      <c r="AT67" s="39">
        <f t="shared" si="18"/>
        <v>-0.10000000000000053</v>
      </c>
      <c r="AU67" s="39">
        <f t="shared" si="18"/>
        <v>0.7000000000000002</v>
      </c>
    </row>
    <row r="68" ht="12.75">
      <c r="AF68" s="39"/>
    </row>
    <row r="69" ht="12.75">
      <c r="AF69" s="39"/>
    </row>
    <row r="70" spans="1:32" ht="12.75">
      <c r="A70" s="31" t="s">
        <v>55</v>
      </c>
      <c r="AF70" s="39"/>
    </row>
    <row r="71" spans="1:32" ht="12.75">
      <c r="A71" s="12" t="s">
        <v>54</v>
      </c>
      <c r="B71" s="13">
        <v>2004</v>
      </c>
      <c r="C71" s="13">
        <v>2005</v>
      </c>
      <c r="D71" s="13">
        <v>2006</v>
      </c>
      <c r="E71" s="13">
        <v>2007</v>
      </c>
      <c r="F71" s="13">
        <v>2008</v>
      </c>
      <c r="G71" s="13">
        <v>2009</v>
      </c>
      <c r="H71" s="13">
        <v>2010</v>
      </c>
      <c r="I71" s="13">
        <v>2011</v>
      </c>
      <c r="J71" s="13">
        <v>2012</v>
      </c>
      <c r="K71" s="13">
        <v>2013</v>
      </c>
      <c r="L71" s="13">
        <v>2014</v>
      </c>
      <c r="M71" s="13">
        <v>2015</v>
      </c>
      <c r="N71" s="13">
        <v>2016</v>
      </c>
      <c r="O71" s="13">
        <v>2017</v>
      </c>
      <c r="Q71" s="40"/>
      <c r="R71" s="40" t="str">
        <f>B33</f>
        <v>2004</v>
      </c>
      <c r="S71" s="40" t="str">
        <f aca="true" t="shared" si="23" ref="S71:AF71">C33</f>
        <v>2005</v>
      </c>
      <c r="T71" s="40" t="str">
        <f t="shared" si="23"/>
        <v>2006</v>
      </c>
      <c r="U71" s="40" t="str">
        <f t="shared" si="23"/>
        <v>2007</v>
      </c>
      <c r="V71" s="40" t="str">
        <f t="shared" si="23"/>
        <v>2008</v>
      </c>
      <c r="W71" s="40" t="str">
        <f t="shared" si="23"/>
        <v>2009</v>
      </c>
      <c r="X71" s="40" t="str">
        <f t="shared" si="23"/>
        <v>2010</v>
      </c>
      <c r="Y71" s="40" t="str">
        <f t="shared" si="23"/>
        <v>2011</v>
      </c>
      <c r="Z71" s="40" t="str">
        <f t="shared" si="23"/>
        <v>2012</v>
      </c>
      <c r="AA71" s="40" t="str">
        <f t="shared" si="23"/>
        <v>2013</v>
      </c>
      <c r="AB71" s="40" t="str">
        <f t="shared" si="23"/>
        <v>2014</v>
      </c>
      <c r="AC71" s="40" t="str">
        <f t="shared" si="23"/>
        <v>2015</v>
      </c>
      <c r="AD71" s="40" t="str">
        <f t="shared" si="23"/>
        <v>2016</v>
      </c>
      <c r="AE71" s="40" t="str">
        <f t="shared" si="23"/>
        <v>2017</v>
      </c>
      <c r="AF71" s="40" t="str">
        <f t="shared" si="23"/>
        <v>2018</v>
      </c>
    </row>
    <row r="72" spans="1:47" ht="12.75">
      <c r="A72" s="25" t="s">
        <v>12</v>
      </c>
      <c r="B72" s="21">
        <v>42.9</v>
      </c>
      <c r="C72" s="21">
        <v>42.7</v>
      </c>
      <c r="D72" s="21">
        <v>43.5</v>
      </c>
      <c r="E72" s="21">
        <v>45</v>
      </c>
      <c r="F72" s="21">
        <v>39</v>
      </c>
      <c r="G72" s="21">
        <v>37.1</v>
      </c>
      <c r="H72" s="21">
        <v>41.3</v>
      </c>
      <c r="I72" s="21">
        <v>41.4</v>
      </c>
      <c r="J72" s="21">
        <v>36.1</v>
      </c>
      <c r="K72" s="21">
        <v>37.1</v>
      </c>
      <c r="L72" s="21">
        <v>36.1</v>
      </c>
      <c r="M72" s="21">
        <v>34.4</v>
      </c>
      <c r="N72" s="7">
        <v>33.9</v>
      </c>
      <c r="O72" s="7">
        <v>28.5</v>
      </c>
      <c r="P72" s="31" t="b">
        <f aca="true" t="shared" si="24" ref="P72:P76">EXACT(Q72,A72)</f>
        <v>1</v>
      </c>
      <c r="Q72" s="40" t="str">
        <f>A36</f>
        <v>Carcinogenic, mutagenic and reprotoxic (CMR) health hazard</v>
      </c>
      <c r="R72" s="40">
        <f aca="true" t="shared" si="25" ref="R72:AF76">B36</f>
        <v>41.9</v>
      </c>
      <c r="S72" s="40">
        <f t="shared" si="25"/>
        <v>42</v>
      </c>
      <c r="T72" s="40">
        <f t="shared" si="25"/>
        <v>42.2</v>
      </c>
      <c r="U72" s="40">
        <f t="shared" si="25"/>
        <v>43.9</v>
      </c>
      <c r="V72" s="40">
        <f t="shared" si="25"/>
        <v>37.7</v>
      </c>
      <c r="W72" s="40">
        <f t="shared" si="25"/>
        <v>37.1</v>
      </c>
      <c r="X72" s="40">
        <f t="shared" si="25"/>
        <v>41.9</v>
      </c>
      <c r="Y72" s="40">
        <f t="shared" si="25"/>
        <v>42</v>
      </c>
      <c r="Z72" s="40">
        <f t="shared" si="25"/>
        <v>36.9</v>
      </c>
      <c r="AA72" s="40">
        <f t="shared" si="25"/>
        <v>36.9</v>
      </c>
      <c r="AB72" s="40">
        <f t="shared" si="25"/>
        <v>36.3</v>
      </c>
      <c r="AC72" s="40">
        <f t="shared" si="25"/>
        <v>35.6</v>
      </c>
      <c r="AD72" s="40">
        <f t="shared" si="25"/>
        <v>34.5</v>
      </c>
      <c r="AE72" s="40">
        <f t="shared" si="25"/>
        <v>29.7</v>
      </c>
      <c r="AF72" s="40">
        <f t="shared" si="25"/>
        <v>30.2</v>
      </c>
      <c r="AH72" s="39">
        <f aca="true" t="shared" si="26" ref="AH72:AU76">R72-B72</f>
        <v>-1</v>
      </c>
      <c r="AI72" s="39">
        <f t="shared" si="26"/>
        <v>-0.7000000000000028</v>
      </c>
      <c r="AJ72" s="39">
        <f t="shared" si="26"/>
        <v>-1.2999999999999972</v>
      </c>
      <c r="AK72" s="39">
        <f t="shared" si="26"/>
        <v>-1.1000000000000014</v>
      </c>
      <c r="AL72" s="39">
        <f t="shared" si="26"/>
        <v>-1.2999999999999972</v>
      </c>
      <c r="AM72" s="39">
        <f t="shared" si="26"/>
        <v>0</v>
      </c>
      <c r="AN72" s="39">
        <f t="shared" si="26"/>
        <v>0.6000000000000014</v>
      </c>
      <c r="AO72" s="39">
        <f t="shared" si="26"/>
        <v>0.6000000000000014</v>
      </c>
      <c r="AP72" s="39">
        <f t="shared" si="26"/>
        <v>0.7999999999999972</v>
      </c>
      <c r="AQ72" s="39">
        <f t="shared" si="26"/>
        <v>-0.20000000000000284</v>
      </c>
      <c r="AR72" s="39">
        <f t="shared" si="26"/>
        <v>0.19999999999999574</v>
      </c>
      <c r="AS72" s="39">
        <f t="shared" si="26"/>
        <v>1.2000000000000028</v>
      </c>
      <c r="AT72" s="39">
        <f t="shared" si="26"/>
        <v>0.6000000000000014</v>
      </c>
      <c r="AU72" s="39">
        <f t="shared" si="26"/>
        <v>1.1999999999999993</v>
      </c>
    </row>
    <row r="73" spans="1:47" ht="12.75">
      <c r="A73" s="25" t="s">
        <v>13</v>
      </c>
      <c r="B73" s="21">
        <v>23</v>
      </c>
      <c r="C73" s="21">
        <v>24.3</v>
      </c>
      <c r="D73" s="21">
        <v>25.8</v>
      </c>
      <c r="E73" s="21">
        <v>26.2</v>
      </c>
      <c r="F73" s="21">
        <v>26.9</v>
      </c>
      <c r="G73" s="21">
        <v>20.4</v>
      </c>
      <c r="H73" s="21">
        <v>22.9</v>
      </c>
      <c r="I73" s="21">
        <v>21.1</v>
      </c>
      <c r="J73" s="21">
        <v>20.8</v>
      </c>
      <c r="K73" s="21">
        <v>21.1</v>
      </c>
      <c r="L73" s="21">
        <v>19.5</v>
      </c>
      <c r="M73" s="21">
        <v>16.5</v>
      </c>
      <c r="N73" s="7">
        <v>14</v>
      </c>
      <c r="O73" s="7">
        <v>14.4</v>
      </c>
      <c r="P73" s="31" t="b">
        <f t="shared" si="24"/>
        <v>1</v>
      </c>
      <c r="Q73" s="40" t="str">
        <f aca="true" t="shared" si="27" ref="Q73:Q76">A37</f>
        <v>Chronic toxic health hazard</v>
      </c>
      <c r="R73" s="40">
        <f t="shared" si="25"/>
        <v>23.7</v>
      </c>
      <c r="S73" s="40">
        <f t="shared" si="25"/>
        <v>23</v>
      </c>
      <c r="T73" s="40">
        <f t="shared" si="25"/>
        <v>23.8</v>
      </c>
      <c r="U73" s="40">
        <f t="shared" si="25"/>
        <v>24.3</v>
      </c>
      <c r="V73" s="40">
        <f t="shared" si="25"/>
        <v>26.3</v>
      </c>
      <c r="W73" s="40">
        <f t="shared" si="25"/>
        <v>20.5</v>
      </c>
      <c r="X73" s="40">
        <f t="shared" si="25"/>
        <v>21.9</v>
      </c>
      <c r="Y73" s="40">
        <f t="shared" si="25"/>
        <v>20.4</v>
      </c>
      <c r="Z73" s="40">
        <f t="shared" si="25"/>
        <v>20.8</v>
      </c>
      <c r="AA73" s="40">
        <f t="shared" si="25"/>
        <v>21</v>
      </c>
      <c r="AB73" s="40">
        <f t="shared" si="25"/>
        <v>21.9</v>
      </c>
      <c r="AC73" s="40">
        <f t="shared" si="25"/>
        <v>19.8</v>
      </c>
      <c r="AD73" s="40">
        <f t="shared" si="25"/>
        <v>16.6</v>
      </c>
      <c r="AE73" s="40">
        <f t="shared" si="25"/>
        <v>18.4</v>
      </c>
      <c r="AF73" s="40">
        <f t="shared" si="25"/>
        <v>20.1</v>
      </c>
      <c r="AH73" s="39">
        <f t="shared" si="26"/>
        <v>0.6999999999999993</v>
      </c>
      <c r="AI73" s="39">
        <f t="shared" si="26"/>
        <v>-1.3000000000000007</v>
      </c>
      <c r="AJ73" s="39">
        <f t="shared" si="26"/>
        <v>-2</v>
      </c>
      <c r="AK73" s="39">
        <f t="shared" si="26"/>
        <v>-1.8999999999999986</v>
      </c>
      <c r="AL73" s="39">
        <f t="shared" si="26"/>
        <v>-0.5999999999999979</v>
      </c>
      <c r="AM73" s="39">
        <f t="shared" si="26"/>
        <v>0.10000000000000142</v>
      </c>
      <c r="AN73" s="39">
        <f t="shared" si="26"/>
        <v>-1</v>
      </c>
      <c r="AO73" s="39">
        <f t="shared" si="26"/>
        <v>-0.7000000000000028</v>
      </c>
      <c r="AP73" s="39">
        <f t="shared" si="26"/>
        <v>0</v>
      </c>
      <c r="AQ73" s="39">
        <f t="shared" si="26"/>
        <v>-0.10000000000000142</v>
      </c>
      <c r="AR73" s="39">
        <f t="shared" si="26"/>
        <v>2.3999999999999986</v>
      </c>
      <c r="AS73" s="39">
        <f t="shared" si="26"/>
        <v>3.3000000000000007</v>
      </c>
      <c r="AT73" s="39">
        <f t="shared" si="26"/>
        <v>2.6000000000000014</v>
      </c>
      <c r="AU73" s="39">
        <f t="shared" si="26"/>
        <v>3.9999999999999982</v>
      </c>
    </row>
    <row r="74" spans="1:47" ht="12.75">
      <c r="A74" s="25" t="s">
        <v>14</v>
      </c>
      <c r="B74" s="21">
        <v>60.1</v>
      </c>
      <c r="C74" s="21">
        <v>67.5</v>
      </c>
      <c r="D74" s="21">
        <v>67.4</v>
      </c>
      <c r="E74" s="21">
        <v>71.2</v>
      </c>
      <c r="F74" s="21">
        <v>73.6</v>
      </c>
      <c r="G74" s="21">
        <v>56.9</v>
      </c>
      <c r="H74" s="21">
        <v>66.3</v>
      </c>
      <c r="I74" s="21">
        <v>59.2</v>
      </c>
      <c r="J74" s="21">
        <v>57.6</v>
      </c>
      <c r="K74" s="21">
        <v>58.3</v>
      </c>
      <c r="L74" s="21">
        <v>59.9</v>
      </c>
      <c r="M74" s="21">
        <v>59.4</v>
      </c>
      <c r="N74" s="7">
        <v>60</v>
      </c>
      <c r="O74" s="7">
        <v>62</v>
      </c>
      <c r="P74" s="31" t="b">
        <f t="shared" si="24"/>
        <v>1</v>
      </c>
      <c r="Q74" s="40" t="str">
        <f t="shared" si="27"/>
        <v>Very toxic health hazard</v>
      </c>
      <c r="R74" s="40">
        <f t="shared" si="25"/>
        <v>59.1</v>
      </c>
      <c r="S74" s="40">
        <f t="shared" si="25"/>
        <v>67.1</v>
      </c>
      <c r="T74" s="40">
        <f t="shared" si="25"/>
        <v>66</v>
      </c>
      <c r="U74" s="40">
        <f t="shared" si="25"/>
        <v>69.7</v>
      </c>
      <c r="V74" s="40">
        <f t="shared" si="25"/>
        <v>70.7</v>
      </c>
      <c r="W74" s="40">
        <f t="shared" si="25"/>
        <v>54.4</v>
      </c>
      <c r="X74" s="40">
        <f t="shared" si="25"/>
        <v>63.5</v>
      </c>
      <c r="Y74" s="40">
        <f t="shared" si="25"/>
        <v>56.7</v>
      </c>
      <c r="Z74" s="40">
        <f t="shared" si="25"/>
        <v>55.1</v>
      </c>
      <c r="AA74" s="40">
        <f t="shared" si="25"/>
        <v>55.8</v>
      </c>
      <c r="AB74" s="40">
        <f t="shared" si="25"/>
        <v>57.8</v>
      </c>
      <c r="AC74" s="40">
        <f t="shared" si="25"/>
        <v>57.5</v>
      </c>
      <c r="AD74" s="40">
        <f t="shared" si="25"/>
        <v>58.1</v>
      </c>
      <c r="AE74" s="40">
        <f t="shared" si="25"/>
        <v>60.6</v>
      </c>
      <c r="AF74" s="40">
        <f t="shared" si="25"/>
        <v>62.4</v>
      </c>
      <c r="AH74" s="39">
        <f t="shared" si="26"/>
        <v>-1</v>
      </c>
      <c r="AI74" s="39">
        <f t="shared" si="26"/>
        <v>-0.4000000000000057</v>
      </c>
      <c r="AJ74" s="39">
        <f t="shared" si="26"/>
        <v>-1.4000000000000057</v>
      </c>
      <c r="AK74" s="39">
        <f t="shared" si="26"/>
        <v>-1.5</v>
      </c>
      <c r="AL74" s="39">
        <f t="shared" si="26"/>
        <v>-2.8999999999999915</v>
      </c>
      <c r="AM74" s="39">
        <f t="shared" si="26"/>
        <v>-2.5</v>
      </c>
      <c r="AN74" s="39">
        <f t="shared" si="26"/>
        <v>-2.799999999999997</v>
      </c>
      <c r="AO74" s="39">
        <f t="shared" si="26"/>
        <v>-2.5</v>
      </c>
      <c r="AP74" s="39">
        <f t="shared" si="26"/>
        <v>-2.5</v>
      </c>
      <c r="AQ74" s="39">
        <f t="shared" si="26"/>
        <v>-2.5</v>
      </c>
      <c r="AR74" s="39">
        <f t="shared" si="26"/>
        <v>-2.1000000000000014</v>
      </c>
      <c r="AS74" s="39">
        <f t="shared" si="26"/>
        <v>-1.8999999999999986</v>
      </c>
      <c r="AT74" s="39">
        <f t="shared" si="26"/>
        <v>-1.8999999999999986</v>
      </c>
      <c r="AU74" s="39">
        <f t="shared" si="26"/>
        <v>-1.3999999999999986</v>
      </c>
    </row>
    <row r="75" spans="1:47" ht="12.75">
      <c r="A75" s="25" t="s">
        <v>15</v>
      </c>
      <c r="B75" s="21">
        <v>51</v>
      </c>
      <c r="C75" s="21">
        <v>53.7</v>
      </c>
      <c r="D75" s="21">
        <v>53</v>
      </c>
      <c r="E75" s="21">
        <v>52.3</v>
      </c>
      <c r="F75" s="21">
        <v>48.7</v>
      </c>
      <c r="G75" s="21">
        <v>41.5</v>
      </c>
      <c r="H75" s="21">
        <v>47.5</v>
      </c>
      <c r="I75" s="21">
        <v>47.5</v>
      </c>
      <c r="J75" s="21">
        <v>46.3</v>
      </c>
      <c r="K75" s="21">
        <v>46.1</v>
      </c>
      <c r="L75" s="21">
        <v>46</v>
      </c>
      <c r="M75" s="21">
        <v>46.6</v>
      </c>
      <c r="N75" s="7">
        <v>46.3</v>
      </c>
      <c r="O75" s="7">
        <v>49.2</v>
      </c>
      <c r="P75" s="31" t="b">
        <f t="shared" si="24"/>
        <v>1</v>
      </c>
      <c r="Q75" s="40" t="str">
        <f t="shared" si="27"/>
        <v>Toxic health hazard</v>
      </c>
      <c r="R75" s="40">
        <f t="shared" si="25"/>
        <v>48.8</v>
      </c>
      <c r="S75" s="40">
        <f t="shared" si="25"/>
        <v>51.1</v>
      </c>
      <c r="T75" s="40">
        <f t="shared" si="25"/>
        <v>51.1</v>
      </c>
      <c r="U75" s="40">
        <f t="shared" si="25"/>
        <v>50.3</v>
      </c>
      <c r="V75" s="40">
        <f t="shared" si="25"/>
        <v>47.3</v>
      </c>
      <c r="W75" s="40">
        <f t="shared" si="25"/>
        <v>41.2</v>
      </c>
      <c r="X75" s="40">
        <f t="shared" si="25"/>
        <v>46.6</v>
      </c>
      <c r="Y75" s="40">
        <f t="shared" si="25"/>
        <v>45.8</v>
      </c>
      <c r="Z75" s="40">
        <f t="shared" si="25"/>
        <v>45.8</v>
      </c>
      <c r="AA75" s="40">
        <f t="shared" si="25"/>
        <v>45.3</v>
      </c>
      <c r="AB75" s="40">
        <f t="shared" si="25"/>
        <v>45.2</v>
      </c>
      <c r="AC75" s="40">
        <f t="shared" si="25"/>
        <v>45.3</v>
      </c>
      <c r="AD75" s="40">
        <f t="shared" si="25"/>
        <v>46</v>
      </c>
      <c r="AE75" s="40">
        <f t="shared" si="25"/>
        <v>48.1</v>
      </c>
      <c r="AF75" s="40">
        <f t="shared" si="25"/>
        <v>47.6</v>
      </c>
      <c r="AH75" s="39">
        <f t="shared" si="26"/>
        <v>-2.200000000000003</v>
      </c>
      <c r="AI75" s="39">
        <f t="shared" si="26"/>
        <v>-2.6000000000000014</v>
      </c>
      <c r="AJ75" s="39">
        <f t="shared" si="26"/>
        <v>-1.8999999999999986</v>
      </c>
      <c r="AK75" s="39">
        <f t="shared" si="26"/>
        <v>-2</v>
      </c>
      <c r="AL75" s="39">
        <f t="shared" si="26"/>
        <v>-1.4000000000000057</v>
      </c>
      <c r="AM75" s="39">
        <f t="shared" si="26"/>
        <v>-0.29999999999999716</v>
      </c>
      <c r="AN75" s="39">
        <f t="shared" si="26"/>
        <v>-0.8999999999999986</v>
      </c>
      <c r="AO75" s="39">
        <f t="shared" si="26"/>
        <v>-1.7000000000000028</v>
      </c>
      <c r="AP75" s="39">
        <f t="shared" si="26"/>
        <v>-0.5</v>
      </c>
      <c r="AQ75" s="39">
        <f t="shared" si="26"/>
        <v>-0.8000000000000043</v>
      </c>
      <c r="AR75" s="39">
        <f t="shared" si="26"/>
        <v>-0.7999999999999972</v>
      </c>
      <c r="AS75" s="39">
        <f t="shared" si="26"/>
        <v>-1.3000000000000043</v>
      </c>
      <c r="AT75" s="39">
        <f t="shared" si="26"/>
        <v>-0.29999999999999716</v>
      </c>
      <c r="AU75" s="39">
        <f t="shared" si="26"/>
        <v>-1.1000000000000014</v>
      </c>
    </row>
    <row r="76" spans="1:47" ht="12.75">
      <c r="A76" s="25" t="s">
        <v>16</v>
      </c>
      <c r="B76" s="21">
        <v>73.5</v>
      </c>
      <c r="C76" s="21">
        <v>71.7</v>
      </c>
      <c r="D76" s="21">
        <v>71.2</v>
      </c>
      <c r="E76" s="21">
        <v>73</v>
      </c>
      <c r="F76" s="21">
        <v>66.8</v>
      </c>
      <c r="G76" s="21">
        <v>58.2</v>
      </c>
      <c r="H76" s="21">
        <v>67.2</v>
      </c>
      <c r="I76" s="21">
        <v>66.3</v>
      </c>
      <c r="J76" s="21">
        <v>65.8</v>
      </c>
      <c r="K76" s="21">
        <v>63.3</v>
      </c>
      <c r="L76" s="21">
        <v>65.8</v>
      </c>
      <c r="M76" s="21">
        <v>65.5</v>
      </c>
      <c r="N76" s="7">
        <v>63.5</v>
      </c>
      <c r="O76" s="7">
        <v>65.6</v>
      </c>
      <c r="P76" s="31" t="b">
        <f t="shared" si="24"/>
        <v>1</v>
      </c>
      <c r="Q76" s="40" t="str">
        <f t="shared" si="27"/>
        <v>Harmful health hazard</v>
      </c>
      <c r="R76" s="40">
        <f t="shared" si="25"/>
        <v>72</v>
      </c>
      <c r="S76" s="40">
        <f t="shared" si="25"/>
        <v>70</v>
      </c>
      <c r="T76" s="40">
        <f t="shared" si="25"/>
        <v>71.2</v>
      </c>
      <c r="U76" s="40">
        <f t="shared" si="25"/>
        <v>72.6</v>
      </c>
      <c r="V76" s="40">
        <f t="shared" si="25"/>
        <v>65.6</v>
      </c>
      <c r="W76" s="40">
        <f t="shared" si="25"/>
        <v>57.8</v>
      </c>
      <c r="X76" s="40">
        <f t="shared" si="25"/>
        <v>67.2</v>
      </c>
      <c r="Y76" s="40">
        <f t="shared" si="25"/>
        <v>65.4</v>
      </c>
      <c r="Z76" s="40">
        <f t="shared" si="25"/>
        <v>65</v>
      </c>
      <c r="AA76" s="40">
        <f t="shared" si="25"/>
        <v>62.4</v>
      </c>
      <c r="AB76" s="40">
        <f t="shared" si="25"/>
        <v>64.5</v>
      </c>
      <c r="AC76" s="40">
        <f t="shared" si="25"/>
        <v>62.7</v>
      </c>
      <c r="AD76" s="40">
        <f t="shared" si="25"/>
        <v>61.8</v>
      </c>
      <c r="AE76" s="40">
        <f t="shared" si="25"/>
        <v>63</v>
      </c>
      <c r="AF76" s="40">
        <f t="shared" si="25"/>
        <v>64.9</v>
      </c>
      <c r="AH76" s="39">
        <f t="shared" si="26"/>
        <v>-1.5</v>
      </c>
      <c r="AI76" s="39">
        <f t="shared" si="26"/>
        <v>-1.7000000000000028</v>
      </c>
      <c r="AJ76" s="39">
        <f t="shared" si="26"/>
        <v>0</v>
      </c>
      <c r="AK76" s="39">
        <f t="shared" si="26"/>
        <v>-0.4000000000000057</v>
      </c>
      <c r="AL76" s="39">
        <f t="shared" si="26"/>
        <v>-1.2000000000000028</v>
      </c>
      <c r="AM76" s="39">
        <f t="shared" si="26"/>
        <v>-0.4000000000000057</v>
      </c>
      <c r="AN76" s="39">
        <f t="shared" si="26"/>
        <v>0</v>
      </c>
      <c r="AO76" s="39">
        <f t="shared" si="26"/>
        <v>-0.8999999999999915</v>
      </c>
      <c r="AP76" s="39">
        <f t="shared" si="26"/>
        <v>-0.7999999999999972</v>
      </c>
      <c r="AQ76" s="39">
        <f t="shared" si="26"/>
        <v>-0.8999999999999986</v>
      </c>
      <c r="AR76" s="39">
        <f t="shared" si="26"/>
        <v>-1.2999999999999972</v>
      </c>
      <c r="AS76" s="39">
        <f t="shared" si="26"/>
        <v>-2.799999999999997</v>
      </c>
      <c r="AT76" s="39">
        <f t="shared" si="26"/>
        <v>-1.7000000000000028</v>
      </c>
      <c r="AU76" s="39">
        <f t="shared" si="26"/>
        <v>-2.5999999999999943</v>
      </c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w.Jenseit</dc:creator>
  <cp:keywords/>
  <dc:description/>
  <cp:lastModifiedBy>VERDON Dominique (ESTAT)</cp:lastModifiedBy>
  <cp:lastPrinted>2016-03-01T08:42:08Z</cp:lastPrinted>
  <dcterms:created xsi:type="dcterms:W3CDTF">2009-12-02T14:13:40Z</dcterms:created>
  <dcterms:modified xsi:type="dcterms:W3CDTF">2021-05-27T13:22:20Z</dcterms:modified>
  <cp:category/>
  <cp:version/>
  <cp:contentType/>
  <cp:contentStatus/>
</cp:coreProperties>
</file>