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156" windowWidth="15300" windowHeight="9372" activeTab="0"/>
  </bookViews>
  <sheets>
    <sheet name="T1" sheetId="1" r:id="rId1"/>
    <sheet name="F1" sheetId="5" r:id="rId2"/>
    <sheet name="F2" sheetId="4" r:id="rId3"/>
    <sheet name="F3" sheetId="2" r:id="rId4"/>
    <sheet name="F4" sheetId="3" r:id="rId5"/>
  </sheets>
  <definedNames>
    <definedName name="_xlnm._FilterDatabase" localSheetId="1" hidden="1">'F1'!$B$80:$O$80</definedName>
    <definedName name="_xlnm._FilterDatabase" localSheetId="3" hidden="1">'F3'!$L$53:$R$53</definedName>
    <definedName name="_xlnm._FilterDatabase" localSheetId="4" hidden="1">'F4'!$B$62:$L$62</definedName>
  </definedNames>
  <calcPr calcId="152511"/>
</workbook>
</file>

<file path=xl/sharedStrings.xml><?xml version="1.0" encoding="utf-8"?>
<sst xmlns="http://schemas.openxmlformats.org/spreadsheetml/2006/main" count="411" uniqueCount="88">
  <si>
    <t>http://appsso.eurostat.ec.europa.eu/nui/show.do?query=BOOKMARK_DS-382683_QID_-622645C_UID_-3F171EB0&amp;layout=PESTICID,L,X,0;GEO,L,Y,0;TIME,C,Z,0;UNIT,L,Z,1;INDICATORS,C,Z,2;&amp;zSelection=DS-382683TIME,2013;DS-382683UNIT,KG;DS-382683INDICATORS,OBS_FLAG;&amp;rankName1=TIME_1_0_0_0&amp;rankName2=UNIT_1_2_-1_2&amp;rankName3=INDICATORS_1_2_-1_2&amp;rankName4=PESTICID_1_2_0_0&amp;rankName5=GEO_1_2_0_1&amp;rStp=&amp;cStp=&amp;rDCh=&amp;cDCh=&amp;rDM=true&amp;cDM=true&amp;footnes=false&amp;empty=false&amp;wai=false&amp;time_mode=NONE&amp;time_most_recent=false&amp;lang=EN&amp;cfo=%23%23%23%2C%23%23%23.%23%23%23</t>
  </si>
  <si>
    <t>Last update</t>
  </si>
  <si>
    <t>Extracted on</t>
  </si>
  <si>
    <t>Source of data</t>
  </si>
  <si>
    <t>Eurostat</t>
  </si>
  <si>
    <t>TIME</t>
  </si>
  <si>
    <t>Fungicides and bactericides</t>
  </si>
  <si>
    <t>Herbicides, haulm destructors and moss killers</t>
  </si>
  <si>
    <t>Insecticides and acaricides</t>
  </si>
  <si>
    <t>Belgium</t>
  </si>
  <si>
    <t>Bulgaria</t>
  </si>
  <si>
    <t>: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</si>
  <si>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</si>
  <si>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</si>
  <si>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</si>
  <si>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</si>
  <si>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</si>
  <si>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</si>
  <si>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</si>
  <si>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</si>
  <si>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</si>
  <si>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</si>
  <si>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</si>
  <si>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</si>
  <si>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</si>
  <si>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</si>
  <si>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</si>
  <si>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</si>
  <si>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</si>
  <si>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</si>
  <si>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</si>
  <si>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</si>
  <si>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</si>
  <si>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</si>
  <si>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</si>
  <si>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</si>
  <si>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</si>
  <si>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</si>
  <si>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</si>
  <si>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2013</t>
  </si>
  <si>
    <t>Germany</t>
  </si>
  <si>
    <t>F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</si>
  <si>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</si>
  <si>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aei_fm_salpest09)</t>
    </r>
  </si>
  <si>
    <t>(tonnes)</t>
  </si>
  <si>
    <t>Molluscicides</t>
  </si>
  <si>
    <t>Plant growth regulators</t>
  </si>
  <si>
    <t>Other plant protection products</t>
  </si>
  <si>
    <t>y - 2012 data</t>
  </si>
  <si>
    <t>c - confidential</t>
  </si>
  <si>
    <t>Land use - 1 000 ha - annual data [apro_cpp_luse]</t>
  </si>
  <si>
    <t>L0005 - Utilised agricultural area (UAA)1000ha</t>
  </si>
  <si>
    <t>UAA ha</t>
  </si>
  <si>
    <t>2012 data for DK</t>
  </si>
  <si>
    <t>Total sales of peticides (kilo)</t>
  </si>
  <si>
    <t>(kilogram per hectare)</t>
  </si>
  <si>
    <t>http://appsso.eurostat.ec.europa.eu/nui/show.do?query=BOOKMARK_DS-057374_QID_2EEDAD5B_UID_-3F171EB0&amp;layout=TIME,C,X,0;GEO,L,Y,0;LANDUSE,L,Z,0;INDICATORS,C,Z,1;&amp;zSelection=DS-057374LANDUSE,L0005;DS-057374INDICATORS,OBS_FLAG;&amp;rankName1=INDICATORS_1_2_-1_2&amp;rankName2=LANDUSE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</si>
  <si>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2008 data for NO and CH</t>
  </si>
  <si>
    <t>Share in the total EU-28 Pesticide Sales</t>
  </si>
  <si>
    <t>Kilogrames</t>
  </si>
  <si>
    <t>%</t>
  </si>
  <si>
    <t>Denmark (²)</t>
  </si>
  <si>
    <t>Norway (²)</t>
  </si>
  <si>
    <t>Switzerland (²)</t>
  </si>
  <si>
    <t xml:space="preserve">EU-28 (¹) </t>
  </si>
  <si>
    <t>EU-28 (¹)</t>
  </si>
  <si>
    <t>Table 1: Pesticide sales by major groups, 2013</t>
  </si>
  <si>
    <t>Luxembourg (²)</t>
  </si>
  <si>
    <t>Luxembourg (¹)</t>
  </si>
  <si>
    <t>pesticides per UAA (kg per ha)</t>
  </si>
  <si>
    <r>
      <t xml:space="preserve">(²) </t>
    </r>
    <r>
      <rPr>
        <sz val="9"/>
        <rFont val="Arial"/>
        <family val="2"/>
      </rPr>
      <t xml:space="preserve">Fungicide and bactericide sales for Luxembourg is from 2012; </t>
    </r>
    <r>
      <rPr>
        <sz val="9"/>
        <color theme="1"/>
        <rFont val="Arial"/>
        <family val="2"/>
      </rPr>
      <t>UAA data for Denmark from 2012 and Norway and Switzerland from 2008.</t>
    </r>
  </si>
  <si>
    <t>Figure 2: Pesticide sales by major groups, EU-28, 2013 (¹)</t>
  </si>
  <si>
    <t>(kilograms)</t>
  </si>
  <si>
    <t>Share in the total EU-28 pesticide sales</t>
  </si>
  <si>
    <t xml:space="preserve">: not available </t>
  </si>
  <si>
    <t>(¹) Confidential data have been removed from the sums of pesticides sales.</t>
  </si>
  <si>
    <r>
      <t>Figure 1: Share of pesticide sales by major groups</t>
    </r>
    <r>
      <rPr>
        <b/>
        <sz val="11"/>
        <color theme="1"/>
        <rFont val="Arial"/>
        <family val="2"/>
      </rPr>
      <t>, 2013</t>
    </r>
  </si>
  <si>
    <t>(²) Fungicides and bacteriacides data for Luxembourg are from 2012.</t>
  </si>
  <si>
    <t>(¹) Confidential data have been removed from the sums. Fungicides and bactericides data for Luxembourg are from 2012.</t>
  </si>
  <si>
    <t>Other plant protection products, total</t>
  </si>
  <si>
    <t>Plant growth regulators, total</t>
  </si>
  <si>
    <t>Molluscicides, total</t>
  </si>
  <si>
    <t>(¹) Fungicides and bacteriacides data for Luxembourg are from 2012.</t>
  </si>
  <si>
    <t>Total</t>
  </si>
  <si>
    <r>
      <t>Figur</t>
    </r>
    <r>
      <rPr>
        <b/>
        <sz val="11"/>
        <rFont val="Arial"/>
        <family val="2"/>
      </rPr>
      <t>e 3</t>
    </r>
    <r>
      <rPr>
        <b/>
        <sz val="11"/>
        <color theme="1"/>
        <rFont val="Arial"/>
        <family val="2"/>
      </rPr>
      <t>: Pesticide sales by major groups, by country, 2013</t>
    </r>
  </si>
  <si>
    <t>Figure 4: Pesticide sales by UAA (¹), by country, 2013</t>
  </si>
  <si>
    <r>
      <t>Source:</t>
    </r>
    <r>
      <rPr>
        <sz val="9"/>
        <color theme="1"/>
        <rFont val="Arial"/>
        <family val="2"/>
      </rPr>
      <t xml:space="preserve"> Eurostat (online data codes: apro_cpp_luse and aei_fm_salpest09)</t>
    </r>
  </si>
  <si>
    <t>(²) 2012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</si>
</sst>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"/>
    <numFmt numFmtId="165" formatCode="#,##0.0"/>
    <numFmt numFmtId="166" formatCode="#,##0.000"/>
    <numFmt numFmtId="167" formatCode="#,##0.0000"/>
    <numFmt numFmtId="168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2" tint="-0.24997000396251678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20" applyNumberFormat="1" applyFont="1" applyFill="1" applyBorder="1" applyAlignment="1">
      <alignment/>
      <protection/>
    </xf>
    <xf numFmtId="0" fontId="5" fillId="0" borderId="0" xfId="20" applyFont="1">
      <alignment/>
      <protection/>
    </xf>
    <xf numFmtId="0" fontId="4" fillId="2" borderId="2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0" xfId="0" applyFont="1" applyBorder="1"/>
    <xf numFmtId="0" fontId="4" fillId="2" borderId="1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3" fontId="3" fillId="0" borderId="1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8" fillId="3" borderId="0" xfId="20" applyNumberFormat="1" applyFont="1" applyFill="1" applyBorder="1" applyAlignment="1">
      <alignment horizontal="left"/>
      <protection/>
    </xf>
    <xf numFmtId="0" fontId="8" fillId="3" borderId="5" xfId="20" applyNumberFormat="1" applyFont="1" applyFill="1" applyBorder="1" applyAlignment="1">
      <alignment horizontal="left"/>
      <protection/>
    </xf>
    <xf numFmtId="3" fontId="5" fillId="0" borderId="4" xfId="20" applyNumberFormat="1" applyFont="1" applyFill="1" applyBorder="1" applyAlignment="1">
      <alignment horizontal="right"/>
      <protection/>
    </xf>
    <xf numFmtId="3" fontId="5" fillId="0" borderId="0" xfId="20" applyNumberFormat="1" applyFont="1" applyFill="1" applyBorder="1" applyAlignment="1">
      <alignment horizontal="right"/>
      <protection/>
    </xf>
    <xf numFmtId="3" fontId="5" fillId="0" borderId="6" xfId="20" applyNumberFormat="1" applyFont="1" applyFill="1" applyBorder="1" applyAlignment="1">
      <alignment horizontal="right"/>
      <protection/>
    </xf>
    <xf numFmtId="3" fontId="5" fillId="0" borderId="5" xfId="20" applyNumberFormat="1" applyFont="1" applyFill="1" applyBorder="1" applyAlignment="1">
      <alignment horizontal="right"/>
      <protection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3" fillId="4" borderId="0" xfId="0" applyFont="1" applyFill="1"/>
    <xf numFmtId="0" fontId="8" fillId="2" borderId="7" xfId="0" applyNumberFormat="1" applyFont="1" applyFill="1" applyBorder="1" applyAlignment="1">
      <alignment horizontal="center" wrapText="1"/>
    </xf>
    <xf numFmtId="0" fontId="8" fillId="2" borderId="8" xfId="0" applyNumberFormat="1" applyFont="1" applyFill="1" applyBorder="1" applyAlignment="1">
      <alignment horizontal="center" wrapText="1"/>
    </xf>
    <xf numFmtId="2" fontId="3" fillId="0" borderId="0" xfId="0" applyNumberFormat="1" applyFont="1" applyBorder="1"/>
    <xf numFmtId="3" fontId="3" fillId="0" borderId="5" xfId="0" applyNumberFormat="1" applyFont="1" applyBorder="1"/>
    <xf numFmtId="2" fontId="3" fillId="0" borderId="5" xfId="0" applyNumberFormat="1" applyFont="1" applyBorder="1"/>
    <xf numFmtId="166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4" borderId="4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167" fontId="1" fillId="0" borderId="4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165" fontId="1" fillId="5" borderId="9" xfId="0" applyNumberFormat="1" applyFont="1" applyFill="1" applyBorder="1" applyAlignment="1">
      <alignment/>
    </xf>
    <xf numFmtId="165" fontId="5" fillId="0" borderId="4" xfId="20" applyNumberFormat="1" applyFont="1" applyFill="1" applyBorder="1" applyAlignment="1">
      <alignment horizontal="right" indent="2"/>
      <protection/>
    </xf>
    <xf numFmtId="0" fontId="4" fillId="2" borderId="10" xfId="0" applyFont="1" applyFill="1" applyBorder="1" applyAlignment="1">
      <alignment horizontal="center" wrapText="1"/>
    </xf>
    <xf numFmtId="3" fontId="9" fillId="0" borderId="0" xfId="0" applyNumberFormat="1" applyFont="1"/>
    <xf numFmtId="0" fontId="9" fillId="0" borderId="0" xfId="0" applyFont="1"/>
    <xf numFmtId="3" fontId="9" fillId="0" borderId="0" xfId="20" applyNumberFormat="1" applyFont="1" applyFill="1" applyBorder="1" applyAlignment="1">
      <alignment/>
      <protection/>
    </xf>
    <xf numFmtId="165" fontId="9" fillId="0" borderId="4" xfId="20" applyNumberFormat="1" applyFont="1" applyFill="1" applyBorder="1" applyAlignment="1">
      <alignment horizontal="right" indent="2"/>
      <protection/>
    </xf>
    <xf numFmtId="0" fontId="4" fillId="2" borderId="11" xfId="0" applyFont="1" applyFill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wrapText="1"/>
    </xf>
    <xf numFmtId="3" fontId="9" fillId="0" borderId="0" xfId="0" applyNumberFormat="1" applyFont="1" applyBorder="1"/>
    <xf numFmtId="0" fontId="4" fillId="2" borderId="6" xfId="0" applyFont="1" applyFill="1" applyBorder="1" applyAlignment="1">
      <alignment horizontal="center" wrapText="1"/>
    </xf>
    <xf numFmtId="3" fontId="3" fillId="0" borderId="0" xfId="0" applyNumberFormat="1" applyFont="1"/>
    <xf numFmtId="165" fontId="5" fillId="0" borderId="4" xfId="20" applyNumberFormat="1" applyFont="1" applyFill="1" applyBorder="1" applyAlignment="1">
      <alignment horizontal="right"/>
      <protection/>
    </xf>
    <xf numFmtId="165" fontId="5" fillId="0" borderId="6" xfId="20" applyNumberFormat="1" applyFont="1" applyFill="1" applyBorder="1" applyAlignment="1">
      <alignment horizontal="right"/>
      <protection/>
    </xf>
    <xf numFmtId="165" fontId="5" fillId="0" borderId="0" xfId="20" applyNumberFormat="1" applyFont="1" applyFill="1" applyBorder="1" applyAlignment="1">
      <alignment horizontal="right"/>
      <protection/>
    </xf>
    <xf numFmtId="4" fontId="10" fillId="0" borderId="4" xfId="20" applyNumberFormat="1" applyFont="1" applyFill="1" applyBorder="1" applyAlignment="1">
      <alignment horizontal="right" indent="2"/>
      <protection/>
    </xf>
    <xf numFmtId="4" fontId="10" fillId="0" borderId="6" xfId="20" applyNumberFormat="1" applyFont="1" applyFill="1" applyBorder="1" applyAlignment="1">
      <alignment horizontal="right" indent="2"/>
      <protection/>
    </xf>
    <xf numFmtId="0" fontId="4" fillId="0" borderId="0" xfId="0" applyFont="1"/>
    <xf numFmtId="0" fontId="10" fillId="0" borderId="0" xfId="0" applyFont="1"/>
    <xf numFmtId="4" fontId="3" fillId="0" borderId="0" xfId="0" applyNumberFormat="1" applyFont="1"/>
    <xf numFmtId="0" fontId="4" fillId="2" borderId="4" xfId="0" applyFont="1" applyFill="1" applyBorder="1" applyAlignment="1">
      <alignment horizont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wrapText="1"/>
    </xf>
    <xf numFmtId="0" fontId="8" fillId="3" borderId="13" xfId="20" applyNumberFormat="1" applyFont="1" applyFill="1" applyBorder="1" applyAlignment="1">
      <alignment horizontal="left"/>
      <protection/>
    </xf>
    <xf numFmtId="0" fontId="8" fillId="3" borderId="14" xfId="20" applyNumberFormat="1" applyFont="1" applyFill="1" applyBorder="1" applyAlignment="1">
      <alignment horizontal="left"/>
      <protection/>
    </xf>
    <xf numFmtId="0" fontId="8" fillId="3" borderId="15" xfId="20" applyNumberFormat="1" applyFont="1" applyFill="1" applyBorder="1" applyAlignment="1">
      <alignment horizontal="left"/>
      <protection/>
    </xf>
    <xf numFmtId="0" fontId="8" fillId="3" borderId="16" xfId="20" applyNumberFormat="1" applyFont="1" applyFill="1" applyBorder="1" applyAlignment="1">
      <alignment horizontal="left"/>
      <protection/>
    </xf>
    <xf numFmtId="0" fontId="8" fillId="3" borderId="17" xfId="20" applyNumberFormat="1" applyFont="1" applyFill="1" applyBorder="1" applyAlignment="1">
      <alignment horizontal="left"/>
      <protection/>
    </xf>
    <xf numFmtId="3" fontId="5" fillId="6" borderId="18" xfId="20" applyNumberFormat="1" applyFont="1" applyFill="1" applyBorder="1" applyAlignment="1">
      <alignment horizontal="right" indent="1"/>
      <protection/>
    </xf>
    <xf numFmtId="3" fontId="5" fillId="0" borderId="19" xfId="20" applyNumberFormat="1" applyFont="1" applyFill="1" applyBorder="1" applyAlignment="1">
      <alignment horizontal="right" indent="1"/>
      <protection/>
    </xf>
    <xf numFmtId="3" fontId="5" fillId="0" borderId="20" xfId="20" applyNumberFormat="1" applyFont="1" applyFill="1" applyBorder="1" applyAlignment="1">
      <alignment horizontal="right" indent="1"/>
      <protection/>
    </xf>
    <xf numFmtId="3" fontId="5" fillId="0" borderId="21" xfId="20" applyNumberFormat="1" applyFont="1" applyFill="1" applyBorder="1" applyAlignment="1">
      <alignment horizontal="right" indent="1"/>
      <protection/>
    </xf>
    <xf numFmtId="3" fontId="5" fillId="0" borderId="22" xfId="20" applyNumberFormat="1" applyFont="1" applyFill="1" applyBorder="1" applyAlignment="1">
      <alignment horizontal="right" indent="1"/>
      <protection/>
    </xf>
    <xf numFmtId="3" fontId="5" fillId="6" borderId="1" xfId="20" applyNumberFormat="1" applyFont="1" applyFill="1" applyBorder="1" applyAlignment="1">
      <alignment horizontal="right" indent="1"/>
      <protection/>
    </xf>
    <xf numFmtId="3" fontId="5" fillId="0" borderId="13" xfId="20" applyNumberFormat="1" applyFont="1" applyFill="1" applyBorder="1" applyAlignment="1">
      <alignment horizontal="right" indent="1"/>
      <protection/>
    </xf>
    <xf numFmtId="3" fontId="5" fillId="0" borderId="14" xfId="20" applyNumberFormat="1" applyFont="1" applyFill="1" applyBorder="1" applyAlignment="1">
      <alignment horizontal="right" indent="1"/>
      <protection/>
    </xf>
    <xf numFmtId="3" fontId="5" fillId="0" borderId="16" xfId="20" applyNumberFormat="1" applyFont="1" applyFill="1" applyBorder="1" applyAlignment="1">
      <alignment horizontal="right" indent="1"/>
      <protection/>
    </xf>
    <xf numFmtId="3" fontId="5" fillId="0" borderId="15" xfId="20" applyNumberFormat="1" applyFont="1" applyFill="1" applyBorder="1" applyAlignment="1">
      <alignment horizontal="right" indent="1"/>
      <protection/>
    </xf>
    <xf numFmtId="3" fontId="5" fillId="0" borderId="17" xfId="20" applyNumberFormat="1" applyFont="1" applyFill="1" applyBorder="1" applyAlignment="1">
      <alignment horizontal="right" indent="1"/>
      <protection/>
    </xf>
    <xf numFmtId="165" fontId="5" fillId="6" borderId="1" xfId="20" applyNumberFormat="1" applyFont="1" applyFill="1" applyBorder="1" applyAlignment="1">
      <alignment horizontal="right" indent="3"/>
      <protection/>
    </xf>
    <xf numFmtId="165" fontId="5" fillId="0" borderId="10" xfId="20" applyNumberFormat="1" applyFont="1" applyFill="1" applyBorder="1" applyAlignment="1">
      <alignment horizontal="right" indent="3"/>
      <protection/>
    </xf>
    <xf numFmtId="165" fontId="5" fillId="0" borderId="20" xfId="20" applyNumberFormat="1" applyFont="1" applyFill="1" applyBorder="1" applyAlignment="1">
      <alignment horizontal="right" indent="3"/>
      <protection/>
    </xf>
    <xf numFmtId="165" fontId="5" fillId="0" borderId="21" xfId="20" applyNumberFormat="1" applyFont="1" applyFill="1" applyBorder="1" applyAlignment="1">
      <alignment horizontal="right" indent="3"/>
      <protection/>
    </xf>
    <xf numFmtId="165" fontId="5" fillId="0" borderId="22" xfId="20" applyNumberFormat="1" applyFont="1" applyFill="1" applyBorder="1" applyAlignment="1">
      <alignment horizontal="right" indent="3"/>
      <protection/>
    </xf>
    <xf numFmtId="165" fontId="5" fillId="0" borderId="19" xfId="20" applyNumberFormat="1" applyFont="1" applyFill="1" applyBorder="1" applyAlignment="1">
      <alignment horizontal="right" indent="3"/>
      <protection/>
    </xf>
    <xf numFmtId="0" fontId="12" fillId="0" borderId="0" xfId="0" applyFont="1"/>
    <xf numFmtId="168" fontId="3" fillId="0" borderId="0" xfId="0" applyNumberFormat="1" applyFont="1"/>
    <xf numFmtId="0" fontId="4" fillId="6" borderId="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'F1'!$C$80</c:f>
              <c:strCache>
                <c:ptCount val="1"/>
                <c:pt idx="0">
                  <c:v>Fungicides and bactericides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'F1'!$B$81:$B$112</c:f>
              <c:strCache/>
            </c:strRef>
          </c:cat>
          <c:val>
            <c:numRef>
              <c:f>'F1'!$C$81:$C$112</c:f>
              <c:numCache/>
            </c:numRef>
          </c:val>
        </c:ser>
        <c:ser>
          <c:idx val="1"/>
          <c:order val="1"/>
          <c:tx>
            <c:strRef>
              <c:f>'F1'!$D$80</c:f>
              <c:strCache>
                <c:ptCount val="1"/>
                <c:pt idx="0">
                  <c:v>Herbicides, haulm destructors and moss killers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'F1'!$B$81:$B$112</c:f>
              <c:strCache/>
            </c:strRef>
          </c:cat>
          <c:val>
            <c:numRef>
              <c:f>'F1'!$D$81:$D$112</c:f>
              <c:numCache/>
            </c:numRef>
          </c:val>
        </c:ser>
        <c:ser>
          <c:idx val="2"/>
          <c:order val="2"/>
          <c:tx>
            <c:strRef>
              <c:f>'F1'!$E$80</c:f>
              <c:strCache>
                <c:ptCount val="1"/>
                <c:pt idx="0">
                  <c:v>Insecticides and acaricides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'F1'!$B$81:$B$112</c:f>
              <c:strCache/>
            </c:strRef>
          </c:cat>
          <c:val>
            <c:numRef>
              <c:f>'F1'!$E$81:$E$112</c:f>
              <c:numCache/>
            </c:numRef>
          </c:val>
        </c:ser>
        <c:ser>
          <c:idx val="3"/>
          <c:order val="3"/>
          <c:tx>
            <c:strRef>
              <c:f>'F1'!$F$80</c:f>
              <c:strCache>
                <c:ptCount val="1"/>
                <c:pt idx="0">
                  <c:v>Molluscicides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'F1'!$B$81:$B$112</c:f>
              <c:strCache/>
            </c:strRef>
          </c:cat>
          <c:val>
            <c:numRef>
              <c:f>'F1'!$F$81:$F$112</c:f>
              <c:numCache/>
            </c:numRef>
          </c:val>
        </c:ser>
        <c:ser>
          <c:idx val="4"/>
          <c:order val="4"/>
          <c:tx>
            <c:strRef>
              <c:f>'F1'!$G$80</c:f>
              <c:strCache>
                <c:ptCount val="1"/>
                <c:pt idx="0">
                  <c:v>Plant growth regulators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'F1'!$B$81:$B$112</c:f>
              <c:strCache/>
            </c:strRef>
          </c:cat>
          <c:val>
            <c:numRef>
              <c:f>'F1'!$G$81:$G$112</c:f>
              <c:numCache/>
            </c:numRef>
          </c:val>
        </c:ser>
        <c:ser>
          <c:idx val="5"/>
          <c:order val="5"/>
          <c:tx>
            <c:strRef>
              <c:f>'F1'!$H$80</c:f>
              <c:strCache>
                <c:ptCount val="1"/>
                <c:pt idx="0">
                  <c:v>Other plant protection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'F1'!$B$81:$B$112</c:f>
              <c:strCache/>
            </c:strRef>
          </c:cat>
          <c:val>
            <c:numRef>
              <c:f>'F1'!$H$81:$H$112</c:f>
              <c:numCache/>
            </c:numRef>
          </c:val>
        </c:ser>
        <c:overlap val="100"/>
        <c:axId val="44357816"/>
        <c:axId val="45367545"/>
      </c:barChart>
      <c:catAx>
        <c:axId val="4435781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367545"/>
        <c:crosses val="autoZero"/>
        <c:auto val="1"/>
        <c:lblOffset val="100"/>
        <c:noMultiLvlLbl val="0"/>
      </c:catAx>
      <c:valAx>
        <c:axId val="4536754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3578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7"/>
          <c:y val="0.9255"/>
          <c:w val="0.726"/>
          <c:h val="0.064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25"/>
          <c:y val="0.16025"/>
          <c:w val="0.524"/>
          <c:h val="0.79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25"/>
                  <c:y val="-0.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Fungicides and bactericides
42 %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4975"/>
                  <c:y val="-0.04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Herbicides, haulm destructors and moss killers
36 %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65"/>
                  <c:y val="0.03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plant protection products, total
13 %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3"/>
                  <c:y val="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Insecticides and acaricides
5 %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5"/>
                  <c:y val="-0.02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Plant growth regulators, total
3 %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3675"/>
                  <c:y val="-0.01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Molluscicides, total
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'F2'!$K$51:$K$56</c:f>
              <c:strCache/>
            </c:strRef>
          </c:cat>
          <c:val>
            <c:numRef>
              <c:f>'F2'!$L$51:$L$56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5"/>
          <c:y val="0.01225"/>
          <c:w val="0.803"/>
          <c:h val="0.82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'F3'!$C$53</c:f>
              <c:strCache>
                <c:ptCount val="1"/>
                <c:pt idx="0">
                  <c:v>Fungicides and bactericides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'F3'!$B$54:$B$82</c:f>
              <c:strCache/>
            </c:strRef>
          </c:cat>
          <c:val>
            <c:numRef>
              <c:f>'F3'!$C$54:$C$82</c:f>
              <c:numCache/>
            </c:numRef>
          </c:val>
        </c:ser>
        <c:ser>
          <c:idx val="1"/>
          <c:order val="1"/>
          <c:tx>
            <c:strRef>
              <c:f>'F3'!$D$53</c:f>
              <c:strCache>
                <c:ptCount val="1"/>
                <c:pt idx="0">
                  <c:v>Herbicides, haulm destructors and moss killers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'F3'!$B$54:$B$82</c:f>
              <c:strCache/>
            </c:strRef>
          </c:cat>
          <c:val>
            <c:numRef>
              <c:f>'F3'!$D$54:$D$82</c:f>
              <c:numCache/>
            </c:numRef>
          </c:val>
        </c:ser>
        <c:ser>
          <c:idx val="2"/>
          <c:order val="2"/>
          <c:tx>
            <c:strRef>
              <c:f>'F3'!$E$53</c:f>
              <c:strCache>
                <c:ptCount val="1"/>
                <c:pt idx="0">
                  <c:v>Insecticides and acaricides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'F3'!$B$54:$B$82</c:f>
              <c:strCache/>
            </c:strRef>
          </c:cat>
          <c:val>
            <c:numRef>
              <c:f>'F3'!$E$54:$E$82</c:f>
              <c:numCache/>
            </c:numRef>
          </c:val>
        </c:ser>
        <c:ser>
          <c:idx val="3"/>
          <c:order val="3"/>
          <c:tx>
            <c:strRef>
              <c:f>'F3'!$F$53</c:f>
              <c:strCache>
                <c:ptCount val="1"/>
                <c:pt idx="0">
                  <c:v>Molluscicides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'F3'!$B$54:$B$82</c:f>
              <c:strCache/>
            </c:strRef>
          </c:cat>
          <c:val>
            <c:numRef>
              <c:f>'F3'!$F$54:$F$82</c:f>
              <c:numCache/>
            </c:numRef>
          </c:val>
        </c:ser>
        <c:ser>
          <c:idx val="4"/>
          <c:order val="4"/>
          <c:tx>
            <c:strRef>
              <c:f>'F3'!$G$53</c:f>
              <c:strCache>
                <c:ptCount val="1"/>
                <c:pt idx="0">
                  <c:v>Plant growth regulators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'F3'!$B$54:$B$82</c:f>
              <c:strCache/>
            </c:strRef>
          </c:cat>
          <c:val>
            <c:numRef>
              <c:f>'F3'!$G$54:$G$82</c:f>
              <c:numCache/>
            </c:numRef>
          </c:val>
        </c:ser>
        <c:ser>
          <c:idx val="5"/>
          <c:order val="5"/>
          <c:tx>
            <c:strRef>
              <c:f>'F3'!$H$53</c:f>
              <c:strCache>
                <c:ptCount val="1"/>
                <c:pt idx="0">
                  <c:v>Other plant protection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'F3'!$B$54:$B$82</c:f>
              <c:strCache/>
            </c:strRef>
          </c:cat>
          <c:val>
            <c:numRef>
              <c:f>'F3'!$H$54:$H$82</c:f>
              <c:numCache/>
            </c:numRef>
          </c:val>
        </c:ser>
        <c:ser>
          <c:idx val="6"/>
          <c:order val="6"/>
          <c:tx>
            <c:strRef>
              <c:f>'F3'!$L$54</c:f>
              <c:strCache>
                <c:ptCount val="1"/>
                <c:pt idx="0">
                  <c:v>Bulgaria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'F3'!$B$54:$B$82</c:f>
              <c:strCache/>
            </c:strRef>
          </c:cat>
          <c:val>
            <c:numRef>
              <c:f>'F3'!$L$55:$L$82</c:f>
              <c:numCache/>
            </c:numRef>
          </c:val>
        </c:ser>
        <c:overlap val="100"/>
        <c:axId val="35813234"/>
        <c:axId val="28088419"/>
      </c:barChart>
      <c:catAx>
        <c:axId val="3581323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088419"/>
        <c:crosses val="autoZero"/>
        <c:auto val="1"/>
        <c:lblOffset val="100"/>
        <c:noMultiLvlLbl val="0"/>
      </c:catAx>
      <c:valAx>
        <c:axId val="28088419"/>
        <c:scaling>
          <c:orientation val="minMax"/>
          <c:max val="700000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13234"/>
        <c:crosses val="autoZero"/>
        <c:crossBetween val="between"/>
        <c:dispUnits>
          <c:builtInUnit val="thousands"/>
        </c:dispUnits>
      </c:valAx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13025"/>
          <c:y val="0.91225"/>
          <c:w val="0.73925"/>
          <c:h val="0.07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'F4'!$L$62</c:f>
              <c:strCache>
                <c:ptCount val="1"/>
                <c:pt idx="0">
                  <c:v>pesticides per UAA (kg per ha)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'F4'!$B$63:$B$92</c:f>
              <c:strCache/>
            </c:strRef>
          </c:cat>
          <c:val>
            <c:numRef>
              <c:f>'F4'!$L$63:$L$92</c:f>
              <c:numCache/>
            </c:numRef>
          </c:val>
        </c:ser>
        <c:axId val="57536012"/>
        <c:axId val="58327213"/>
      </c:barChart>
      <c:catAx>
        <c:axId val="57536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327213"/>
        <c:crosses val="autoZero"/>
        <c:auto val="1"/>
        <c:lblOffset val="100"/>
        <c:noMultiLvlLbl val="0"/>
      </c:catAx>
      <c:valAx>
        <c:axId val="58327213"/>
        <c:scaling>
          <c:orientation val="minMax"/>
          <c:max val="1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5360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28575</xdr:rowOff>
    </xdr:from>
    <xdr:to>
      <xdr:col>13</xdr:col>
      <xdr:colOff>438150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495300" y="542925"/>
        <a:ext cx="762000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7</xdr:col>
      <xdr:colOff>1457325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666750" y="561975"/>
        <a:ext cx="55435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66675</xdr:rowOff>
    </xdr:from>
    <xdr:to>
      <xdr:col>13</xdr:col>
      <xdr:colOff>400050</xdr:colOff>
      <xdr:row>38</xdr:row>
      <xdr:rowOff>47625</xdr:rowOff>
    </xdr:to>
    <xdr:graphicFrame macro="">
      <xdr:nvGraphicFramePr>
        <xdr:cNvPr id="3" name="Chart 2"/>
        <xdr:cNvGraphicFramePr/>
      </xdr:nvGraphicFramePr>
      <xdr:xfrm>
        <a:off x="542925" y="533400"/>
        <a:ext cx="7620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13</xdr:col>
      <xdr:colOff>552450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09600" y="619125"/>
        <a:ext cx="7620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showGridLines="0" tabSelected="1" workbookViewId="0" topLeftCell="A1">
      <selection activeCell="L30" sqref="L30"/>
    </sheetView>
  </sheetViews>
  <sheetFormatPr defaultColWidth="8.8515625" defaultRowHeight="15"/>
  <cols>
    <col min="1" max="1" width="8.8515625" style="1" customWidth="1"/>
    <col min="2" max="2" width="14.8515625" style="1" customWidth="1"/>
    <col min="3" max="9" width="11.8515625" style="1" customWidth="1"/>
    <col min="10" max="10" width="8.8515625" style="1" customWidth="1"/>
    <col min="11" max="11" width="12.7109375" style="1" hidden="1" customWidth="1"/>
    <col min="12" max="16384" width="8.8515625" style="1" customWidth="1"/>
  </cols>
  <sheetData>
    <row r="1" spans="2:8" s="60" customFormat="1" ht="12">
      <c r="B1" s="93"/>
      <c r="C1" s="93"/>
      <c r="D1" s="93"/>
      <c r="E1" s="93"/>
      <c r="F1" s="93"/>
      <c r="G1" s="93"/>
      <c r="H1" s="93"/>
    </row>
    <row r="2" ht="13.8">
      <c r="B2" s="17" t="s">
        <v>66</v>
      </c>
    </row>
    <row r="3" ht="15">
      <c r="B3" s="18" t="s">
        <v>72</v>
      </c>
    </row>
    <row r="5" spans="2:11" ht="48" customHeight="1">
      <c r="B5" s="96"/>
      <c r="C5" s="91" t="s">
        <v>6</v>
      </c>
      <c r="D5" s="92" t="s">
        <v>7</v>
      </c>
      <c r="E5" s="92" t="s">
        <v>8</v>
      </c>
      <c r="F5" s="92" t="s">
        <v>45</v>
      </c>
      <c r="G5" s="92" t="s">
        <v>46</v>
      </c>
      <c r="H5" s="92" t="s">
        <v>47</v>
      </c>
      <c r="I5" s="44" t="s">
        <v>73</v>
      </c>
      <c r="K5" s="44" t="s">
        <v>58</v>
      </c>
    </row>
    <row r="6" spans="2:11" ht="12">
      <c r="B6" s="97"/>
      <c r="C6" s="94" t="s">
        <v>72</v>
      </c>
      <c r="D6" s="95"/>
      <c r="E6" s="95"/>
      <c r="F6" s="95"/>
      <c r="G6" s="95"/>
      <c r="H6" s="95"/>
      <c r="I6" s="63" t="s">
        <v>42</v>
      </c>
      <c r="K6" s="53" t="s">
        <v>60</v>
      </c>
    </row>
    <row r="7" spans="2:9" ht="12">
      <c r="B7" s="90" t="s">
        <v>65</v>
      </c>
      <c r="C7" s="71">
        <f>SUM(C8:C35)</f>
        <v>151031629</v>
      </c>
      <c r="D7" s="76">
        <f aca="true" t="shared" si="0" ref="D7:I7">SUM(D8:D35)</f>
        <v>126200290</v>
      </c>
      <c r="E7" s="76">
        <f t="shared" si="0"/>
        <v>19148842</v>
      </c>
      <c r="F7" s="76">
        <f t="shared" si="0"/>
        <v>1695049</v>
      </c>
      <c r="G7" s="76">
        <f t="shared" si="0"/>
        <v>12005481</v>
      </c>
      <c r="H7" s="76">
        <f t="shared" si="0"/>
        <v>46303491</v>
      </c>
      <c r="I7" s="82">
        <f t="shared" si="0"/>
        <v>99.99999999999999</v>
      </c>
    </row>
    <row r="8" spans="2:11" ht="12">
      <c r="B8" s="66" t="s">
        <v>9</v>
      </c>
      <c r="C8" s="72">
        <v>2463260</v>
      </c>
      <c r="D8" s="77">
        <v>2486428</v>
      </c>
      <c r="E8" s="77">
        <v>616676</v>
      </c>
      <c r="F8" s="77">
        <v>22223</v>
      </c>
      <c r="G8" s="77">
        <v>294408</v>
      </c>
      <c r="H8" s="77">
        <v>452585</v>
      </c>
      <c r="I8" s="83">
        <v>1.7777358405836756</v>
      </c>
      <c r="K8" s="58">
        <v>1.7777358405836756</v>
      </c>
    </row>
    <row r="9" spans="2:11" ht="12">
      <c r="B9" s="67" t="s">
        <v>10</v>
      </c>
      <c r="C9" s="73">
        <v>380174</v>
      </c>
      <c r="D9" s="78">
        <v>705944</v>
      </c>
      <c r="E9" s="78">
        <v>110672</v>
      </c>
      <c r="F9" s="78" t="s">
        <v>11</v>
      </c>
      <c r="G9" s="78" t="s">
        <v>11</v>
      </c>
      <c r="H9" s="78" t="s">
        <v>11</v>
      </c>
      <c r="I9" s="84">
        <v>0.3358140022937343</v>
      </c>
      <c r="K9" s="58">
        <v>0.3358140022937343</v>
      </c>
    </row>
    <row r="10" spans="2:11" ht="12">
      <c r="B10" s="67" t="s">
        <v>12</v>
      </c>
      <c r="C10" s="73">
        <v>1665889</v>
      </c>
      <c r="D10" s="78">
        <v>3144886</v>
      </c>
      <c r="E10" s="78">
        <v>265667</v>
      </c>
      <c r="F10" s="78">
        <v>11244</v>
      </c>
      <c r="G10" s="78">
        <v>698460</v>
      </c>
      <c r="H10" s="78">
        <v>402437</v>
      </c>
      <c r="I10" s="84">
        <v>1.7364891298865843</v>
      </c>
      <c r="K10" s="58">
        <v>1.7364891298865843</v>
      </c>
    </row>
    <row r="11" spans="2:11" ht="12">
      <c r="B11" s="67" t="s">
        <v>13</v>
      </c>
      <c r="C11" s="73">
        <v>879915</v>
      </c>
      <c r="D11" s="78">
        <v>2935899</v>
      </c>
      <c r="E11" s="78">
        <v>84658</v>
      </c>
      <c r="F11" s="78">
        <v>9387</v>
      </c>
      <c r="G11" s="78">
        <v>289096</v>
      </c>
      <c r="H11" s="78">
        <v>6057</v>
      </c>
      <c r="I11" s="84">
        <v>1.1799078446621214</v>
      </c>
      <c r="K11" s="58">
        <v>1.1799078446621214</v>
      </c>
    </row>
    <row r="12" spans="2:11" ht="12">
      <c r="B12" s="67" t="s">
        <v>40</v>
      </c>
      <c r="C12" s="73">
        <v>10418031</v>
      </c>
      <c r="D12" s="78">
        <v>17896271</v>
      </c>
      <c r="E12" s="78">
        <v>894974</v>
      </c>
      <c r="F12" s="78">
        <v>162084</v>
      </c>
      <c r="G12" s="78">
        <v>2850146</v>
      </c>
      <c r="H12" s="78">
        <v>11529917</v>
      </c>
      <c r="I12" s="84">
        <v>12.27645657439997</v>
      </c>
      <c r="K12" s="58">
        <v>12.27645657439997</v>
      </c>
    </row>
    <row r="13" spans="2:11" ht="12">
      <c r="B13" s="67" t="s">
        <v>14</v>
      </c>
      <c r="C13" s="73">
        <v>66163</v>
      </c>
      <c r="D13" s="78">
        <v>434251</v>
      </c>
      <c r="E13" s="78">
        <v>19545</v>
      </c>
      <c r="F13" s="78" t="s">
        <v>11</v>
      </c>
      <c r="G13" s="78">
        <v>47410</v>
      </c>
      <c r="H13" s="78" t="s">
        <v>11</v>
      </c>
      <c r="I13" s="84">
        <v>0.15920124221241297</v>
      </c>
      <c r="K13" s="58">
        <v>0.15920124221241297</v>
      </c>
    </row>
    <row r="14" spans="2:11" ht="12">
      <c r="B14" s="67" t="s">
        <v>15</v>
      </c>
      <c r="C14" s="73">
        <v>583027</v>
      </c>
      <c r="D14" s="78">
        <v>2004502</v>
      </c>
      <c r="E14" s="78">
        <v>53554</v>
      </c>
      <c r="F14" s="78">
        <v>6007</v>
      </c>
      <c r="G14" s="78">
        <v>247529</v>
      </c>
      <c r="H14" s="78">
        <v>20651</v>
      </c>
      <c r="I14" s="84">
        <v>0.8180119206100107</v>
      </c>
      <c r="K14" s="58">
        <v>0.8180119206100107</v>
      </c>
    </row>
    <row r="15" spans="2:11" ht="12">
      <c r="B15" s="67" t="s">
        <v>16</v>
      </c>
      <c r="C15" s="73">
        <v>5520830</v>
      </c>
      <c r="D15" s="78">
        <v>2571536</v>
      </c>
      <c r="E15" s="78">
        <v>1287010</v>
      </c>
      <c r="F15" s="78">
        <v>18678</v>
      </c>
      <c r="G15" s="78">
        <v>75264</v>
      </c>
      <c r="H15" s="78">
        <v>1090818</v>
      </c>
      <c r="I15" s="84">
        <v>2.9642500279375006</v>
      </c>
      <c r="K15" s="58">
        <v>2.9642500279375006</v>
      </c>
    </row>
    <row r="16" spans="2:11" ht="12">
      <c r="B16" s="67" t="s">
        <v>17</v>
      </c>
      <c r="C16" s="73">
        <v>31831615</v>
      </c>
      <c r="D16" s="78">
        <v>13547119</v>
      </c>
      <c r="E16" s="78">
        <v>6695557</v>
      </c>
      <c r="F16" s="78">
        <v>82481</v>
      </c>
      <c r="G16" s="78">
        <v>168438</v>
      </c>
      <c r="H16" s="78">
        <v>17262176</v>
      </c>
      <c r="I16" s="84">
        <v>19.525913988100648</v>
      </c>
      <c r="K16" s="58">
        <v>19.525913988100648</v>
      </c>
    </row>
    <row r="17" spans="2:11" ht="12">
      <c r="B17" s="67" t="s">
        <v>18</v>
      </c>
      <c r="C17" s="73">
        <v>30213840</v>
      </c>
      <c r="D17" s="78">
        <v>27833550</v>
      </c>
      <c r="E17" s="78">
        <v>2244126</v>
      </c>
      <c r="F17" s="78">
        <v>1071376</v>
      </c>
      <c r="G17" s="78">
        <v>2394545</v>
      </c>
      <c r="H17" s="78">
        <v>2902056</v>
      </c>
      <c r="I17" s="84">
        <v>18.70436010929333</v>
      </c>
      <c r="K17" s="58">
        <v>18.70436010929333</v>
      </c>
    </row>
    <row r="18" spans="2:11" ht="12">
      <c r="B18" s="67" t="s">
        <v>19</v>
      </c>
      <c r="C18" s="73">
        <v>894617</v>
      </c>
      <c r="D18" s="78">
        <v>768340</v>
      </c>
      <c r="E18" s="78">
        <v>124764</v>
      </c>
      <c r="F18" s="78">
        <v>2818</v>
      </c>
      <c r="G18" s="78">
        <v>66525</v>
      </c>
      <c r="H18" s="78">
        <v>5371</v>
      </c>
      <c r="I18" s="84">
        <v>0.5225910572129873</v>
      </c>
      <c r="K18" s="58">
        <v>0.5225910572129873</v>
      </c>
    </row>
    <row r="19" spans="2:11" ht="12">
      <c r="B19" s="67" t="s">
        <v>20</v>
      </c>
      <c r="C19" s="73">
        <v>32918506.999999996</v>
      </c>
      <c r="D19" s="78">
        <v>7159177</v>
      </c>
      <c r="E19" s="78">
        <v>2102842</v>
      </c>
      <c r="F19" s="78">
        <v>75877</v>
      </c>
      <c r="G19" s="78">
        <v>318876</v>
      </c>
      <c r="H19" s="78">
        <v>6435409</v>
      </c>
      <c r="I19" s="84">
        <v>13.752183167013007</v>
      </c>
      <c r="K19" s="58">
        <v>13.752183167013007</v>
      </c>
    </row>
    <row r="20" spans="2:11" ht="12">
      <c r="B20" s="67" t="s">
        <v>21</v>
      </c>
      <c r="C20" s="73" t="s">
        <v>11</v>
      </c>
      <c r="D20" s="78" t="s">
        <v>11</v>
      </c>
      <c r="E20" s="78" t="s">
        <v>11</v>
      </c>
      <c r="F20" s="78" t="s">
        <v>11</v>
      </c>
      <c r="G20" s="78" t="s">
        <v>11</v>
      </c>
      <c r="H20" s="78">
        <v>0</v>
      </c>
      <c r="I20" s="84">
        <v>0</v>
      </c>
      <c r="K20" s="58"/>
    </row>
    <row r="21" spans="2:11" ht="12">
      <c r="B21" s="67" t="s">
        <v>22</v>
      </c>
      <c r="C21" s="73">
        <v>214274</v>
      </c>
      <c r="D21" s="78">
        <v>728065</v>
      </c>
      <c r="E21" s="78">
        <v>43895</v>
      </c>
      <c r="F21" s="78">
        <v>225</v>
      </c>
      <c r="G21" s="78">
        <v>257620.99999999997</v>
      </c>
      <c r="H21" s="78">
        <v>6405</v>
      </c>
      <c r="I21" s="84">
        <v>0.35088058277415446</v>
      </c>
      <c r="K21" s="58">
        <v>0.35088058277415446</v>
      </c>
    </row>
    <row r="22" spans="2:11" ht="12">
      <c r="B22" s="67" t="s">
        <v>23</v>
      </c>
      <c r="C22" s="73">
        <v>538225</v>
      </c>
      <c r="D22" s="78">
        <v>1421923</v>
      </c>
      <c r="E22" s="78">
        <v>39926</v>
      </c>
      <c r="F22" s="78">
        <v>0</v>
      </c>
      <c r="G22" s="78">
        <v>513046.00000000006</v>
      </c>
      <c r="H22" s="78" t="s">
        <v>11</v>
      </c>
      <c r="I22" s="84">
        <v>0.7051704020291192</v>
      </c>
      <c r="K22" s="58">
        <v>0.7051704020291192</v>
      </c>
    </row>
    <row r="23" spans="2:11" ht="12">
      <c r="B23" s="67" t="s">
        <v>67</v>
      </c>
      <c r="C23" s="73">
        <v>91039</v>
      </c>
      <c r="D23" s="78">
        <v>82778</v>
      </c>
      <c r="E23" s="78" t="s">
        <v>11</v>
      </c>
      <c r="F23" s="78">
        <v>2258</v>
      </c>
      <c r="G23" s="78" t="s">
        <v>11</v>
      </c>
      <c r="H23" s="78" t="s">
        <v>11</v>
      </c>
      <c r="I23" s="84">
        <v>0.04940586941223546</v>
      </c>
      <c r="K23" s="58">
        <v>0.04940586941223546</v>
      </c>
    </row>
    <row r="24" spans="2:11" ht="12">
      <c r="B24" s="67" t="s">
        <v>25</v>
      </c>
      <c r="C24" s="73">
        <v>3238478</v>
      </c>
      <c r="D24" s="78">
        <v>3562125</v>
      </c>
      <c r="E24" s="78">
        <v>606210</v>
      </c>
      <c r="F24" s="78">
        <v>1789</v>
      </c>
      <c r="G24" s="78">
        <v>185575</v>
      </c>
      <c r="H24" s="78">
        <v>172715</v>
      </c>
      <c r="I24" s="84">
        <v>2.179355683038116</v>
      </c>
      <c r="K24" s="58">
        <v>2.179355683038116</v>
      </c>
    </row>
    <row r="25" spans="2:11" ht="12">
      <c r="B25" s="67" t="s">
        <v>26</v>
      </c>
      <c r="C25" s="73">
        <v>122070</v>
      </c>
      <c r="D25" s="78">
        <v>7006</v>
      </c>
      <c r="E25" s="78">
        <v>3387</v>
      </c>
      <c r="F25" s="78">
        <v>515</v>
      </c>
      <c r="G25" s="78">
        <v>0</v>
      </c>
      <c r="H25" s="78">
        <v>25906</v>
      </c>
      <c r="I25" s="84">
        <v>0.04458215053638289</v>
      </c>
      <c r="K25" s="58">
        <v>0.04458215053638289</v>
      </c>
    </row>
    <row r="26" spans="2:11" ht="12">
      <c r="B26" s="67" t="s">
        <v>27</v>
      </c>
      <c r="C26" s="73">
        <v>4306916</v>
      </c>
      <c r="D26" s="78">
        <v>2766236</v>
      </c>
      <c r="E26" s="78">
        <v>225875</v>
      </c>
      <c r="F26" s="78">
        <v>41015</v>
      </c>
      <c r="G26" s="78">
        <v>351603</v>
      </c>
      <c r="H26" s="78">
        <v>3028515</v>
      </c>
      <c r="I26" s="84">
        <v>3.008029675071816</v>
      </c>
      <c r="K26" s="58">
        <v>3.008029675071816</v>
      </c>
    </row>
    <row r="27" spans="2:11" ht="12">
      <c r="B27" s="67" t="s">
        <v>28</v>
      </c>
      <c r="C27" s="73">
        <v>1492799</v>
      </c>
      <c r="D27" s="78">
        <v>1227015</v>
      </c>
      <c r="E27" s="78">
        <v>238197</v>
      </c>
      <c r="F27" s="78">
        <v>13472</v>
      </c>
      <c r="G27" s="78">
        <v>45385</v>
      </c>
      <c r="H27" s="78">
        <v>80571</v>
      </c>
      <c r="I27" s="84">
        <v>0.8691277395789587</v>
      </c>
      <c r="K27" s="58">
        <v>0.8691277395789587</v>
      </c>
    </row>
    <row r="28" spans="2:11" ht="12">
      <c r="B28" s="67" t="s">
        <v>29</v>
      </c>
      <c r="C28" s="73">
        <v>6474339</v>
      </c>
      <c r="D28" s="78">
        <v>12518197</v>
      </c>
      <c r="E28" s="78">
        <v>1305890</v>
      </c>
      <c r="F28" s="78">
        <v>7738</v>
      </c>
      <c r="G28" s="78">
        <v>1500996</v>
      </c>
      <c r="H28" s="78">
        <v>384626</v>
      </c>
      <c r="I28" s="84">
        <v>6.2269173996324</v>
      </c>
      <c r="K28" s="58">
        <v>6.2269173996324</v>
      </c>
    </row>
    <row r="29" spans="2:11" ht="12">
      <c r="B29" s="67" t="s">
        <v>30</v>
      </c>
      <c r="C29" s="73">
        <v>7201606</v>
      </c>
      <c r="D29" s="78">
        <v>1611016</v>
      </c>
      <c r="E29" s="78">
        <v>745785</v>
      </c>
      <c r="F29" s="78">
        <v>17687</v>
      </c>
      <c r="G29" s="78">
        <v>671</v>
      </c>
      <c r="H29" s="78">
        <v>547868</v>
      </c>
      <c r="I29" s="84">
        <v>2.8409274220917773</v>
      </c>
      <c r="K29" s="58">
        <v>2.8409274220917773</v>
      </c>
    </row>
    <row r="30" spans="2:11" ht="12">
      <c r="B30" s="67" t="s">
        <v>31</v>
      </c>
      <c r="C30" s="73">
        <v>3630952</v>
      </c>
      <c r="D30" s="78">
        <v>6034253</v>
      </c>
      <c r="E30" s="78">
        <v>626348</v>
      </c>
      <c r="F30" s="78">
        <v>1018</v>
      </c>
      <c r="G30" s="78">
        <v>260171</v>
      </c>
      <c r="H30" s="78">
        <v>32909</v>
      </c>
      <c r="I30" s="84">
        <v>2.9702870421666883</v>
      </c>
      <c r="K30" s="58">
        <v>2.9702870421666883</v>
      </c>
    </row>
    <row r="31" spans="2:11" ht="12">
      <c r="B31" s="67" t="s">
        <v>32</v>
      </c>
      <c r="C31" s="73">
        <v>647491</v>
      </c>
      <c r="D31" s="78">
        <v>223472</v>
      </c>
      <c r="E31" s="78">
        <v>26749</v>
      </c>
      <c r="F31" s="78">
        <v>810</v>
      </c>
      <c r="G31" s="78">
        <v>564</v>
      </c>
      <c r="H31" s="78">
        <v>18272</v>
      </c>
      <c r="I31" s="84">
        <v>0.2574066139558114</v>
      </c>
      <c r="K31" s="58">
        <v>0.2574066139558114</v>
      </c>
    </row>
    <row r="32" spans="2:11" ht="12">
      <c r="B32" s="67" t="s">
        <v>33</v>
      </c>
      <c r="C32" s="73">
        <v>531417</v>
      </c>
      <c r="D32" s="78">
        <v>1157477</v>
      </c>
      <c r="E32" s="78">
        <v>90226</v>
      </c>
      <c r="F32" s="78" t="s">
        <v>11</v>
      </c>
      <c r="G32" s="78">
        <v>143017</v>
      </c>
      <c r="H32" s="78">
        <v>74458</v>
      </c>
      <c r="I32" s="84">
        <v>0.5602357622554153</v>
      </c>
      <c r="K32" s="58">
        <v>0.5602357622554153</v>
      </c>
    </row>
    <row r="33" spans="2:11" ht="12">
      <c r="B33" s="67" t="s">
        <v>34</v>
      </c>
      <c r="C33" s="73">
        <v>209572</v>
      </c>
      <c r="D33" s="78">
        <v>1132945</v>
      </c>
      <c r="E33" s="78">
        <v>25484</v>
      </c>
      <c r="F33" s="78" t="s">
        <v>11</v>
      </c>
      <c r="G33" s="78">
        <v>100193</v>
      </c>
      <c r="H33" s="78">
        <v>1805628</v>
      </c>
      <c r="I33" s="84">
        <v>0.9186200324344939</v>
      </c>
      <c r="K33" s="58">
        <v>0.9186200324344939</v>
      </c>
    </row>
    <row r="34" spans="2:11" ht="12">
      <c r="B34" s="69" t="s">
        <v>35</v>
      </c>
      <c r="C34" s="74">
        <v>332068</v>
      </c>
      <c r="D34" s="79">
        <v>1772812</v>
      </c>
      <c r="E34" s="79">
        <v>27674</v>
      </c>
      <c r="F34" s="79" t="s">
        <v>11</v>
      </c>
      <c r="G34" s="79">
        <v>26317</v>
      </c>
      <c r="H34" s="79">
        <v>18141</v>
      </c>
      <c r="I34" s="85">
        <v>0.6108599777416983</v>
      </c>
      <c r="K34" s="58">
        <v>0.6108599777416983</v>
      </c>
    </row>
    <row r="35" spans="2:11" ht="12">
      <c r="B35" s="68" t="s">
        <v>36</v>
      </c>
      <c r="C35" s="75">
        <v>4164515.0000000005</v>
      </c>
      <c r="D35" s="80">
        <v>10467067</v>
      </c>
      <c r="E35" s="80">
        <v>643151</v>
      </c>
      <c r="F35" s="80">
        <v>146347</v>
      </c>
      <c r="G35" s="80">
        <v>1169625</v>
      </c>
      <c r="H35" s="80" t="s">
        <v>11</v>
      </c>
      <c r="I35" s="86">
        <v>4.65527874307495</v>
      </c>
      <c r="K35" s="59">
        <v>4.65527874307495</v>
      </c>
    </row>
    <row r="36" spans="2:11" ht="12">
      <c r="B36" s="70" t="s">
        <v>37</v>
      </c>
      <c r="C36" s="72">
        <v>101900</v>
      </c>
      <c r="D36" s="81">
        <v>614662</v>
      </c>
      <c r="E36" s="81">
        <v>4148</v>
      </c>
      <c r="F36" s="81">
        <v>2173</v>
      </c>
      <c r="G36" s="81">
        <v>36343</v>
      </c>
      <c r="H36" s="81">
        <v>519</v>
      </c>
      <c r="I36" s="87" t="s">
        <v>11</v>
      </c>
      <c r="K36" s="62"/>
    </row>
    <row r="37" spans="2:9" ht="12">
      <c r="B37" s="68" t="s">
        <v>38</v>
      </c>
      <c r="C37" s="75">
        <v>989038</v>
      </c>
      <c r="D37" s="80">
        <v>711399</v>
      </c>
      <c r="E37" s="80">
        <v>64518</v>
      </c>
      <c r="F37" s="80">
        <v>56352</v>
      </c>
      <c r="G37" s="80">
        <v>24900</v>
      </c>
      <c r="H37" s="80">
        <v>323010</v>
      </c>
      <c r="I37" s="86" t="s">
        <v>11</v>
      </c>
    </row>
    <row r="38" spans="5:9" ht="15">
      <c r="E38" s="45"/>
      <c r="F38" s="45"/>
      <c r="G38" s="45"/>
      <c r="H38" s="45"/>
      <c r="I38" s="45"/>
    </row>
    <row r="39" spans="2:9" ht="15">
      <c r="B39" s="1" t="s">
        <v>75</v>
      </c>
      <c r="C39" s="45"/>
      <c r="D39" s="45"/>
      <c r="E39" s="45"/>
      <c r="F39" s="45"/>
      <c r="G39" s="45"/>
      <c r="H39" s="45"/>
      <c r="I39" s="45"/>
    </row>
    <row r="40" spans="2:9" ht="15">
      <c r="B40" s="5" t="s">
        <v>87</v>
      </c>
      <c r="C40" s="45"/>
      <c r="D40" s="45"/>
      <c r="E40" s="47"/>
      <c r="F40" s="47"/>
      <c r="G40" s="47"/>
      <c r="H40" s="47"/>
      <c r="I40" s="45"/>
    </row>
    <row r="41" spans="2:4" ht="15">
      <c r="B41" s="1" t="s">
        <v>74</v>
      </c>
      <c r="C41" s="46"/>
      <c r="D41" s="47"/>
    </row>
    <row r="42" ht="15">
      <c r="B42" s="19" t="s">
        <v>43</v>
      </c>
    </row>
    <row r="43" spans="4:7" ht="15">
      <c r="D43" s="6"/>
      <c r="E43" s="6"/>
      <c r="F43" s="6"/>
      <c r="G43" s="6"/>
    </row>
    <row r="44" spans="2:7" ht="15">
      <c r="B44" s="5"/>
      <c r="C44" s="5"/>
      <c r="D44" s="6"/>
      <c r="E44" s="6"/>
      <c r="F44" s="6"/>
      <c r="G44" s="6"/>
    </row>
    <row r="45" spans="2:8" ht="15">
      <c r="B45" s="5"/>
      <c r="C45" s="5"/>
      <c r="D45" s="6"/>
      <c r="E45" s="6"/>
      <c r="F45" s="6"/>
      <c r="G45" s="6"/>
      <c r="H45" s="6"/>
    </row>
    <row r="46" spans="2:3" ht="15">
      <c r="B46" s="5"/>
      <c r="C46" s="5"/>
    </row>
    <row r="47" spans="2:3" ht="15">
      <c r="B47" s="5"/>
      <c r="C47" s="5"/>
    </row>
    <row r="48" spans="2:3" ht="15">
      <c r="B48" s="5"/>
      <c r="C48" s="5"/>
    </row>
    <row r="49" spans="2:3" ht="15">
      <c r="B49" s="5"/>
      <c r="C49" s="5"/>
    </row>
    <row r="50" spans="1:3" ht="15">
      <c r="A50" s="1" t="s">
        <v>0</v>
      </c>
      <c r="B50" s="5"/>
      <c r="C50" s="5"/>
    </row>
    <row r="51" spans="2:3" ht="15">
      <c r="B51" s="5"/>
      <c r="C51" s="5"/>
    </row>
    <row r="52" spans="2:3" ht="15">
      <c r="B52" s="5"/>
      <c r="C52" s="5"/>
    </row>
    <row r="53" spans="2:3" ht="15">
      <c r="B53" s="5"/>
      <c r="C53" s="5"/>
    </row>
    <row r="57" spans="2:8" ht="15">
      <c r="B57" s="5"/>
      <c r="C57" s="6"/>
      <c r="D57" s="6"/>
      <c r="E57" s="6"/>
      <c r="F57" s="6"/>
      <c r="G57" s="6"/>
      <c r="H57" s="6"/>
    </row>
    <row r="106" spans="2:8" ht="15">
      <c r="B106" s="5"/>
      <c r="C106" s="5"/>
      <c r="D106" s="6"/>
      <c r="E106" s="6"/>
      <c r="F106" s="6"/>
      <c r="G106" s="6"/>
      <c r="H106" s="6"/>
    </row>
    <row r="107" spans="2:8" ht="15">
      <c r="B107" s="5"/>
      <c r="C107" s="5"/>
      <c r="D107" s="6"/>
      <c r="E107" s="6"/>
      <c r="F107" s="6"/>
      <c r="G107" s="6"/>
      <c r="H107" s="6"/>
    </row>
  </sheetData>
  <mergeCells count="3">
    <mergeCell ref="B1:H1"/>
    <mergeCell ref="C6:H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20"/>
  <sheetViews>
    <sheetView showGridLines="0" workbookViewId="0" topLeftCell="A31">
      <selection activeCell="A19" sqref="A19"/>
    </sheetView>
  </sheetViews>
  <sheetFormatPr defaultColWidth="8.8515625" defaultRowHeight="15"/>
  <cols>
    <col min="1" max="16384" width="8.8515625" style="1" customWidth="1"/>
  </cols>
  <sheetData>
    <row r="2" ht="13.8">
      <c r="B2" s="17" t="s">
        <v>76</v>
      </c>
    </row>
    <row r="3" spans="2:3" ht="12">
      <c r="B3" s="1" t="s">
        <v>42</v>
      </c>
      <c r="C3" s="61"/>
    </row>
    <row r="43" ht="15">
      <c r="B43" s="1" t="s">
        <v>75</v>
      </c>
    </row>
    <row r="44" ht="15">
      <c r="B44" s="1" t="s">
        <v>77</v>
      </c>
    </row>
    <row r="45" ht="15">
      <c r="B45" s="19" t="s">
        <v>43</v>
      </c>
    </row>
    <row r="46" spans="16:22" ht="15">
      <c r="P46" s="5"/>
      <c r="Q46" s="6"/>
      <c r="R46" s="6"/>
      <c r="S46" s="6"/>
      <c r="T46" s="6"/>
      <c r="U46" s="6"/>
      <c r="V46" s="6"/>
    </row>
    <row r="69" ht="15">
      <c r="B69" s="1" t="s">
        <v>0</v>
      </c>
    </row>
    <row r="79" spans="2:15" ht="12">
      <c r="B79" s="51"/>
      <c r="C79" s="98" t="s">
        <v>59</v>
      </c>
      <c r="D79" s="99"/>
      <c r="E79" s="99"/>
      <c r="F79" s="99"/>
      <c r="G79" s="99"/>
      <c r="H79" s="100"/>
      <c r="I79" s="101" t="s">
        <v>60</v>
      </c>
      <c r="J79" s="102"/>
      <c r="K79" s="102"/>
      <c r="L79" s="102"/>
      <c r="M79" s="102"/>
      <c r="N79" s="102"/>
      <c r="O79" s="102"/>
    </row>
    <row r="80" spans="2:15" ht="72">
      <c r="B80" s="49"/>
      <c r="C80" s="50" t="s">
        <v>6</v>
      </c>
      <c r="D80" s="50" t="s">
        <v>7</v>
      </c>
      <c r="E80" s="50" t="s">
        <v>8</v>
      </c>
      <c r="F80" s="50" t="s">
        <v>45</v>
      </c>
      <c r="G80" s="50" t="s">
        <v>46</v>
      </c>
      <c r="H80" s="50" t="s">
        <v>47</v>
      </c>
      <c r="I80" s="44" t="s">
        <v>58</v>
      </c>
      <c r="J80" s="50" t="s">
        <v>6</v>
      </c>
      <c r="K80" s="50" t="s">
        <v>7</v>
      </c>
      <c r="L80" s="50" t="s">
        <v>8</v>
      </c>
      <c r="M80" s="50" t="s">
        <v>45</v>
      </c>
      <c r="N80" s="50" t="s">
        <v>46</v>
      </c>
      <c r="O80" s="50" t="s">
        <v>47</v>
      </c>
    </row>
    <row r="81" spans="2:15" ht="12">
      <c r="B81" s="20" t="s">
        <v>38</v>
      </c>
      <c r="C81" s="22">
        <v>989038</v>
      </c>
      <c r="D81" s="23">
        <v>711399</v>
      </c>
      <c r="E81" s="23">
        <v>64518</v>
      </c>
      <c r="F81" s="23">
        <v>56352</v>
      </c>
      <c r="G81" s="23">
        <v>24900</v>
      </c>
      <c r="H81" s="23">
        <v>323010</v>
      </c>
      <c r="I81" s="22" t="s">
        <v>11</v>
      </c>
      <c r="J81" s="23">
        <f aca="true" t="shared" si="0" ref="J81:O82">+C81/SUM($C81:$H81)*100</f>
        <v>45.594239764855246</v>
      </c>
      <c r="K81" s="23">
        <f t="shared" si="0"/>
        <v>32.79519752979992</v>
      </c>
      <c r="L81" s="23">
        <f t="shared" si="0"/>
        <v>2.9742529216763467</v>
      </c>
      <c r="M81" s="23">
        <f t="shared" si="0"/>
        <v>2.597803723647749</v>
      </c>
      <c r="N81" s="23">
        <f t="shared" si="0"/>
        <v>1.1478796266118143</v>
      </c>
      <c r="O81" s="22">
        <f t="shared" si="0"/>
        <v>14.89062643340892</v>
      </c>
    </row>
    <row r="82" spans="2:15" ht="12">
      <c r="B82" s="21" t="s">
        <v>37</v>
      </c>
      <c r="C82" s="24">
        <v>101900</v>
      </c>
      <c r="D82" s="25">
        <v>614662</v>
      </c>
      <c r="E82" s="25">
        <v>4148</v>
      </c>
      <c r="F82" s="25">
        <v>2173</v>
      </c>
      <c r="G82" s="25">
        <v>36343</v>
      </c>
      <c r="H82" s="25">
        <v>519</v>
      </c>
      <c r="I82" s="24" t="s">
        <v>11</v>
      </c>
      <c r="J82" s="25">
        <f t="shared" si="0"/>
        <v>13.412394948305023</v>
      </c>
      <c r="K82" s="25">
        <f t="shared" si="0"/>
        <v>80.90372427590836</v>
      </c>
      <c r="L82" s="25">
        <f t="shared" si="0"/>
        <v>0.545972661879973</v>
      </c>
      <c r="M82" s="25">
        <f t="shared" si="0"/>
        <v>0.2860170188681729</v>
      </c>
      <c r="N82" s="25">
        <f t="shared" si="0"/>
        <v>4.7835787007482775</v>
      </c>
      <c r="O82" s="24">
        <f t="shared" si="0"/>
        <v>0.06831239429018947</v>
      </c>
    </row>
    <row r="83" spans="3:8" ht="15"/>
    <row r="84" spans="2:15" ht="12">
      <c r="B84" s="20" t="s">
        <v>26</v>
      </c>
      <c r="C84" s="22">
        <v>122070</v>
      </c>
      <c r="D84" s="23">
        <v>7006</v>
      </c>
      <c r="E84" s="23">
        <v>3387</v>
      </c>
      <c r="F84" s="23">
        <v>515</v>
      </c>
      <c r="G84" s="23">
        <v>0</v>
      </c>
      <c r="H84" s="23">
        <v>25906</v>
      </c>
      <c r="I84" s="55">
        <f aca="true" t="shared" si="1" ref="I84:I110">SUM(C84:H84)/$I$117*100</f>
        <v>0.04458215053638289</v>
      </c>
      <c r="J84" s="23">
        <f aca="true" t="shared" si="2" ref="J84:O88">+C84/SUM($C84:$H84)*100</f>
        <v>76.82963671609477</v>
      </c>
      <c r="K84" s="23">
        <f t="shared" si="2"/>
        <v>4.409506306487752</v>
      </c>
      <c r="L84" s="23">
        <f t="shared" si="2"/>
        <v>2.131743913798746</v>
      </c>
      <c r="M84" s="23">
        <f t="shared" si="2"/>
        <v>0.32413584753656755</v>
      </c>
      <c r="N84" s="23">
        <f t="shared" si="2"/>
        <v>0</v>
      </c>
      <c r="O84" s="22">
        <f t="shared" si="2"/>
        <v>16.30497721608217</v>
      </c>
    </row>
    <row r="85" spans="2:15" ht="12">
      <c r="B85" s="20" t="s">
        <v>30</v>
      </c>
      <c r="C85" s="22">
        <v>7201606</v>
      </c>
      <c r="D85" s="23">
        <v>1611016</v>
      </c>
      <c r="E85" s="23">
        <v>745785</v>
      </c>
      <c r="F85" s="23">
        <v>17687</v>
      </c>
      <c r="G85" s="23">
        <v>671</v>
      </c>
      <c r="H85" s="23">
        <v>547868</v>
      </c>
      <c r="I85" s="55">
        <f t="shared" si="1"/>
        <v>2.8409274220917773</v>
      </c>
      <c r="J85" s="23">
        <f t="shared" si="2"/>
        <v>71.12955106619667</v>
      </c>
      <c r="K85" s="23">
        <f t="shared" si="2"/>
        <v>15.911845891105386</v>
      </c>
      <c r="L85" s="23">
        <f t="shared" si="2"/>
        <v>7.366044774166134</v>
      </c>
      <c r="M85" s="23">
        <f t="shared" si="2"/>
        <v>0.17469275182616498</v>
      </c>
      <c r="N85" s="23">
        <f t="shared" si="2"/>
        <v>0.006627400716648199</v>
      </c>
      <c r="O85" s="22">
        <f t="shared" si="2"/>
        <v>5.411238115988994</v>
      </c>
    </row>
    <row r="86" spans="2:15" ht="12">
      <c r="B86" s="20" t="s">
        <v>32</v>
      </c>
      <c r="C86" s="22">
        <v>647491</v>
      </c>
      <c r="D86" s="23">
        <v>223472</v>
      </c>
      <c r="E86" s="23">
        <v>26749</v>
      </c>
      <c r="F86" s="23">
        <v>810</v>
      </c>
      <c r="G86" s="23">
        <v>564</v>
      </c>
      <c r="H86" s="23">
        <v>18272</v>
      </c>
      <c r="I86" s="55">
        <f t="shared" si="1"/>
        <v>0.2574066139558114</v>
      </c>
      <c r="J86" s="23">
        <f t="shared" si="2"/>
        <v>70.5821500439305</v>
      </c>
      <c r="K86" s="23">
        <f t="shared" si="2"/>
        <v>24.36039147203164</v>
      </c>
      <c r="L86" s="23">
        <f t="shared" si="2"/>
        <v>2.9158736283980735</v>
      </c>
      <c r="M86" s="23">
        <f t="shared" si="2"/>
        <v>0.08829704433819731</v>
      </c>
      <c r="N86" s="23">
        <f t="shared" si="2"/>
        <v>0.06148090494659664</v>
      </c>
      <c r="O86" s="22">
        <f t="shared" si="2"/>
        <v>1.991806906354989</v>
      </c>
    </row>
    <row r="87" spans="2:15" ht="12">
      <c r="B87" s="20" t="s">
        <v>20</v>
      </c>
      <c r="C87" s="22">
        <v>32918506.999999996</v>
      </c>
      <c r="D87" s="23">
        <v>7159177</v>
      </c>
      <c r="E87" s="23">
        <v>2102842</v>
      </c>
      <c r="F87" s="23">
        <v>75877</v>
      </c>
      <c r="G87" s="23">
        <v>318876</v>
      </c>
      <c r="H87" s="23">
        <v>6435409</v>
      </c>
      <c r="I87" s="55">
        <f t="shared" si="1"/>
        <v>13.752183167013007</v>
      </c>
      <c r="J87" s="23">
        <f t="shared" si="2"/>
        <v>67.1659761234121</v>
      </c>
      <c r="K87" s="23">
        <f t="shared" si="2"/>
        <v>14.60737910881806</v>
      </c>
      <c r="L87" s="23">
        <f t="shared" si="2"/>
        <v>4.290578414243032</v>
      </c>
      <c r="M87" s="23">
        <f t="shared" si="2"/>
        <v>0.15481725129016755</v>
      </c>
      <c r="N87" s="23">
        <f t="shared" si="2"/>
        <v>0.6506254309264135</v>
      </c>
      <c r="O87" s="22">
        <f t="shared" si="2"/>
        <v>13.130623671310227</v>
      </c>
    </row>
    <row r="88" spans="2:15" ht="12">
      <c r="B88" s="20" t="s">
        <v>16</v>
      </c>
      <c r="C88" s="22">
        <v>5520830</v>
      </c>
      <c r="D88" s="23">
        <v>2571536</v>
      </c>
      <c r="E88" s="23">
        <v>1287010</v>
      </c>
      <c r="F88" s="23">
        <v>18678</v>
      </c>
      <c r="G88" s="23">
        <v>75264</v>
      </c>
      <c r="H88" s="23">
        <v>1090818</v>
      </c>
      <c r="I88" s="55">
        <f t="shared" si="1"/>
        <v>2.9642500279375006</v>
      </c>
      <c r="J88" s="23">
        <f t="shared" si="2"/>
        <v>52.26011857477033</v>
      </c>
      <c r="K88" s="23">
        <f t="shared" si="2"/>
        <v>24.342132664706323</v>
      </c>
      <c r="L88" s="23">
        <f t="shared" si="2"/>
        <v>12.182823091258953</v>
      </c>
      <c r="M88" s="23">
        <f t="shared" si="2"/>
        <v>0.17680575108082666</v>
      </c>
      <c r="N88" s="23">
        <f t="shared" si="2"/>
        <v>0.7124482305036588</v>
      </c>
      <c r="O88" s="22">
        <f t="shared" si="2"/>
        <v>10.3256716876799</v>
      </c>
    </row>
    <row r="89" spans="2:15" ht="12">
      <c r="B89" s="20" t="s">
        <v>67</v>
      </c>
      <c r="C89" s="22">
        <v>91039</v>
      </c>
      <c r="D89" s="23">
        <v>82778</v>
      </c>
      <c r="E89" s="23" t="s">
        <v>11</v>
      </c>
      <c r="F89" s="23">
        <v>2258</v>
      </c>
      <c r="G89" s="23" t="s">
        <v>11</v>
      </c>
      <c r="H89" s="23" t="s">
        <v>11</v>
      </c>
      <c r="I89" s="55">
        <f t="shared" si="1"/>
        <v>0.04940586941223546</v>
      </c>
      <c r="J89" s="23">
        <f aca="true" t="shared" si="3" ref="J89:J110">+C89/SUM($C89:$H89)*100</f>
        <v>51.70467130484169</v>
      </c>
      <c r="K89" s="23">
        <f aca="true" t="shared" si="4" ref="K89:K110">+D89/SUM($C89:$H89)*100</f>
        <v>47.01292063041318</v>
      </c>
      <c r="L89" s="23" t="s">
        <v>11</v>
      </c>
      <c r="M89" s="23">
        <f aca="true" t="shared" si="5" ref="M89:M97">+F89/SUM($C89:$H89)*100</f>
        <v>1.282408064745137</v>
      </c>
      <c r="N89" s="23" t="s">
        <v>11</v>
      </c>
      <c r="O89" s="22" t="s">
        <v>11</v>
      </c>
    </row>
    <row r="90" spans="2:15" ht="12">
      <c r="B90" s="20" t="s">
        <v>28</v>
      </c>
      <c r="C90" s="22">
        <v>1492799</v>
      </c>
      <c r="D90" s="23">
        <v>1227015</v>
      </c>
      <c r="E90" s="23">
        <v>238197</v>
      </c>
      <c r="F90" s="23">
        <v>13472</v>
      </c>
      <c r="G90" s="23">
        <v>45385</v>
      </c>
      <c r="H90" s="23">
        <v>80571</v>
      </c>
      <c r="I90" s="55">
        <f t="shared" si="1"/>
        <v>0.8691277395789587</v>
      </c>
      <c r="J90" s="23">
        <f t="shared" si="3"/>
        <v>48.19462142757291</v>
      </c>
      <c r="K90" s="23">
        <f t="shared" si="4"/>
        <v>39.61385518810863</v>
      </c>
      <c r="L90" s="23">
        <f aca="true" t="shared" si="6" ref="L90:L110">+E90/SUM($C90:$H90)*100</f>
        <v>7.690127230915605</v>
      </c>
      <c r="M90" s="23">
        <f t="shared" si="5"/>
        <v>0.4349399616909324</v>
      </c>
      <c r="N90" s="23">
        <f aca="true" t="shared" si="7" ref="N90:O97">+G90/SUM($C90:$H90)*100</f>
        <v>1.465242737629377</v>
      </c>
      <c r="O90" s="22">
        <f t="shared" si="7"/>
        <v>2.6012134540825502</v>
      </c>
    </row>
    <row r="91" spans="2:15" ht="12">
      <c r="B91" s="20" t="s">
        <v>19</v>
      </c>
      <c r="C91" s="22">
        <v>894617</v>
      </c>
      <c r="D91" s="23">
        <v>768340</v>
      </c>
      <c r="E91" s="23">
        <v>124764</v>
      </c>
      <c r="F91" s="23">
        <v>2818</v>
      </c>
      <c r="G91" s="23">
        <v>66525</v>
      </c>
      <c r="H91" s="23">
        <v>5371</v>
      </c>
      <c r="I91" s="55">
        <f t="shared" si="1"/>
        <v>0.5225910572129873</v>
      </c>
      <c r="J91" s="23">
        <f t="shared" si="3"/>
        <v>48.03480389919648</v>
      </c>
      <c r="K91" s="23">
        <f t="shared" si="4"/>
        <v>41.254594120063246</v>
      </c>
      <c r="L91" s="23">
        <f t="shared" si="6"/>
        <v>6.698972044661962</v>
      </c>
      <c r="M91" s="23">
        <f t="shared" si="5"/>
        <v>0.15130729394582898</v>
      </c>
      <c r="N91" s="23">
        <f t="shared" si="7"/>
        <v>3.5719367387318215</v>
      </c>
      <c r="O91" s="22">
        <f t="shared" si="7"/>
        <v>0.28838590340065556</v>
      </c>
    </row>
    <row r="92" spans="2:15" ht="12">
      <c r="B92" s="20" t="s">
        <v>17</v>
      </c>
      <c r="C92" s="22">
        <v>31831615</v>
      </c>
      <c r="D92" s="23">
        <v>13547119</v>
      </c>
      <c r="E92" s="23">
        <v>6695557</v>
      </c>
      <c r="F92" s="23">
        <v>82481</v>
      </c>
      <c r="G92" s="23">
        <v>168438</v>
      </c>
      <c r="H92" s="23">
        <v>17262176</v>
      </c>
      <c r="I92" s="55">
        <f t="shared" si="1"/>
        <v>19.525913988100648</v>
      </c>
      <c r="J92" s="23">
        <f t="shared" si="3"/>
        <v>45.743369351451136</v>
      </c>
      <c r="K92" s="23">
        <f t="shared" si="4"/>
        <v>19.46777969214133</v>
      </c>
      <c r="L92" s="23">
        <f t="shared" si="6"/>
        <v>9.621796973376755</v>
      </c>
      <c r="M92" s="23">
        <f t="shared" si="5"/>
        <v>0.11852866552567443</v>
      </c>
      <c r="N92" s="23">
        <f t="shared" si="7"/>
        <v>0.24205248922556163</v>
      </c>
      <c r="O92" s="22">
        <f t="shared" si="7"/>
        <v>24.80647282827954</v>
      </c>
    </row>
    <row r="93" spans="2:15" ht="12">
      <c r="B93" s="20" t="s">
        <v>18</v>
      </c>
      <c r="C93" s="22">
        <v>30213840</v>
      </c>
      <c r="D93" s="23">
        <v>27833550</v>
      </c>
      <c r="E93" s="23">
        <v>2244126</v>
      </c>
      <c r="F93" s="23">
        <v>1071376</v>
      </c>
      <c r="G93" s="23">
        <v>2394545</v>
      </c>
      <c r="H93" s="23">
        <v>2902056</v>
      </c>
      <c r="I93" s="57">
        <f t="shared" si="1"/>
        <v>18.70436010929333</v>
      </c>
      <c r="J93" s="23">
        <f t="shared" si="3"/>
        <v>45.32563726519792</v>
      </c>
      <c r="K93" s="23">
        <f t="shared" si="4"/>
        <v>41.75481802719382</v>
      </c>
      <c r="L93" s="23">
        <f t="shared" si="6"/>
        <v>3.36655125774809</v>
      </c>
      <c r="M93" s="23">
        <f t="shared" si="5"/>
        <v>1.6072369467316532</v>
      </c>
      <c r="N93" s="23">
        <f t="shared" si="7"/>
        <v>3.592204039115629</v>
      </c>
      <c r="O93" s="23">
        <f t="shared" si="7"/>
        <v>4.35355246401289</v>
      </c>
    </row>
    <row r="94" spans="2:15" ht="12">
      <c r="B94" s="20" t="s">
        <v>25</v>
      </c>
      <c r="C94" s="22">
        <v>3238478</v>
      </c>
      <c r="D94" s="23">
        <v>3562125</v>
      </c>
      <c r="E94" s="23">
        <v>606210</v>
      </c>
      <c r="F94" s="23">
        <v>1789</v>
      </c>
      <c r="G94" s="23">
        <v>185575</v>
      </c>
      <c r="H94" s="23">
        <v>172715</v>
      </c>
      <c r="I94" s="57">
        <f t="shared" si="1"/>
        <v>2.179355683038116</v>
      </c>
      <c r="J94" s="23">
        <f t="shared" si="3"/>
        <v>41.695931912018345</v>
      </c>
      <c r="K94" s="23">
        <f t="shared" si="4"/>
        <v>45.8629397705028</v>
      </c>
      <c r="L94" s="23">
        <f t="shared" si="6"/>
        <v>7.805052522939677</v>
      </c>
      <c r="M94" s="23">
        <f t="shared" si="5"/>
        <v>0.023033666491049442</v>
      </c>
      <c r="N94" s="23">
        <f t="shared" si="7"/>
        <v>2.389308361697317</v>
      </c>
      <c r="O94" s="23">
        <f t="shared" si="7"/>
        <v>2.223733766350813</v>
      </c>
    </row>
    <row r="95" spans="2:15" ht="12">
      <c r="B95" s="20" t="s">
        <v>27</v>
      </c>
      <c r="C95" s="22">
        <v>4306916</v>
      </c>
      <c r="D95" s="23">
        <v>2766236</v>
      </c>
      <c r="E95" s="23">
        <v>225875</v>
      </c>
      <c r="F95" s="23">
        <v>41015</v>
      </c>
      <c r="G95" s="23">
        <v>351603</v>
      </c>
      <c r="H95" s="23">
        <v>3028515</v>
      </c>
      <c r="I95" s="55">
        <f t="shared" si="1"/>
        <v>3.008029675071816</v>
      </c>
      <c r="J95" s="23">
        <f t="shared" si="3"/>
        <v>40.175855584245014</v>
      </c>
      <c r="K95" s="23">
        <f t="shared" si="4"/>
        <v>25.80405516335577</v>
      </c>
      <c r="L95" s="23">
        <f t="shared" si="6"/>
        <v>2.107011462515485</v>
      </c>
      <c r="M95" s="23">
        <f t="shared" si="5"/>
        <v>0.382596901538783</v>
      </c>
      <c r="N95" s="23">
        <f t="shared" si="7"/>
        <v>3.27982977866002</v>
      </c>
      <c r="O95" s="22">
        <f t="shared" si="7"/>
        <v>28.25065110968493</v>
      </c>
    </row>
    <row r="96" spans="2:15" ht="12">
      <c r="B96" s="20" t="s">
        <v>9</v>
      </c>
      <c r="C96" s="22">
        <v>2463260</v>
      </c>
      <c r="D96" s="23">
        <v>2486428</v>
      </c>
      <c r="E96" s="23">
        <v>616676</v>
      </c>
      <c r="F96" s="23">
        <v>22223</v>
      </c>
      <c r="G96" s="23">
        <v>294408</v>
      </c>
      <c r="H96" s="23">
        <v>452585</v>
      </c>
      <c r="I96" s="55">
        <f t="shared" si="1"/>
        <v>1.7777358405836756</v>
      </c>
      <c r="J96" s="23">
        <f t="shared" si="3"/>
        <v>38.879786854557906</v>
      </c>
      <c r="K96" s="23">
        <f t="shared" si="4"/>
        <v>39.24546766041941</v>
      </c>
      <c r="L96" s="23">
        <f t="shared" si="6"/>
        <v>9.733536629637698</v>
      </c>
      <c r="M96" s="23">
        <f t="shared" si="5"/>
        <v>0.35076504440003914</v>
      </c>
      <c r="N96" s="23">
        <f t="shared" si="7"/>
        <v>4.646898942164727</v>
      </c>
      <c r="O96" s="22">
        <f t="shared" si="7"/>
        <v>7.143544868820219</v>
      </c>
    </row>
    <row r="97" spans="2:15" ht="12">
      <c r="B97" s="20" t="s">
        <v>31</v>
      </c>
      <c r="C97" s="22">
        <v>3630952</v>
      </c>
      <c r="D97" s="23">
        <v>6034253</v>
      </c>
      <c r="E97" s="23">
        <v>626348</v>
      </c>
      <c r="F97" s="23">
        <v>1018</v>
      </c>
      <c r="G97" s="23">
        <v>260171</v>
      </c>
      <c r="H97" s="23">
        <v>32909</v>
      </c>
      <c r="I97" s="55">
        <f t="shared" si="1"/>
        <v>2.9702870421666883</v>
      </c>
      <c r="J97" s="23">
        <f t="shared" si="3"/>
        <v>34.30069629161211</v>
      </c>
      <c r="K97" s="23">
        <f t="shared" si="4"/>
        <v>57.004080334785264</v>
      </c>
      <c r="L97" s="23">
        <f t="shared" si="6"/>
        <v>5.916953052769263</v>
      </c>
      <c r="M97" s="23">
        <f t="shared" si="5"/>
        <v>0.009616791636149728</v>
      </c>
      <c r="N97" s="23">
        <f t="shared" si="7"/>
        <v>2.4577704290458846</v>
      </c>
      <c r="O97" s="22">
        <f t="shared" si="7"/>
        <v>0.3108831001513275</v>
      </c>
    </row>
    <row r="98" spans="2:15" ht="12">
      <c r="B98" s="20" t="s">
        <v>10</v>
      </c>
      <c r="C98" s="22">
        <v>380174</v>
      </c>
      <c r="D98" s="23">
        <v>705944</v>
      </c>
      <c r="E98" s="23">
        <v>110672</v>
      </c>
      <c r="F98" s="23" t="s">
        <v>11</v>
      </c>
      <c r="G98" s="23" t="s">
        <v>11</v>
      </c>
      <c r="H98" s="23" t="s">
        <v>11</v>
      </c>
      <c r="I98" s="55">
        <f t="shared" si="1"/>
        <v>0.3358140022937343</v>
      </c>
      <c r="J98" s="23">
        <f t="shared" si="3"/>
        <v>31.766141094093364</v>
      </c>
      <c r="K98" s="23">
        <f t="shared" si="4"/>
        <v>58.986455434955175</v>
      </c>
      <c r="L98" s="23">
        <f t="shared" si="6"/>
        <v>9.247403470951463</v>
      </c>
      <c r="M98" s="23" t="s">
        <v>11</v>
      </c>
      <c r="N98" s="23" t="s">
        <v>11</v>
      </c>
      <c r="O98" s="22" t="s">
        <v>11</v>
      </c>
    </row>
    <row r="99" spans="2:15" ht="12">
      <c r="B99" s="20" t="s">
        <v>29</v>
      </c>
      <c r="C99" s="22">
        <v>6474339</v>
      </c>
      <c r="D99" s="23">
        <v>12518197</v>
      </c>
      <c r="E99" s="23">
        <v>1305890</v>
      </c>
      <c r="F99" s="23">
        <v>7738</v>
      </c>
      <c r="G99" s="23">
        <v>1500996</v>
      </c>
      <c r="H99" s="23">
        <v>384626</v>
      </c>
      <c r="I99" s="55">
        <f t="shared" si="1"/>
        <v>6.2269173996324</v>
      </c>
      <c r="J99" s="23">
        <f t="shared" si="3"/>
        <v>29.174483748176016</v>
      </c>
      <c r="K99" s="23">
        <f t="shared" si="4"/>
        <v>56.40914615885355</v>
      </c>
      <c r="L99" s="23">
        <f t="shared" si="6"/>
        <v>5.884564676317624</v>
      </c>
      <c r="M99" s="23">
        <f aca="true" t="shared" si="8" ref="M99:O100">+F99/SUM($C99:$H99)*100</f>
        <v>0.034868757296055396</v>
      </c>
      <c r="N99" s="23">
        <f t="shared" si="8"/>
        <v>6.763745829200047</v>
      </c>
      <c r="O99" s="22">
        <f t="shared" si="8"/>
        <v>1.7331908301567076</v>
      </c>
    </row>
    <row r="100" spans="2:15" ht="12">
      <c r="B100" s="20" t="s">
        <v>12</v>
      </c>
      <c r="C100" s="22">
        <v>1665889</v>
      </c>
      <c r="D100" s="23">
        <v>3144886</v>
      </c>
      <c r="E100" s="23">
        <v>265667</v>
      </c>
      <c r="F100" s="23">
        <v>11244</v>
      </c>
      <c r="G100" s="23">
        <v>698460</v>
      </c>
      <c r="H100" s="23">
        <v>402437</v>
      </c>
      <c r="I100" s="55">
        <f t="shared" si="1"/>
        <v>1.7364891298865843</v>
      </c>
      <c r="J100" s="23">
        <f t="shared" si="3"/>
        <v>26.91874698941583</v>
      </c>
      <c r="K100" s="23">
        <f t="shared" si="4"/>
        <v>50.81754579360089</v>
      </c>
      <c r="L100" s="23">
        <f t="shared" si="6"/>
        <v>4.2928567007988745</v>
      </c>
      <c r="M100" s="23">
        <f t="shared" si="8"/>
        <v>0.1816894109685529</v>
      </c>
      <c r="N100" s="23">
        <f t="shared" si="8"/>
        <v>11.286266985511869</v>
      </c>
      <c r="O100" s="22">
        <f t="shared" si="8"/>
        <v>6.502894119703978</v>
      </c>
    </row>
    <row r="101" spans="2:15" ht="12">
      <c r="B101" s="20" t="s">
        <v>33</v>
      </c>
      <c r="C101" s="22">
        <v>531417</v>
      </c>
      <c r="D101" s="23">
        <v>1157477</v>
      </c>
      <c r="E101" s="23">
        <v>90226</v>
      </c>
      <c r="F101" s="23" t="s">
        <v>11</v>
      </c>
      <c r="G101" s="23">
        <v>143017</v>
      </c>
      <c r="H101" s="23">
        <v>74458</v>
      </c>
      <c r="I101" s="55">
        <f t="shared" si="1"/>
        <v>0.5602357622554153</v>
      </c>
      <c r="J101" s="23">
        <f t="shared" si="3"/>
        <v>26.61616401924276</v>
      </c>
      <c r="K101" s="23">
        <f t="shared" si="4"/>
        <v>57.97254826341847</v>
      </c>
      <c r="L101" s="23">
        <f t="shared" si="6"/>
        <v>4.518993586581154</v>
      </c>
      <c r="M101" s="23" t="s">
        <v>11</v>
      </c>
      <c r="N101" s="23">
        <f>+G101/SUM($C101:$H101)*100</f>
        <v>7.163045084255945</v>
      </c>
      <c r="O101" s="22">
        <f>+H101/SUM($C101:$H101)*100</f>
        <v>3.729249046501669</v>
      </c>
    </row>
    <row r="102" spans="2:15" ht="12">
      <c r="B102" s="20" t="s">
        <v>36</v>
      </c>
      <c r="C102" s="22">
        <v>4164515.0000000005</v>
      </c>
      <c r="D102" s="23">
        <v>10467067</v>
      </c>
      <c r="E102" s="23">
        <v>643151</v>
      </c>
      <c r="F102" s="23">
        <v>146347</v>
      </c>
      <c r="G102" s="23">
        <v>1169625</v>
      </c>
      <c r="H102" s="23" t="s">
        <v>11</v>
      </c>
      <c r="I102" s="55">
        <f t="shared" si="1"/>
        <v>4.65527874307495</v>
      </c>
      <c r="J102" s="23">
        <f t="shared" si="3"/>
        <v>25.101495084145007</v>
      </c>
      <c r="K102" s="23">
        <f t="shared" si="4"/>
        <v>63.08994705167743</v>
      </c>
      <c r="L102" s="23">
        <f t="shared" si="6"/>
        <v>3.8765742625162707</v>
      </c>
      <c r="M102" s="23">
        <f aca="true" t="shared" si="9" ref="M102:N107">+F102/SUM($C102:$H102)*100</f>
        <v>0.8821023579166769</v>
      </c>
      <c r="N102" s="23">
        <f t="shared" si="9"/>
        <v>7.049881243744614</v>
      </c>
      <c r="O102" s="22" t="s">
        <v>11</v>
      </c>
    </row>
    <row r="103" spans="2:15" ht="12">
      <c r="B103" s="20" t="s">
        <v>40</v>
      </c>
      <c r="C103" s="22">
        <v>10418031</v>
      </c>
      <c r="D103" s="23">
        <v>17896271</v>
      </c>
      <c r="E103" s="23">
        <v>894974</v>
      </c>
      <c r="F103" s="23">
        <v>162084</v>
      </c>
      <c r="G103" s="23">
        <v>2850146</v>
      </c>
      <c r="H103" s="23">
        <v>11529917</v>
      </c>
      <c r="I103" s="55">
        <f t="shared" si="1"/>
        <v>12.27645657439997</v>
      </c>
      <c r="J103" s="23">
        <f t="shared" si="3"/>
        <v>23.811867787706014</v>
      </c>
      <c r="K103" s="23">
        <f t="shared" si="4"/>
        <v>40.90443183985124</v>
      </c>
      <c r="L103" s="23">
        <f t="shared" si="6"/>
        <v>2.0455883229215197</v>
      </c>
      <c r="M103" s="23">
        <f t="shared" si="9"/>
        <v>0.370465664625354</v>
      </c>
      <c r="N103" s="23">
        <f t="shared" si="9"/>
        <v>6.51440754281295</v>
      </c>
      <c r="O103" s="22">
        <f>+H103/SUM($C103:$H103)*100</f>
        <v>26.35323884208292</v>
      </c>
    </row>
    <row r="104" spans="2:15" ht="12">
      <c r="B104" s="20" t="s">
        <v>23</v>
      </c>
      <c r="C104" s="22">
        <v>538225</v>
      </c>
      <c r="D104" s="23">
        <v>1421923</v>
      </c>
      <c r="E104" s="23">
        <v>39926</v>
      </c>
      <c r="F104" s="23">
        <v>0</v>
      </c>
      <c r="G104" s="23">
        <v>513046.00000000006</v>
      </c>
      <c r="H104" s="23" t="s">
        <v>11</v>
      </c>
      <c r="I104" s="55">
        <f t="shared" si="1"/>
        <v>0.7051704020291192</v>
      </c>
      <c r="J104" s="23">
        <f t="shared" si="3"/>
        <v>21.416605653530276</v>
      </c>
      <c r="K104" s="23">
        <f t="shared" si="4"/>
        <v>56.57998822181193</v>
      </c>
      <c r="L104" s="23">
        <f t="shared" si="6"/>
        <v>1.588702489335965</v>
      </c>
      <c r="M104" s="23">
        <f t="shared" si="9"/>
        <v>0</v>
      </c>
      <c r="N104" s="23">
        <f t="shared" si="9"/>
        <v>20.414703635321832</v>
      </c>
      <c r="O104" s="22" t="s">
        <v>11</v>
      </c>
    </row>
    <row r="105" spans="2:15" ht="12">
      <c r="B105" s="20" t="s">
        <v>13</v>
      </c>
      <c r="C105" s="22">
        <v>879915</v>
      </c>
      <c r="D105" s="23">
        <v>2935899</v>
      </c>
      <c r="E105" s="23">
        <v>84658</v>
      </c>
      <c r="F105" s="23">
        <v>9387</v>
      </c>
      <c r="G105" s="23">
        <v>289096</v>
      </c>
      <c r="H105" s="23">
        <v>6057</v>
      </c>
      <c r="I105" s="55">
        <f t="shared" si="1"/>
        <v>1.1799078446621214</v>
      </c>
      <c r="J105" s="23">
        <f t="shared" si="3"/>
        <v>20.925386182013273</v>
      </c>
      <c r="K105" s="23">
        <f t="shared" si="4"/>
        <v>69.81903975541567</v>
      </c>
      <c r="L105" s="23">
        <f t="shared" si="6"/>
        <v>2.013264171422103</v>
      </c>
      <c r="M105" s="23">
        <f t="shared" si="9"/>
        <v>0.22323360789457913</v>
      </c>
      <c r="N105" s="23">
        <f t="shared" si="9"/>
        <v>6.8750338881315916</v>
      </c>
      <c r="O105" s="22">
        <f>+H105/SUM($C105:$H105)*100</f>
        <v>0.14404239512277253</v>
      </c>
    </row>
    <row r="106" spans="2:15" ht="12">
      <c r="B106" s="20" t="s">
        <v>15</v>
      </c>
      <c r="C106" s="22">
        <v>583027</v>
      </c>
      <c r="D106" s="23">
        <v>2004502</v>
      </c>
      <c r="E106" s="23">
        <v>53554</v>
      </c>
      <c r="F106" s="23">
        <v>6007</v>
      </c>
      <c r="G106" s="23">
        <v>247529</v>
      </c>
      <c r="H106" s="23">
        <v>20651</v>
      </c>
      <c r="I106" s="55">
        <f t="shared" si="1"/>
        <v>0.8180119206100107</v>
      </c>
      <c r="J106" s="23">
        <f t="shared" si="3"/>
        <v>19.999073842217015</v>
      </c>
      <c r="K106" s="23">
        <f t="shared" si="4"/>
        <v>68.75870845582057</v>
      </c>
      <c r="L106" s="23">
        <f t="shared" si="6"/>
        <v>1.837016811478868</v>
      </c>
      <c r="M106" s="23">
        <f t="shared" si="9"/>
        <v>0.2060529556439026</v>
      </c>
      <c r="N106" s="23">
        <f t="shared" si="9"/>
        <v>8.490774439417276</v>
      </c>
      <c r="O106" s="22">
        <f>+H106/SUM($C106:$H106)*100</f>
        <v>0.7083734954223794</v>
      </c>
    </row>
    <row r="107" spans="2:15" ht="12">
      <c r="B107" s="20" t="s">
        <v>22</v>
      </c>
      <c r="C107" s="22">
        <v>214274</v>
      </c>
      <c r="D107" s="23">
        <v>728065</v>
      </c>
      <c r="E107" s="23">
        <v>43895</v>
      </c>
      <c r="F107" s="23">
        <v>225</v>
      </c>
      <c r="G107" s="23">
        <v>257620.99999999997</v>
      </c>
      <c r="H107" s="23">
        <v>6405</v>
      </c>
      <c r="I107" s="55">
        <f t="shared" si="1"/>
        <v>0.35088058277415446</v>
      </c>
      <c r="J107" s="23">
        <f t="shared" si="3"/>
        <v>17.135271514652313</v>
      </c>
      <c r="K107" s="23">
        <f t="shared" si="4"/>
        <v>58.222609627464536</v>
      </c>
      <c r="L107" s="23">
        <f t="shared" si="6"/>
        <v>3.510238027645274</v>
      </c>
      <c r="M107" s="23">
        <f t="shared" si="9"/>
        <v>0.01799301870874101</v>
      </c>
      <c r="N107" s="23">
        <f t="shared" si="9"/>
        <v>20.601686545620296</v>
      </c>
      <c r="O107" s="22">
        <f>+H107/SUM($C107:$H107)*100</f>
        <v>0.5122012659088274</v>
      </c>
    </row>
    <row r="108" spans="2:15" ht="12">
      <c r="B108" s="20" t="s">
        <v>35</v>
      </c>
      <c r="C108" s="22">
        <v>332068</v>
      </c>
      <c r="D108" s="23">
        <v>1772812</v>
      </c>
      <c r="E108" s="23">
        <v>27674</v>
      </c>
      <c r="F108" s="23" t="s">
        <v>11</v>
      </c>
      <c r="G108" s="23">
        <v>26317</v>
      </c>
      <c r="H108" s="23">
        <v>18141</v>
      </c>
      <c r="I108" s="55">
        <f t="shared" si="1"/>
        <v>0.6108599777416983</v>
      </c>
      <c r="J108" s="23">
        <f t="shared" si="3"/>
        <v>15.253383996045958</v>
      </c>
      <c r="K108" s="23">
        <f t="shared" si="4"/>
        <v>81.43326724887139</v>
      </c>
      <c r="L108" s="23">
        <f t="shared" si="6"/>
        <v>1.2711918905362027</v>
      </c>
      <c r="M108" s="23" t="s">
        <v>11</v>
      </c>
      <c r="N108" s="23">
        <f>+G108/SUM($C108:$H108)*100</f>
        <v>1.2088587476780102</v>
      </c>
      <c r="O108" s="22">
        <f>+H108/SUM($C108:$H108)*100</f>
        <v>0.8332981168684417</v>
      </c>
    </row>
    <row r="109" spans="2:15" ht="12">
      <c r="B109" s="20" t="s">
        <v>14</v>
      </c>
      <c r="C109" s="22">
        <v>66163</v>
      </c>
      <c r="D109" s="23">
        <v>434251</v>
      </c>
      <c r="E109" s="23">
        <v>19545</v>
      </c>
      <c r="F109" s="23" t="s">
        <v>11</v>
      </c>
      <c r="G109" s="23">
        <v>47410</v>
      </c>
      <c r="H109" s="23" t="s">
        <v>11</v>
      </c>
      <c r="I109" s="55">
        <f t="shared" si="1"/>
        <v>0.15920124221241297</v>
      </c>
      <c r="J109" s="23">
        <f t="shared" si="3"/>
        <v>11.661370289881894</v>
      </c>
      <c r="K109" s="23">
        <f t="shared" si="4"/>
        <v>76.53766772594203</v>
      </c>
      <c r="L109" s="23">
        <f t="shared" si="6"/>
        <v>3.444848061843351</v>
      </c>
      <c r="M109" s="23" t="s">
        <v>11</v>
      </c>
      <c r="N109" s="23">
        <f>+G109/SUM($C109:$H109)*100</f>
        <v>8.356113922332732</v>
      </c>
      <c r="O109" s="22" t="s">
        <v>11</v>
      </c>
    </row>
    <row r="110" spans="2:15" ht="12">
      <c r="B110" s="21" t="s">
        <v>34</v>
      </c>
      <c r="C110" s="24">
        <v>209572</v>
      </c>
      <c r="D110" s="25">
        <v>1132945</v>
      </c>
      <c r="E110" s="25">
        <v>25484</v>
      </c>
      <c r="F110" s="25" t="s">
        <v>11</v>
      </c>
      <c r="G110" s="25">
        <v>100193</v>
      </c>
      <c r="H110" s="25">
        <v>1805628</v>
      </c>
      <c r="I110" s="56">
        <f t="shared" si="1"/>
        <v>0.9186200324344939</v>
      </c>
      <c r="J110" s="25">
        <f t="shared" si="3"/>
        <v>6.401447604665128</v>
      </c>
      <c r="K110" s="25">
        <f t="shared" si="4"/>
        <v>34.6061881189631</v>
      </c>
      <c r="L110" s="25">
        <f t="shared" si="6"/>
        <v>0.7784173971584283</v>
      </c>
      <c r="M110" s="25" t="s">
        <v>11</v>
      </c>
      <c r="N110" s="25">
        <f>+G110/SUM($C110:$H110)*100</f>
        <v>3.0604290642557843</v>
      </c>
      <c r="O110" s="24">
        <f>+H110/SUM($C110:$H110)*100</f>
        <v>55.15351781495757</v>
      </c>
    </row>
    <row r="111" spans="3:8" ht="15"/>
    <row r="112" spans="2:15" ht="15">
      <c r="B112" s="1" t="s">
        <v>64</v>
      </c>
      <c r="C112" s="54">
        <f aca="true" t="shared" si="10" ref="C112:H112">SUM(C84:C110)</f>
        <v>151031629</v>
      </c>
      <c r="D112" s="54">
        <f t="shared" si="10"/>
        <v>126200290</v>
      </c>
      <c r="E112" s="54">
        <f t="shared" si="10"/>
        <v>19148842</v>
      </c>
      <c r="F112" s="54">
        <f t="shared" si="10"/>
        <v>1695049</v>
      </c>
      <c r="G112" s="54">
        <f t="shared" si="10"/>
        <v>12005481</v>
      </c>
      <c r="H112" s="54">
        <f t="shared" si="10"/>
        <v>46303491</v>
      </c>
      <c r="I112" s="23">
        <f>SUM(C112:H112)/$I$117*100</f>
        <v>100</v>
      </c>
      <c r="J112" s="23">
        <f>+C112/SUM($C112:$H112)*100</f>
        <v>42.378809822468796</v>
      </c>
      <c r="K112" s="23">
        <f>+D112/SUM($C112:$H112)*100</f>
        <v>35.411245477928404</v>
      </c>
      <c r="L112" s="23">
        <f>+E112/SUM($C112:$H112)*100</f>
        <v>5.373080717009965</v>
      </c>
      <c r="M112" s="57">
        <f>+F118/I118*100</f>
        <v>0.4756232829268226</v>
      </c>
      <c r="N112" s="23">
        <f>+G112/SUM($C112:$H112)*100</f>
        <v>3.368685085997864</v>
      </c>
      <c r="O112" s="23">
        <f>+H112/SUM($C112:$H112)*100</f>
        <v>12.99255561366815</v>
      </c>
    </row>
    <row r="116" spans="2:15" ht="12">
      <c r="B116" s="20" t="s">
        <v>21</v>
      </c>
      <c r="C116" s="22" t="s">
        <v>11</v>
      </c>
      <c r="D116" s="23" t="s">
        <v>11</v>
      </c>
      <c r="E116" s="23" t="s">
        <v>11</v>
      </c>
      <c r="F116" s="23" t="s">
        <v>11</v>
      </c>
      <c r="G116" s="23" t="s">
        <v>11</v>
      </c>
      <c r="H116" s="23">
        <v>0</v>
      </c>
      <c r="I116" s="43">
        <f>SUM(C116:H116)/$I$117*100</f>
        <v>0</v>
      </c>
      <c r="J116" s="48" t="e">
        <f aca="true" t="shared" si="11" ref="J116:O116">+C116/SUM($C116:$H116)*100</f>
        <v>#VALUE!</v>
      </c>
      <c r="K116" s="48" t="e">
        <f t="shared" si="11"/>
        <v>#VALUE!</v>
      </c>
      <c r="L116" s="48" t="e">
        <f t="shared" si="11"/>
        <v>#VALUE!</v>
      </c>
      <c r="M116" s="48" t="e">
        <f t="shared" si="11"/>
        <v>#VALUE!</v>
      </c>
      <c r="N116" s="48" t="e">
        <f t="shared" si="11"/>
        <v>#VALUE!</v>
      </c>
      <c r="O116" s="48" t="e">
        <f t="shared" si="11"/>
        <v>#DIV/0!</v>
      </c>
    </row>
    <row r="117" spans="3:11" ht="15">
      <c r="C117" s="52">
        <v>151031629</v>
      </c>
      <c r="D117" s="52">
        <v>126200290</v>
      </c>
      <c r="E117" s="52">
        <v>19148842</v>
      </c>
      <c r="F117" s="52">
        <v>1695049</v>
      </c>
      <c r="G117" s="52">
        <v>12005481</v>
      </c>
      <c r="H117" s="52">
        <v>46303491</v>
      </c>
      <c r="I117" s="52">
        <v>356384782</v>
      </c>
      <c r="J117" s="46"/>
      <c r="K117" s="46"/>
    </row>
    <row r="118" spans="2:9" ht="15">
      <c r="B118" s="5" t="s">
        <v>48</v>
      </c>
      <c r="C118" s="52">
        <v>151031629</v>
      </c>
      <c r="D118" s="45">
        <v>126200290</v>
      </c>
      <c r="E118" s="45">
        <v>19148842</v>
      </c>
      <c r="F118" s="45">
        <v>1695049</v>
      </c>
      <c r="G118" s="45">
        <v>12005481</v>
      </c>
      <c r="H118" s="45">
        <v>46303491</v>
      </c>
      <c r="I118" s="52">
        <v>356384782</v>
      </c>
    </row>
    <row r="119" spans="2:9" ht="15">
      <c r="B119" s="5" t="s">
        <v>49</v>
      </c>
      <c r="C119" s="46"/>
      <c r="D119" s="47"/>
      <c r="E119" s="47"/>
      <c r="F119" s="47"/>
      <c r="G119" s="47"/>
      <c r="H119" s="47"/>
      <c r="I119" s="45">
        <v>352753830</v>
      </c>
    </row>
    <row r="120" ht="15">
      <c r="B120" s="19" t="s">
        <v>43</v>
      </c>
    </row>
  </sheetData>
  <autoFilter ref="B80:O80">
    <sortState ref="B81:O120">
      <sortCondition descending="1" sortBy="value" ref="J81:J120"/>
    </sortState>
  </autoFilter>
  <mergeCells count="2">
    <mergeCell ref="C79:H79"/>
    <mergeCell ref="I79:O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showGridLines="0" workbookViewId="0" topLeftCell="A19">
      <selection activeCell="J18" sqref="J18"/>
    </sheetView>
  </sheetViews>
  <sheetFormatPr defaultColWidth="9.140625" defaultRowHeight="15"/>
  <cols>
    <col min="1" max="2" width="9.140625" style="1" customWidth="1"/>
    <col min="3" max="3" width="12.57421875" style="1" bestFit="1" customWidth="1"/>
    <col min="4" max="4" width="11.28125" style="1" bestFit="1" customWidth="1"/>
    <col min="5" max="5" width="9.28125" style="1" bestFit="1" customWidth="1"/>
    <col min="6" max="6" width="10.7109375" style="1" customWidth="1"/>
    <col min="7" max="7" width="9.140625" style="1" customWidth="1"/>
    <col min="8" max="8" width="31.00390625" style="1" customWidth="1"/>
    <col min="9" max="13" width="9.140625" style="1" customWidth="1"/>
    <col min="14" max="15" width="12.421875" style="1" bestFit="1" customWidth="1"/>
    <col min="16" max="16" width="11.28125" style="1" bestFit="1" customWidth="1"/>
    <col min="17" max="17" width="10.140625" style="1" bestFit="1" customWidth="1"/>
    <col min="18" max="19" width="11.28125" style="1" bestFit="1" customWidth="1"/>
    <col min="20" max="16384" width="9.140625" style="1" customWidth="1"/>
  </cols>
  <sheetData>
    <row r="2" ht="13.8">
      <c r="B2" s="17" t="s">
        <v>71</v>
      </c>
    </row>
    <row r="3" spans="2:3" ht="15">
      <c r="B3" s="18" t="s">
        <v>42</v>
      </c>
      <c r="C3" s="88"/>
    </row>
    <row r="21" spans="7:9" ht="15">
      <c r="G21" s="54"/>
      <c r="H21" s="54"/>
      <c r="I21" s="54"/>
    </row>
    <row r="22" spans="7:9" ht="15">
      <c r="G22" s="54"/>
      <c r="H22" s="54"/>
      <c r="I22" s="54"/>
    </row>
    <row r="23" spans="7:9" ht="15">
      <c r="G23" s="54"/>
      <c r="H23" s="54"/>
      <c r="I23" s="54"/>
    </row>
    <row r="24" spans="6:9" ht="15">
      <c r="F24" s="54"/>
      <c r="G24" s="54"/>
      <c r="H24" s="54"/>
      <c r="I24" s="54"/>
    </row>
    <row r="25" spans="6:9" ht="15">
      <c r="F25" s="54"/>
      <c r="G25" s="54"/>
      <c r="H25" s="54"/>
      <c r="I25" s="54"/>
    </row>
    <row r="26" spans="6:9" ht="15">
      <c r="F26" s="54"/>
      <c r="G26" s="54"/>
      <c r="H26" s="54"/>
      <c r="I26" s="54"/>
    </row>
    <row r="27" spans="6:9" ht="15">
      <c r="F27" s="54"/>
      <c r="G27" s="54"/>
      <c r="H27" s="54"/>
      <c r="I27" s="54"/>
    </row>
    <row r="28" spans="6:9" ht="15">
      <c r="F28" s="54"/>
      <c r="G28" s="54"/>
      <c r="H28" s="54"/>
      <c r="I28" s="54"/>
    </row>
    <row r="29" spans="2:9" ht="15">
      <c r="B29" s="64" t="s">
        <v>78</v>
      </c>
      <c r="F29" s="54"/>
      <c r="G29" s="54"/>
      <c r="H29" s="54"/>
      <c r="I29" s="54"/>
    </row>
    <row r="30" spans="2:9" ht="15">
      <c r="B30" s="19" t="s">
        <v>43</v>
      </c>
      <c r="F30" s="54"/>
      <c r="G30" s="54"/>
      <c r="H30" s="54"/>
      <c r="I30" s="54"/>
    </row>
    <row r="31" spans="7:9" ht="15">
      <c r="G31" s="54"/>
      <c r="H31" s="54"/>
      <c r="I31" s="54"/>
    </row>
    <row r="33" spans="1:6" ht="15">
      <c r="A33" s="54"/>
      <c r="B33" s="54"/>
      <c r="C33" s="54"/>
      <c r="D33" s="54"/>
      <c r="E33" s="54"/>
      <c r="F33" s="54"/>
    </row>
    <row r="48" ht="15">
      <c r="A48" s="1" t="s">
        <v>0</v>
      </c>
    </row>
    <row r="50" spans="1:7" ht="60">
      <c r="A50" s="3"/>
      <c r="B50" s="65" t="s">
        <v>6</v>
      </c>
      <c r="C50" s="65" t="s">
        <v>7</v>
      </c>
      <c r="D50" s="65" t="s">
        <v>8</v>
      </c>
      <c r="E50" s="65" t="s">
        <v>45</v>
      </c>
      <c r="F50" s="65" t="s">
        <v>46</v>
      </c>
      <c r="G50" s="65" t="s">
        <v>47</v>
      </c>
    </row>
    <row r="51" spans="1:13" ht="12">
      <c r="A51" s="4" t="s">
        <v>9</v>
      </c>
      <c r="B51" s="13">
        <v>2463260</v>
      </c>
      <c r="C51" s="14">
        <v>2486428</v>
      </c>
      <c r="D51" s="14">
        <v>616676</v>
      </c>
      <c r="E51" s="14">
        <v>22223</v>
      </c>
      <c r="F51" s="14">
        <v>294408</v>
      </c>
      <c r="G51" s="14">
        <v>452585</v>
      </c>
      <c r="I51" s="2"/>
      <c r="J51" s="2"/>
      <c r="K51" s="2" t="s">
        <v>6</v>
      </c>
      <c r="L51" s="1">
        <v>151031629</v>
      </c>
      <c r="M51" s="89">
        <f aca="true" t="shared" si="0" ref="M51:M56">+L51/$L$57*100</f>
        <v>42.378809822468796</v>
      </c>
    </row>
    <row r="52" spans="1:13" ht="12">
      <c r="A52" s="4" t="s">
        <v>10</v>
      </c>
      <c r="B52" s="15">
        <v>380174</v>
      </c>
      <c r="C52" s="16">
        <v>705944</v>
      </c>
      <c r="D52" s="16">
        <v>110672</v>
      </c>
      <c r="E52" s="16" t="s">
        <v>11</v>
      </c>
      <c r="F52" s="16" t="s">
        <v>11</v>
      </c>
      <c r="G52" s="16" t="s">
        <v>11</v>
      </c>
      <c r="I52" s="2"/>
      <c r="J52" s="2"/>
      <c r="K52" s="2" t="s">
        <v>7</v>
      </c>
      <c r="L52" s="1">
        <v>126200290</v>
      </c>
      <c r="M52" s="89">
        <f t="shared" si="0"/>
        <v>35.411245477928404</v>
      </c>
    </row>
    <row r="53" spans="1:13" ht="12">
      <c r="A53" s="4" t="s">
        <v>12</v>
      </c>
      <c r="B53" s="15">
        <v>1665889</v>
      </c>
      <c r="C53" s="16">
        <v>3144886</v>
      </c>
      <c r="D53" s="16">
        <v>265667</v>
      </c>
      <c r="E53" s="16">
        <v>11244</v>
      </c>
      <c r="F53" s="16">
        <v>698460</v>
      </c>
      <c r="G53" s="16">
        <v>402437</v>
      </c>
      <c r="I53" s="2"/>
      <c r="J53" s="2"/>
      <c r="K53" s="2" t="s">
        <v>79</v>
      </c>
      <c r="L53" s="1">
        <v>46303491</v>
      </c>
      <c r="M53" s="89">
        <f t="shared" si="0"/>
        <v>12.99255561366815</v>
      </c>
    </row>
    <row r="54" spans="1:13" ht="12">
      <c r="A54" s="4" t="s">
        <v>13</v>
      </c>
      <c r="B54" s="15">
        <v>879915</v>
      </c>
      <c r="C54" s="16">
        <v>2935899</v>
      </c>
      <c r="D54" s="16">
        <v>84658</v>
      </c>
      <c r="E54" s="16">
        <v>9387</v>
      </c>
      <c r="F54" s="16">
        <v>289096</v>
      </c>
      <c r="G54" s="16">
        <v>6057</v>
      </c>
      <c r="I54" s="2"/>
      <c r="J54" s="2"/>
      <c r="K54" s="2" t="s">
        <v>8</v>
      </c>
      <c r="L54" s="1">
        <v>19148842</v>
      </c>
      <c r="M54" s="89">
        <f t="shared" si="0"/>
        <v>5.373080717009965</v>
      </c>
    </row>
    <row r="55" spans="1:13" ht="12">
      <c r="A55" s="4" t="s">
        <v>40</v>
      </c>
      <c r="B55" s="15">
        <v>10418031</v>
      </c>
      <c r="C55" s="16">
        <v>17896271</v>
      </c>
      <c r="D55" s="16">
        <v>894974</v>
      </c>
      <c r="E55" s="16">
        <v>162084</v>
      </c>
      <c r="F55" s="16">
        <v>2850146</v>
      </c>
      <c r="G55" s="16">
        <v>11529917</v>
      </c>
      <c r="I55" s="2"/>
      <c r="J55" s="2"/>
      <c r="K55" s="2" t="s">
        <v>80</v>
      </c>
      <c r="L55" s="1">
        <v>12005481</v>
      </c>
      <c r="M55" s="89">
        <f t="shared" si="0"/>
        <v>3.368685085997864</v>
      </c>
    </row>
    <row r="56" spans="1:13" ht="12">
      <c r="A56" s="4" t="s">
        <v>14</v>
      </c>
      <c r="B56" s="15">
        <v>66163</v>
      </c>
      <c r="C56" s="16">
        <v>434251</v>
      </c>
      <c r="D56" s="16">
        <v>19545</v>
      </c>
      <c r="E56" s="16" t="s">
        <v>11</v>
      </c>
      <c r="F56" s="16">
        <v>47410</v>
      </c>
      <c r="G56" s="16" t="s">
        <v>11</v>
      </c>
      <c r="I56" s="2"/>
      <c r="J56" s="2"/>
      <c r="K56" s="2" t="s">
        <v>81</v>
      </c>
      <c r="L56" s="1">
        <v>1695049</v>
      </c>
      <c r="M56" s="89">
        <f t="shared" si="0"/>
        <v>0.4756232829268226</v>
      </c>
    </row>
    <row r="57" spans="1:12" ht="12">
      <c r="A57" s="4" t="s">
        <v>15</v>
      </c>
      <c r="B57" s="15">
        <v>583027</v>
      </c>
      <c r="C57" s="16">
        <v>2004502</v>
      </c>
      <c r="D57" s="16">
        <v>53554</v>
      </c>
      <c r="E57" s="16">
        <v>6007</v>
      </c>
      <c r="F57" s="16">
        <v>247529</v>
      </c>
      <c r="G57" s="16">
        <v>20651</v>
      </c>
      <c r="L57" s="1">
        <f>SUM(L51:L56)</f>
        <v>356384782</v>
      </c>
    </row>
    <row r="58" spans="1:7" ht="12">
      <c r="A58" s="4" t="s">
        <v>16</v>
      </c>
      <c r="B58" s="15">
        <v>5520830</v>
      </c>
      <c r="C58" s="16">
        <v>2571536</v>
      </c>
      <c r="D58" s="16">
        <v>1287010</v>
      </c>
      <c r="E58" s="16">
        <v>18678</v>
      </c>
      <c r="F58" s="16">
        <v>75264</v>
      </c>
      <c r="G58" s="16">
        <v>1090818</v>
      </c>
    </row>
    <row r="59" spans="1:7" ht="12">
      <c r="A59" s="4" t="s">
        <v>17</v>
      </c>
      <c r="B59" s="15">
        <v>31831615</v>
      </c>
      <c r="C59" s="16">
        <v>13547119</v>
      </c>
      <c r="D59" s="16">
        <v>6695557</v>
      </c>
      <c r="E59" s="16">
        <v>82481</v>
      </c>
      <c r="F59" s="16">
        <v>168438</v>
      </c>
      <c r="G59" s="16">
        <v>17262176</v>
      </c>
    </row>
    <row r="60" spans="1:7" ht="12">
      <c r="A60" s="4" t="s">
        <v>18</v>
      </c>
      <c r="B60" s="15">
        <v>30213840</v>
      </c>
      <c r="C60" s="16">
        <v>27833550</v>
      </c>
      <c r="D60" s="16">
        <v>2244126</v>
      </c>
      <c r="E60" s="16">
        <v>1071376</v>
      </c>
      <c r="F60" s="16">
        <v>2394545</v>
      </c>
      <c r="G60" s="16">
        <v>2902056</v>
      </c>
    </row>
    <row r="61" spans="1:7" ht="12">
      <c r="A61" s="4" t="s">
        <v>19</v>
      </c>
      <c r="B61" s="15">
        <v>894617</v>
      </c>
      <c r="C61" s="16">
        <v>768340</v>
      </c>
      <c r="D61" s="16">
        <v>124764</v>
      </c>
      <c r="E61" s="16">
        <v>2818</v>
      </c>
      <c r="F61" s="16">
        <v>66525</v>
      </c>
      <c r="G61" s="16">
        <v>5371</v>
      </c>
    </row>
    <row r="62" spans="1:7" ht="12">
      <c r="A62" s="4" t="s">
        <v>20</v>
      </c>
      <c r="B62" s="15">
        <v>32918507</v>
      </c>
      <c r="C62" s="16">
        <v>7159177</v>
      </c>
      <c r="D62" s="16">
        <v>2102842</v>
      </c>
      <c r="E62" s="16">
        <v>75877</v>
      </c>
      <c r="F62" s="16">
        <v>318876</v>
      </c>
      <c r="G62" s="16">
        <v>6435409</v>
      </c>
    </row>
    <row r="63" spans="1:7" ht="12">
      <c r="A63" s="4" t="s">
        <v>21</v>
      </c>
      <c r="B63" s="15" t="s">
        <v>11</v>
      </c>
      <c r="C63" s="16" t="s">
        <v>11</v>
      </c>
      <c r="D63" s="16" t="s">
        <v>11</v>
      </c>
      <c r="E63" s="16" t="s">
        <v>11</v>
      </c>
      <c r="F63" s="16" t="s">
        <v>11</v>
      </c>
      <c r="G63" s="16">
        <v>0</v>
      </c>
    </row>
    <row r="64" spans="1:7" ht="12">
      <c r="A64" s="4" t="s">
        <v>22</v>
      </c>
      <c r="B64" s="15">
        <v>214274</v>
      </c>
      <c r="C64" s="16">
        <v>728065</v>
      </c>
      <c r="D64" s="16">
        <v>43895</v>
      </c>
      <c r="E64" s="16">
        <v>225</v>
      </c>
      <c r="F64" s="16">
        <v>257621</v>
      </c>
      <c r="G64" s="16">
        <v>6405</v>
      </c>
    </row>
    <row r="65" spans="1:7" ht="12">
      <c r="A65" s="4" t="s">
        <v>23</v>
      </c>
      <c r="B65" s="15">
        <v>538225</v>
      </c>
      <c r="C65" s="16">
        <v>1421923</v>
      </c>
      <c r="D65" s="16">
        <v>39926</v>
      </c>
      <c r="E65" s="16">
        <v>0</v>
      </c>
      <c r="F65" s="16">
        <v>513046</v>
      </c>
      <c r="G65" s="16" t="s">
        <v>11</v>
      </c>
    </row>
    <row r="66" spans="1:7" ht="12">
      <c r="A66" s="4" t="s">
        <v>24</v>
      </c>
      <c r="B66" s="15">
        <v>91039</v>
      </c>
      <c r="C66" s="16">
        <v>82778</v>
      </c>
      <c r="D66" s="16" t="s">
        <v>11</v>
      </c>
      <c r="E66" s="16">
        <v>2258</v>
      </c>
      <c r="F66" s="16" t="s">
        <v>11</v>
      </c>
      <c r="G66" s="16" t="s">
        <v>11</v>
      </c>
    </row>
    <row r="67" spans="1:7" ht="12">
      <c r="A67" s="4" t="s">
        <v>25</v>
      </c>
      <c r="B67" s="15">
        <v>3238478</v>
      </c>
      <c r="C67" s="16">
        <v>3562125</v>
      </c>
      <c r="D67" s="16">
        <v>606210</v>
      </c>
      <c r="E67" s="16">
        <v>1789</v>
      </c>
      <c r="F67" s="16">
        <v>185575</v>
      </c>
      <c r="G67" s="16">
        <v>172715</v>
      </c>
    </row>
    <row r="68" spans="1:7" ht="12">
      <c r="A68" s="4" t="s">
        <v>26</v>
      </c>
      <c r="B68" s="15">
        <v>122070</v>
      </c>
      <c r="C68" s="16">
        <v>7006</v>
      </c>
      <c r="D68" s="16">
        <v>3387</v>
      </c>
      <c r="E68" s="16">
        <v>515</v>
      </c>
      <c r="F68" s="16">
        <v>0</v>
      </c>
      <c r="G68" s="16">
        <v>25906</v>
      </c>
    </row>
    <row r="69" spans="1:7" ht="12">
      <c r="A69" s="4" t="s">
        <v>27</v>
      </c>
      <c r="B69" s="15">
        <v>4306916</v>
      </c>
      <c r="C69" s="16">
        <v>2766236</v>
      </c>
      <c r="D69" s="16">
        <v>225875</v>
      </c>
      <c r="E69" s="16">
        <v>41015</v>
      </c>
      <c r="F69" s="16">
        <v>351603</v>
      </c>
      <c r="G69" s="16">
        <v>3028515</v>
      </c>
    </row>
    <row r="70" spans="1:7" ht="12">
      <c r="A70" s="4" t="s">
        <v>28</v>
      </c>
      <c r="B70" s="15">
        <v>1492799</v>
      </c>
      <c r="C70" s="16">
        <v>1227015</v>
      </c>
      <c r="D70" s="16">
        <v>238197</v>
      </c>
      <c r="E70" s="16">
        <v>13472</v>
      </c>
      <c r="F70" s="16">
        <v>45385</v>
      </c>
      <c r="G70" s="16">
        <v>80571</v>
      </c>
    </row>
    <row r="71" spans="1:7" ht="12">
      <c r="A71" s="4" t="s">
        <v>29</v>
      </c>
      <c r="B71" s="15">
        <v>6474339</v>
      </c>
      <c r="C71" s="16">
        <v>12518197</v>
      </c>
      <c r="D71" s="16">
        <v>1305890</v>
      </c>
      <c r="E71" s="16">
        <v>7738</v>
      </c>
      <c r="F71" s="16">
        <v>1500996</v>
      </c>
      <c r="G71" s="16">
        <v>384626</v>
      </c>
    </row>
    <row r="72" spans="1:7" ht="12">
      <c r="A72" s="4" t="s">
        <v>30</v>
      </c>
      <c r="B72" s="15">
        <v>7201606</v>
      </c>
      <c r="C72" s="16">
        <v>1611016</v>
      </c>
      <c r="D72" s="16">
        <v>745785</v>
      </c>
      <c r="E72" s="16">
        <v>17687</v>
      </c>
      <c r="F72" s="16">
        <v>671</v>
      </c>
      <c r="G72" s="16">
        <v>547868</v>
      </c>
    </row>
    <row r="73" spans="1:7" ht="12">
      <c r="A73" s="4" t="s">
        <v>31</v>
      </c>
      <c r="B73" s="15">
        <v>3630952</v>
      </c>
      <c r="C73" s="16">
        <v>6034253</v>
      </c>
      <c r="D73" s="16">
        <v>626348</v>
      </c>
      <c r="E73" s="16">
        <v>1018</v>
      </c>
      <c r="F73" s="16">
        <v>260171</v>
      </c>
      <c r="G73" s="16">
        <v>32909</v>
      </c>
    </row>
    <row r="74" spans="1:7" ht="12">
      <c r="A74" s="4" t="s">
        <v>32</v>
      </c>
      <c r="B74" s="15">
        <v>647491</v>
      </c>
      <c r="C74" s="16">
        <v>223472</v>
      </c>
      <c r="D74" s="16">
        <v>26749</v>
      </c>
      <c r="E74" s="16">
        <v>810</v>
      </c>
      <c r="F74" s="16">
        <v>564</v>
      </c>
      <c r="G74" s="16">
        <v>18272</v>
      </c>
    </row>
    <row r="75" spans="1:7" ht="12">
      <c r="A75" s="4" t="s">
        <v>33</v>
      </c>
      <c r="B75" s="15">
        <v>531417</v>
      </c>
      <c r="C75" s="16">
        <v>1157477</v>
      </c>
      <c r="D75" s="16">
        <v>90226</v>
      </c>
      <c r="E75" s="16" t="s">
        <v>11</v>
      </c>
      <c r="F75" s="16">
        <v>143017</v>
      </c>
      <c r="G75" s="16">
        <v>74458</v>
      </c>
    </row>
    <row r="76" spans="1:7" ht="12">
      <c r="A76" s="4" t="s">
        <v>34</v>
      </c>
      <c r="B76" s="15">
        <v>209572</v>
      </c>
      <c r="C76" s="16">
        <v>1132945</v>
      </c>
      <c r="D76" s="16">
        <v>25484</v>
      </c>
      <c r="E76" s="16" t="s">
        <v>11</v>
      </c>
      <c r="F76" s="16">
        <v>100193</v>
      </c>
      <c r="G76" s="16">
        <v>1805628</v>
      </c>
    </row>
    <row r="77" spans="1:7" ht="12">
      <c r="A77" s="4" t="s">
        <v>35</v>
      </c>
      <c r="B77" s="15">
        <v>332068</v>
      </c>
      <c r="C77" s="16">
        <v>1772812</v>
      </c>
      <c r="D77" s="16">
        <v>27674</v>
      </c>
      <c r="E77" s="16" t="s">
        <v>11</v>
      </c>
      <c r="F77" s="16">
        <v>26317</v>
      </c>
      <c r="G77" s="16">
        <v>18141</v>
      </c>
    </row>
    <row r="78" spans="1:7" ht="12">
      <c r="A78" s="4" t="s">
        <v>36</v>
      </c>
      <c r="B78" s="15">
        <v>4164515</v>
      </c>
      <c r="C78" s="16">
        <v>10467067</v>
      </c>
      <c r="D78" s="16">
        <v>643151</v>
      </c>
      <c r="E78" s="16">
        <v>146347</v>
      </c>
      <c r="F78" s="16">
        <v>1169625</v>
      </c>
      <c r="G78" s="16" t="s">
        <v>11</v>
      </c>
    </row>
    <row r="79" spans="1:7" ht="12">
      <c r="A79" s="4" t="s">
        <v>37</v>
      </c>
      <c r="B79" s="15">
        <v>101900</v>
      </c>
      <c r="C79" s="16">
        <v>614662</v>
      </c>
      <c r="D79" s="16">
        <v>4148</v>
      </c>
      <c r="E79" s="16">
        <v>2173</v>
      </c>
      <c r="F79" s="16">
        <v>36343</v>
      </c>
      <c r="G79" s="16">
        <v>519</v>
      </c>
    </row>
    <row r="80" spans="1:7" ht="12">
      <c r="A80" s="4" t="s">
        <v>38</v>
      </c>
      <c r="B80" s="15">
        <v>989038</v>
      </c>
      <c r="C80" s="16">
        <v>711399</v>
      </c>
      <c r="D80" s="16">
        <v>64518</v>
      </c>
      <c r="E80" s="16">
        <v>56352</v>
      </c>
      <c r="F80" s="16">
        <v>24900</v>
      </c>
      <c r="G80" s="16">
        <v>323010</v>
      </c>
    </row>
    <row r="81" spans="2:7" ht="15">
      <c r="B81" s="54">
        <f>SUM(B51:B78)</f>
        <v>151031629</v>
      </c>
      <c r="C81" s="54">
        <f aca="true" t="shared" si="1" ref="C81:G81">SUM(C51:C78)</f>
        <v>126200290</v>
      </c>
      <c r="D81" s="54">
        <f t="shared" si="1"/>
        <v>19148842</v>
      </c>
      <c r="E81" s="54">
        <f t="shared" si="1"/>
        <v>1695049</v>
      </c>
      <c r="F81" s="54">
        <f t="shared" si="1"/>
        <v>12005481</v>
      </c>
      <c r="G81" s="54">
        <f t="shared" si="1"/>
        <v>46303491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3"/>
  <sheetViews>
    <sheetView showGridLines="0" workbookViewId="0" topLeftCell="A36">
      <selection activeCell="B2" sqref="B2"/>
    </sheetView>
  </sheetViews>
  <sheetFormatPr defaultColWidth="8.8515625" defaultRowHeight="15"/>
  <cols>
    <col min="1" max="3" width="8.8515625" style="1" customWidth="1"/>
    <col min="4" max="4" width="10.140625" style="1" customWidth="1"/>
    <col min="5" max="21" width="8.8515625" style="1" customWidth="1"/>
    <col min="22" max="22" width="12.140625" style="1" customWidth="1"/>
    <col min="23" max="16384" width="8.8515625" style="1" customWidth="1"/>
  </cols>
  <sheetData>
    <row r="2" ht="13.8">
      <c r="B2" s="17" t="s">
        <v>84</v>
      </c>
    </row>
    <row r="3" spans="2:3" ht="12">
      <c r="B3" s="18" t="s">
        <v>44</v>
      </c>
      <c r="C3" s="61"/>
    </row>
    <row r="30" ht="15">
      <c r="I30" s="1" t="s">
        <v>41</v>
      </c>
    </row>
    <row r="40" ht="15">
      <c r="B40" s="64" t="s">
        <v>82</v>
      </c>
    </row>
    <row r="41" ht="15">
      <c r="B41" s="19" t="s">
        <v>43</v>
      </c>
    </row>
    <row r="50" ht="15">
      <c r="A50" s="1" t="s">
        <v>0</v>
      </c>
    </row>
    <row r="53" spans="2:18" ht="72">
      <c r="B53" s="3"/>
      <c r="C53" s="7" t="s">
        <v>6</v>
      </c>
      <c r="D53" s="7" t="s">
        <v>7</v>
      </c>
      <c r="E53" s="7" t="s">
        <v>8</v>
      </c>
      <c r="F53" s="7" t="s">
        <v>45</v>
      </c>
      <c r="G53" s="7" t="s">
        <v>46</v>
      </c>
      <c r="H53" s="7" t="s">
        <v>47</v>
      </c>
      <c r="I53" s="1" t="s">
        <v>83</v>
      </c>
      <c r="L53" s="3"/>
      <c r="M53" s="7" t="s">
        <v>6</v>
      </c>
      <c r="N53" s="7" t="s">
        <v>7</v>
      </c>
      <c r="O53" s="7" t="s">
        <v>8</v>
      </c>
      <c r="P53" s="7" t="s">
        <v>45</v>
      </c>
      <c r="Q53" s="7" t="s">
        <v>46</v>
      </c>
      <c r="R53" s="7" t="s">
        <v>47</v>
      </c>
    </row>
    <row r="54" spans="2:18" ht="12">
      <c r="B54" s="4" t="s">
        <v>26</v>
      </c>
      <c r="C54" s="11">
        <v>122070</v>
      </c>
      <c r="D54" s="8">
        <v>7006</v>
      </c>
      <c r="E54" s="8">
        <v>3387</v>
      </c>
      <c r="F54" s="8">
        <v>515</v>
      </c>
      <c r="G54" s="8">
        <v>0</v>
      </c>
      <c r="H54" s="8">
        <v>25906</v>
      </c>
      <c r="I54" s="1">
        <f aca="true" t="shared" si="0" ref="I54:I82">SUM(C54:H54)</f>
        <v>158884</v>
      </c>
      <c r="L54" s="4" t="s">
        <v>10</v>
      </c>
      <c r="M54" s="13">
        <v>380174</v>
      </c>
      <c r="N54" s="14">
        <v>705944</v>
      </c>
      <c r="O54" s="14">
        <v>110672</v>
      </c>
      <c r="P54" s="14" t="s">
        <v>11</v>
      </c>
      <c r="Q54" s="14" t="s">
        <v>11</v>
      </c>
      <c r="R54" s="14" t="s">
        <v>11</v>
      </c>
    </row>
    <row r="55" spans="2:18" ht="12">
      <c r="B55" s="4" t="s">
        <v>68</v>
      </c>
      <c r="C55" s="12">
        <v>91039</v>
      </c>
      <c r="D55" s="9">
        <v>82778</v>
      </c>
      <c r="E55" s="9" t="s">
        <v>11</v>
      </c>
      <c r="F55" s="9">
        <v>2258</v>
      </c>
      <c r="G55" s="9" t="s">
        <v>11</v>
      </c>
      <c r="H55" s="9" t="s">
        <v>11</v>
      </c>
      <c r="I55" s="1">
        <f t="shared" si="0"/>
        <v>176075</v>
      </c>
      <c r="L55" s="4" t="s">
        <v>14</v>
      </c>
      <c r="M55" s="15">
        <v>66163</v>
      </c>
      <c r="N55" s="16">
        <v>434251</v>
      </c>
      <c r="O55" s="16">
        <v>19545</v>
      </c>
      <c r="P55" s="16" t="s">
        <v>11</v>
      </c>
      <c r="Q55" s="16">
        <v>47410</v>
      </c>
      <c r="R55" s="16" t="s">
        <v>11</v>
      </c>
    </row>
    <row r="56" spans="2:18" ht="12">
      <c r="B56" s="4" t="s">
        <v>14</v>
      </c>
      <c r="C56" s="12">
        <v>66163</v>
      </c>
      <c r="D56" s="9">
        <v>434251</v>
      </c>
      <c r="E56" s="9">
        <v>19545</v>
      </c>
      <c r="F56" s="9" t="s">
        <v>11</v>
      </c>
      <c r="G56" s="9">
        <v>47410</v>
      </c>
      <c r="H56" s="9" t="s">
        <v>11</v>
      </c>
      <c r="I56" s="1">
        <f t="shared" si="0"/>
        <v>567369</v>
      </c>
      <c r="L56" s="4" t="s">
        <v>36</v>
      </c>
      <c r="M56" s="15">
        <v>4164515</v>
      </c>
      <c r="N56" s="16">
        <v>10467067</v>
      </c>
      <c r="O56" s="16">
        <v>643151</v>
      </c>
      <c r="P56" s="16">
        <v>146347</v>
      </c>
      <c r="Q56" s="16">
        <v>1169625</v>
      </c>
      <c r="R56" s="16" t="s">
        <v>11</v>
      </c>
    </row>
    <row r="57" spans="2:18" ht="12">
      <c r="B57" s="4" t="s">
        <v>37</v>
      </c>
      <c r="C57" s="12">
        <v>101900</v>
      </c>
      <c r="D57" s="9">
        <v>614662</v>
      </c>
      <c r="E57" s="9">
        <v>4148</v>
      </c>
      <c r="F57" s="9">
        <v>2173</v>
      </c>
      <c r="G57" s="9">
        <v>36343</v>
      </c>
      <c r="H57" s="9">
        <v>519</v>
      </c>
      <c r="I57" s="1">
        <f t="shared" si="0"/>
        <v>759745</v>
      </c>
      <c r="L57" s="4" t="s">
        <v>68</v>
      </c>
      <c r="M57" s="15">
        <v>91039</v>
      </c>
      <c r="N57" s="16">
        <v>82778</v>
      </c>
      <c r="O57" s="16" t="s">
        <v>11</v>
      </c>
      <c r="P57" s="16">
        <v>2258</v>
      </c>
      <c r="Q57" s="16" t="s">
        <v>11</v>
      </c>
      <c r="R57" s="16" t="s">
        <v>11</v>
      </c>
    </row>
    <row r="58" spans="2:18" ht="12">
      <c r="B58" s="4" t="s">
        <v>32</v>
      </c>
      <c r="C58" s="12">
        <v>647491</v>
      </c>
      <c r="D58" s="9">
        <v>223472</v>
      </c>
      <c r="E58" s="9">
        <v>26749</v>
      </c>
      <c r="F58" s="9">
        <v>810</v>
      </c>
      <c r="G58" s="9">
        <v>564</v>
      </c>
      <c r="H58" s="9">
        <v>18272</v>
      </c>
      <c r="I58" s="1">
        <f t="shared" si="0"/>
        <v>917358</v>
      </c>
      <c r="L58" s="4" t="s">
        <v>23</v>
      </c>
      <c r="M58" s="15">
        <v>538225</v>
      </c>
      <c r="N58" s="16">
        <v>1421923</v>
      </c>
      <c r="O58" s="16">
        <v>39926</v>
      </c>
      <c r="P58" s="16">
        <v>0</v>
      </c>
      <c r="Q58" s="16">
        <v>513046</v>
      </c>
      <c r="R58" s="16" t="s">
        <v>11</v>
      </c>
    </row>
    <row r="59" spans="2:18" s="60" customFormat="1" ht="12">
      <c r="B59" s="4" t="s">
        <v>10</v>
      </c>
      <c r="C59" s="12">
        <v>380174</v>
      </c>
      <c r="D59" s="9">
        <v>705944</v>
      </c>
      <c r="E59" s="9">
        <v>110672</v>
      </c>
      <c r="F59" s="9" t="s">
        <v>11</v>
      </c>
      <c r="G59" s="9" t="s">
        <v>11</v>
      </c>
      <c r="H59" s="9" t="s">
        <v>11</v>
      </c>
      <c r="I59" s="1">
        <f t="shared" si="0"/>
        <v>1196790</v>
      </c>
      <c r="L59" s="4" t="s">
        <v>17</v>
      </c>
      <c r="M59" s="15">
        <v>31831615</v>
      </c>
      <c r="N59" s="16">
        <v>13547119</v>
      </c>
      <c r="O59" s="16">
        <v>6695557</v>
      </c>
      <c r="P59" s="16">
        <v>82481</v>
      </c>
      <c r="Q59" s="16">
        <v>168438</v>
      </c>
      <c r="R59" s="16">
        <v>17262176</v>
      </c>
    </row>
    <row r="60" spans="2:18" ht="12">
      <c r="B60" s="4" t="s">
        <v>22</v>
      </c>
      <c r="C60" s="12">
        <v>214274</v>
      </c>
      <c r="D60" s="9">
        <v>728065</v>
      </c>
      <c r="E60" s="9">
        <v>43895</v>
      </c>
      <c r="F60" s="9">
        <v>225</v>
      </c>
      <c r="G60" s="9">
        <v>257621</v>
      </c>
      <c r="H60" s="9">
        <v>6405</v>
      </c>
      <c r="I60" s="1">
        <f t="shared" si="0"/>
        <v>1250485</v>
      </c>
      <c r="L60" s="4" t="s">
        <v>40</v>
      </c>
      <c r="M60" s="15">
        <v>10418031</v>
      </c>
      <c r="N60" s="16">
        <v>17896271</v>
      </c>
      <c r="O60" s="16">
        <v>894974</v>
      </c>
      <c r="P60" s="16">
        <v>162084</v>
      </c>
      <c r="Q60" s="16">
        <v>2850146</v>
      </c>
      <c r="R60" s="16">
        <v>11529917</v>
      </c>
    </row>
    <row r="61" spans="2:18" ht="12">
      <c r="B61" s="4" t="s">
        <v>19</v>
      </c>
      <c r="C61" s="12">
        <v>894617</v>
      </c>
      <c r="D61" s="9">
        <v>768340</v>
      </c>
      <c r="E61" s="9">
        <v>124764</v>
      </c>
      <c r="F61" s="9">
        <v>2818</v>
      </c>
      <c r="G61" s="9">
        <v>66525</v>
      </c>
      <c r="H61" s="9">
        <v>5371</v>
      </c>
      <c r="I61" s="1">
        <f t="shared" si="0"/>
        <v>1862435</v>
      </c>
      <c r="L61" s="4" t="s">
        <v>20</v>
      </c>
      <c r="M61" s="15">
        <v>32918507</v>
      </c>
      <c r="N61" s="16">
        <v>7159177</v>
      </c>
      <c r="O61" s="16">
        <v>2102842</v>
      </c>
      <c r="P61" s="16">
        <v>75877</v>
      </c>
      <c r="Q61" s="16">
        <v>318876</v>
      </c>
      <c r="R61" s="16">
        <v>6435409</v>
      </c>
    </row>
    <row r="62" spans="2:18" ht="12">
      <c r="B62" s="4" t="s">
        <v>33</v>
      </c>
      <c r="C62" s="12">
        <v>531417</v>
      </c>
      <c r="D62" s="9">
        <v>1157477</v>
      </c>
      <c r="E62" s="9">
        <v>90226</v>
      </c>
      <c r="F62" s="9" t="s">
        <v>11</v>
      </c>
      <c r="G62" s="9">
        <v>143017</v>
      </c>
      <c r="H62" s="9">
        <v>74458</v>
      </c>
      <c r="I62" s="1">
        <f t="shared" si="0"/>
        <v>1996595</v>
      </c>
      <c r="L62" s="4" t="s">
        <v>27</v>
      </c>
      <c r="M62" s="15">
        <v>4306916</v>
      </c>
      <c r="N62" s="16">
        <v>2766236</v>
      </c>
      <c r="O62" s="16">
        <v>225875</v>
      </c>
      <c r="P62" s="16">
        <v>41015</v>
      </c>
      <c r="Q62" s="16">
        <v>351603</v>
      </c>
      <c r="R62" s="16">
        <v>3028515</v>
      </c>
    </row>
    <row r="63" spans="2:18" ht="12">
      <c r="B63" s="4" t="s">
        <v>38</v>
      </c>
      <c r="C63" s="12">
        <v>989038</v>
      </c>
      <c r="D63" s="9">
        <v>711399</v>
      </c>
      <c r="E63" s="9">
        <v>64518</v>
      </c>
      <c r="F63" s="9">
        <v>56352</v>
      </c>
      <c r="G63" s="9">
        <v>24900</v>
      </c>
      <c r="H63" s="9">
        <v>323010</v>
      </c>
      <c r="I63" s="1">
        <f t="shared" si="0"/>
        <v>2169217</v>
      </c>
      <c r="L63" s="4" t="s">
        <v>18</v>
      </c>
      <c r="M63" s="15">
        <v>30213840</v>
      </c>
      <c r="N63" s="16">
        <v>27833550</v>
      </c>
      <c r="O63" s="16">
        <v>2244126</v>
      </c>
      <c r="P63" s="16">
        <v>1071376</v>
      </c>
      <c r="Q63" s="16">
        <v>2394545</v>
      </c>
      <c r="R63" s="16">
        <v>2902056</v>
      </c>
    </row>
    <row r="64" spans="2:18" ht="12">
      <c r="B64" s="4" t="s">
        <v>35</v>
      </c>
      <c r="C64" s="12">
        <v>332068</v>
      </c>
      <c r="D64" s="9">
        <v>1772812</v>
      </c>
      <c r="E64" s="9">
        <v>27674</v>
      </c>
      <c r="F64" s="9" t="s">
        <v>11</v>
      </c>
      <c r="G64" s="9">
        <v>26317</v>
      </c>
      <c r="H64" s="9">
        <v>18141</v>
      </c>
      <c r="I64" s="1">
        <f t="shared" si="0"/>
        <v>2177012</v>
      </c>
      <c r="L64" s="4" t="s">
        <v>34</v>
      </c>
      <c r="M64" s="15">
        <v>209572</v>
      </c>
      <c r="N64" s="16">
        <v>1132945</v>
      </c>
      <c r="O64" s="16">
        <v>25484</v>
      </c>
      <c r="P64" s="16" t="s">
        <v>11</v>
      </c>
      <c r="Q64" s="16">
        <v>100193</v>
      </c>
      <c r="R64" s="16">
        <v>1805628</v>
      </c>
    </row>
    <row r="65" spans="2:18" ht="12">
      <c r="B65" s="4" t="s">
        <v>23</v>
      </c>
      <c r="C65" s="12">
        <v>538225</v>
      </c>
      <c r="D65" s="9">
        <v>1421923</v>
      </c>
      <c r="E65" s="9">
        <v>39926</v>
      </c>
      <c r="F65" s="9">
        <v>0</v>
      </c>
      <c r="G65" s="9">
        <v>513046</v>
      </c>
      <c r="H65" s="9" t="s">
        <v>11</v>
      </c>
      <c r="I65" s="1">
        <f t="shared" si="0"/>
        <v>2513120</v>
      </c>
      <c r="L65" s="4" t="s">
        <v>16</v>
      </c>
      <c r="M65" s="15">
        <v>5520830</v>
      </c>
      <c r="N65" s="16">
        <v>2571536</v>
      </c>
      <c r="O65" s="16">
        <v>1287010</v>
      </c>
      <c r="P65" s="16">
        <v>18678</v>
      </c>
      <c r="Q65" s="16">
        <v>75264</v>
      </c>
      <c r="R65" s="16">
        <v>1090818</v>
      </c>
    </row>
    <row r="66" spans="2:18" ht="12">
      <c r="B66" s="4" t="s">
        <v>15</v>
      </c>
      <c r="C66" s="12">
        <v>583027</v>
      </c>
      <c r="D66" s="9">
        <v>2004502</v>
      </c>
      <c r="E66" s="9">
        <v>53554</v>
      </c>
      <c r="F66" s="9">
        <v>6007</v>
      </c>
      <c r="G66" s="9">
        <v>247529</v>
      </c>
      <c r="H66" s="9">
        <v>20651</v>
      </c>
      <c r="I66" s="1">
        <f t="shared" si="0"/>
        <v>2915270</v>
      </c>
      <c r="L66" s="4" t="s">
        <v>30</v>
      </c>
      <c r="M66" s="15">
        <v>7201606</v>
      </c>
      <c r="N66" s="16">
        <v>1611016</v>
      </c>
      <c r="O66" s="16">
        <v>745785</v>
      </c>
      <c r="P66" s="16">
        <v>17687</v>
      </c>
      <c r="Q66" s="16">
        <v>671</v>
      </c>
      <c r="R66" s="16">
        <v>547868</v>
      </c>
    </row>
    <row r="67" spans="2:18" ht="12">
      <c r="B67" s="4" t="s">
        <v>28</v>
      </c>
      <c r="C67" s="12">
        <v>1492799</v>
      </c>
      <c r="D67" s="9">
        <v>1227015</v>
      </c>
      <c r="E67" s="9">
        <v>238197</v>
      </c>
      <c r="F67" s="9">
        <v>13472</v>
      </c>
      <c r="G67" s="9">
        <v>45385</v>
      </c>
      <c r="H67" s="9">
        <v>80571</v>
      </c>
      <c r="I67" s="1">
        <f t="shared" si="0"/>
        <v>3097439</v>
      </c>
      <c r="L67" s="4" t="s">
        <v>9</v>
      </c>
      <c r="M67" s="15">
        <v>2463260</v>
      </c>
      <c r="N67" s="16">
        <v>2486428</v>
      </c>
      <c r="O67" s="16">
        <v>616676</v>
      </c>
      <c r="P67" s="16">
        <v>22223</v>
      </c>
      <c r="Q67" s="16">
        <v>294408</v>
      </c>
      <c r="R67" s="16">
        <v>452585</v>
      </c>
    </row>
    <row r="68" spans="2:18" ht="12">
      <c r="B68" s="4" t="s">
        <v>34</v>
      </c>
      <c r="C68" s="12">
        <v>209572</v>
      </c>
      <c r="D68" s="9">
        <v>1132945</v>
      </c>
      <c r="E68" s="9">
        <v>25484</v>
      </c>
      <c r="F68" s="9" t="s">
        <v>11</v>
      </c>
      <c r="G68" s="9">
        <v>100193</v>
      </c>
      <c r="H68" s="9">
        <v>1805628</v>
      </c>
      <c r="I68" s="1">
        <f t="shared" si="0"/>
        <v>3273822</v>
      </c>
      <c r="L68" s="4" t="s">
        <v>12</v>
      </c>
      <c r="M68" s="15">
        <v>1665889</v>
      </c>
      <c r="N68" s="16">
        <v>3144886</v>
      </c>
      <c r="O68" s="16">
        <v>265667</v>
      </c>
      <c r="P68" s="16">
        <v>11244</v>
      </c>
      <c r="Q68" s="16">
        <v>698460</v>
      </c>
      <c r="R68" s="16">
        <v>402437</v>
      </c>
    </row>
    <row r="69" spans="2:18" ht="12">
      <c r="B69" s="4" t="s">
        <v>13</v>
      </c>
      <c r="C69" s="12">
        <v>879915</v>
      </c>
      <c r="D69" s="9">
        <v>2935899</v>
      </c>
      <c r="E69" s="9">
        <v>84658</v>
      </c>
      <c r="F69" s="9">
        <v>9387</v>
      </c>
      <c r="G69" s="9">
        <v>289096</v>
      </c>
      <c r="H69" s="9">
        <v>6057</v>
      </c>
      <c r="I69" s="1">
        <f t="shared" si="0"/>
        <v>4205012</v>
      </c>
      <c r="L69" s="4" t="s">
        <v>29</v>
      </c>
      <c r="M69" s="15">
        <v>6474339</v>
      </c>
      <c r="N69" s="16">
        <v>12518197</v>
      </c>
      <c r="O69" s="16">
        <v>1305890</v>
      </c>
      <c r="P69" s="16">
        <v>7738</v>
      </c>
      <c r="Q69" s="16">
        <v>1500996</v>
      </c>
      <c r="R69" s="16">
        <v>384626</v>
      </c>
    </row>
    <row r="70" spans="2:18" ht="12">
      <c r="B70" s="4" t="s">
        <v>12</v>
      </c>
      <c r="C70" s="12">
        <v>1665889</v>
      </c>
      <c r="D70" s="9">
        <v>3144886</v>
      </c>
      <c r="E70" s="9">
        <v>265667</v>
      </c>
      <c r="F70" s="9">
        <v>11244</v>
      </c>
      <c r="G70" s="9">
        <v>698460</v>
      </c>
      <c r="H70" s="9">
        <v>402437</v>
      </c>
      <c r="I70" s="1">
        <f t="shared" si="0"/>
        <v>6188583</v>
      </c>
      <c r="L70" s="4" t="s">
        <v>38</v>
      </c>
      <c r="M70" s="15">
        <v>989038</v>
      </c>
      <c r="N70" s="16">
        <v>711399</v>
      </c>
      <c r="O70" s="16">
        <v>64518</v>
      </c>
      <c r="P70" s="16">
        <v>56352</v>
      </c>
      <c r="Q70" s="16">
        <v>24900</v>
      </c>
      <c r="R70" s="16">
        <v>323010</v>
      </c>
    </row>
    <row r="71" spans="2:18" ht="12">
      <c r="B71" s="4" t="s">
        <v>9</v>
      </c>
      <c r="C71" s="12">
        <v>2463260</v>
      </c>
      <c r="D71" s="9">
        <v>2486428</v>
      </c>
      <c r="E71" s="9">
        <v>616676</v>
      </c>
      <c r="F71" s="9">
        <v>22223</v>
      </c>
      <c r="G71" s="9">
        <v>294408</v>
      </c>
      <c r="H71" s="9">
        <v>452585</v>
      </c>
      <c r="I71" s="1">
        <f t="shared" si="0"/>
        <v>6335580</v>
      </c>
      <c r="L71" s="4" t="s">
        <v>25</v>
      </c>
      <c r="M71" s="15">
        <v>3238478</v>
      </c>
      <c r="N71" s="16">
        <v>3562125</v>
      </c>
      <c r="O71" s="16">
        <v>606210</v>
      </c>
      <c r="P71" s="16">
        <v>1789</v>
      </c>
      <c r="Q71" s="16">
        <v>185575</v>
      </c>
      <c r="R71" s="16">
        <v>172715</v>
      </c>
    </row>
    <row r="72" spans="2:18" ht="12">
      <c r="B72" s="4" t="s">
        <v>25</v>
      </c>
      <c r="C72" s="12">
        <v>3238478</v>
      </c>
      <c r="D72" s="9">
        <v>3562125</v>
      </c>
      <c r="E72" s="9">
        <v>606210</v>
      </c>
      <c r="F72" s="9">
        <v>1789</v>
      </c>
      <c r="G72" s="9">
        <v>185575</v>
      </c>
      <c r="H72" s="9">
        <v>172715</v>
      </c>
      <c r="I72" s="1">
        <f t="shared" si="0"/>
        <v>7766892</v>
      </c>
      <c r="L72" s="4" t="s">
        <v>28</v>
      </c>
      <c r="M72" s="15">
        <v>1492799</v>
      </c>
      <c r="N72" s="16">
        <v>1227015</v>
      </c>
      <c r="O72" s="16">
        <v>238197</v>
      </c>
      <c r="P72" s="16">
        <v>13472</v>
      </c>
      <c r="Q72" s="16">
        <v>45385</v>
      </c>
      <c r="R72" s="16">
        <v>80571</v>
      </c>
    </row>
    <row r="73" spans="2:18" ht="12">
      <c r="B73" s="4" t="s">
        <v>30</v>
      </c>
      <c r="C73" s="12">
        <v>7201606</v>
      </c>
      <c r="D73" s="9">
        <v>1611016</v>
      </c>
      <c r="E73" s="9">
        <v>745785</v>
      </c>
      <c r="F73" s="9">
        <v>17687</v>
      </c>
      <c r="G73" s="9">
        <v>671</v>
      </c>
      <c r="H73" s="9">
        <v>547868</v>
      </c>
      <c r="I73" s="1">
        <f t="shared" si="0"/>
        <v>10124633</v>
      </c>
      <c r="L73" s="4" t="s">
        <v>33</v>
      </c>
      <c r="M73" s="15">
        <v>531417</v>
      </c>
      <c r="N73" s="16">
        <v>1157477</v>
      </c>
      <c r="O73" s="16">
        <v>90226</v>
      </c>
      <c r="P73" s="16" t="s">
        <v>11</v>
      </c>
      <c r="Q73" s="16">
        <v>143017</v>
      </c>
      <c r="R73" s="16">
        <v>74458</v>
      </c>
    </row>
    <row r="74" spans="2:18" ht="12">
      <c r="B74" s="4" t="s">
        <v>16</v>
      </c>
      <c r="C74" s="12">
        <v>5520830</v>
      </c>
      <c r="D74" s="9">
        <v>2571536</v>
      </c>
      <c r="E74" s="9">
        <v>1287010</v>
      </c>
      <c r="F74" s="9">
        <v>18678</v>
      </c>
      <c r="G74" s="9">
        <v>75264</v>
      </c>
      <c r="H74" s="9">
        <v>1090818</v>
      </c>
      <c r="I74" s="1">
        <f t="shared" si="0"/>
        <v>10564136</v>
      </c>
      <c r="L74" s="4" t="s">
        <v>31</v>
      </c>
      <c r="M74" s="15">
        <v>3630952</v>
      </c>
      <c r="N74" s="16">
        <v>6034253</v>
      </c>
      <c r="O74" s="16">
        <v>626348</v>
      </c>
      <c r="P74" s="16">
        <v>1018</v>
      </c>
      <c r="Q74" s="16">
        <v>260171</v>
      </c>
      <c r="R74" s="16">
        <v>32909</v>
      </c>
    </row>
    <row r="75" spans="2:18" ht="12">
      <c r="B75" s="4" t="s">
        <v>31</v>
      </c>
      <c r="C75" s="12">
        <v>3630952</v>
      </c>
      <c r="D75" s="9">
        <v>6034253</v>
      </c>
      <c r="E75" s="9">
        <v>626348</v>
      </c>
      <c r="F75" s="9">
        <v>1018</v>
      </c>
      <c r="G75" s="9">
        <v>260171</v>
      </c>
      <c r="H75" s="9">
        <v>32909</v>
      </c>
      <c r="I75" s="1">
        <f t="shared" si="0"/>
        <v>10585651</v>
      </c>
      <c r="L75" s="4" t="s">
        <v>26</v>
      </c>
      <c r="M75" s="15">
        <v>122070</v>
      </c>
      <c r="N75" s="16">
        <v>7006</v>
      </c>
      <c r="O75" s="16">
        <v>3387</v>
      </c>
      <c r="P75" s="16">
        <v>515</v>
      </c>
      <c r="Q75" s="16">
        <v>0</v>
      </c>
      <c r="R75" s="16">
        <v>25906</v>
      </c>
    </row>
    <row r="76" spans="2:18" ht="12">
      <c r="B76" s="4" t="s">
        <v>27</v>
      </c>
      <c r="C76" s="12">
        <v>4306916</v>
      </c>
      <c r="D76" s="9">
        <v>2766236</v>
      </c>
      <c r="E76" s="9">
        <v>225875</v>
      </c>
      <c r="F76" s="9">
        <v>41015</v>
      </c>
      <c r="G76" s="9">
        <v>351603</v>
      </c>
      <c r="H76" s="9">
        <v>3028515</v>
      </c>
      <c r="I76" s="1">
        <f t="shared" si="0"/>
        <v>10720160</v>
      </c>
      <c r="L76" s="4" t="s">
        <v>15</v>
      </c>
      <c r="M76" s="15">
        <v>583027</v>
      </c>
      <c r="N76" s="16">
        <v>2004502</v>
      </c>
      <c r="O76" s="16">
        <v>53554</v>
      </c>
      <c r="P76" s="16">
        <v>6007</v>
      </c>
      <c r="Q76" s="16">
        <v>247529</v>
      </c>
      <c r="R76" s="16">
        <v>20651</v>
      </c>
    </row>
    <row r="77" spans="2:18" ht="12">
      <c r="B77" s="4" t="s">
        <v>36</v>
      </c>
      <c r="C77" s="12">
        <v>4164515</v>
      </c>
      <c r="D77" s="9">
        <v>10467067</v>
      </c>
      <c r="E77" s="9">
        <v>643151</v>
      </c>
      <c r="F77" s="9">
        <v>146347</v>
      </c>
      <c r="G77" s="9">
        <v>1169625</v>
      </c>
      <c r="H77" s="9" t="s">
        <v>11</v>
      </c>
      <c r="I77" s="1">
        <f t="shared" si="0"/>
        <v>16590705</v>
      </c>
      <c r="L77" s="4" t="s">
        <v>32</v>
      </c>
      <c r="M77" s="15">
        <v>647491</v>
      </c>
      <c r="N77" s="16">
        <v>223472</v>
      </c>
      <c r="O77" s="16">
        <v>26749</v>
      </c>
      <c r="P77" s="16">
        <v>810</v>
      </c>
      <c r="Q77" s="16">
        <v>564</v>
      </c>
      <c r="R77" s="16">
        <v>18272</v>
      </c>
    </row>
    <row r="78" spans="2:18" ht="12">
      <c r="B78" s="4" t="s">
        <v>29</v>
      </c>
      <c r="C78" s="12">
        <v>6474339</v>
      </c>
      <c r="D78" s="9">
        <v>12518197</v>
      </c>
      <c r="E78" s="9">
        <v>1305890</v>
      </c>
      <c r="F78" s="9">
        <v>7738</v>
      </c>
      <c r="G78" s="9">
        <v>1500996</v>
      </c>
      <c r="H78" s="9">
        <v>384626</v>
      </c>
      <c r="I78" s="1">
        <f t="shared" si="0"/>
        <v>22191786</v>
      </c>
      <c r="L78" s="4" t="s">
        <v>35</v>
      </c>
      <c r="M78" s="15">
        <v>332068</v>
      </c>
      <c r="N78" s="16">
        <v>1772812</v>
      </c>
      <c r="O78" s="16">
        <v>27674</v>
      </c>
      <c r="P78" s="16" t="s">
        <v>11</v>
      </c>
      <c r="Q78" s="16">
        <v>26317</v>
      </c>
      <c r="R78" s="16">
        <v>18141</v>
      </c>
    </row>
    <row r="79" spans="2:18" ht="12">
      <c r="B79" s="4" t="s">
        <v>40</v>
      </c>
      <c r="C79" s="12">
        <v>10418031</v>
      </c>
      <c r="D79" s="9">
        <v>17896271</v>
      </c>
      <c r="E79" s="9">
        <v>894974</v>
      </c>
      <c r="F79" s="9">
        <v>162084</v>
      </c>
      <c r="G79" s="9">
        <v>2850146</v>
      </c>
      <c r="H79" s="9">
        <v>11529917</v>
      </c>
      <c r="I79" s="1">
        <f t="shared" si="0"/>
        <v>43751423</v>
      </c>
      <c r="L79" s="4" t="s">
        <v>22</v>
      </c>
      <c r="M79" s="15">
        <v>214274</v>
      </c>
      <c r="N79" s="16">
        <v>728065</v>
      </c>
      <c r="O79" s="16">
        <v>43895</v>
      </c>
      <c r="P79" s="16">
        <v>225</v>
      </c>
      <c r="Q79" s="16">
        <v>257621</v>
      </c>
      <c r="R79" s="16">
        <v>6405</v>
      </c>
    </row>
    <row r="80" spans="2:18" ht="12">
      <c r="B80" s="4" t="s">
        <v>20</v>
      </c>
      <c r="C80" s="12">
        <v>32918507</v>
      </c>
      <c r="D80" s="9">
        <v>7159177</v>
      </c>
      <c r="E80" s="9">
        <v>2102842</v>
      </c>
      <c r="F80" s="9">
        <v>75877</v>
      </c>
      <c r="G80" s="9">
        <v>318876</v>
      </c>
      <c r="H80" s="9">
        <v>6435409</v>
      </c>
      <c r="I80" s="1">
        <f t="shared" si="0"/>
        <v>49010688</v>
      </c>
      <c r="L80" s="4" t="s">
        <v>13</v>
      </c>
      <c r="M80" s="15">
        <v>879915</v>
      </c>
      <c r="N80" s="16">
        <v>2935899</v>
      </c>
      <c r="O80" s="16">
        <v>84658</v>
      </c>
      <c r="P80" s="16">
        <v>9387</v>
      </c>
      <c r="Q80" s="16">
        <v>289096</v>
      </c>
      <c r="R80" s="16">
        <v>6057</v>
      </c>
    </row>
    <row r="81" spans="2:18" ht="12">
      <c r="B81" s="4" t="s">
        <v>18</v>
      </c>
      <c r="C81" s="12">
        <v>30213840</v>
      </c>
      <c r="D81" s="9">
        <v>27833550</v>
      </c>
      <c r="E81" s="9">
        <v>2244126</v>
      </c>
      <c r="F81" s="9">
        <v>1071376</v>
      </c>
      <c r="G81" s="9">
        <v>2394545</v>
      </c>
      <c r="H81" s="9">
        <v>2902056</v>
      </c>
      <c r="I81" s="1">
        <f t="shared" si="0"/>
        <v>66659493</v>
      </c>
      <c r="L81" s="4" t="s">
        <v>19</v>
      </c>
      <c r="M81" s="15">
        <v>894617</v>
      </c>
      <c r="N81" s="16">
        <v>768340</v>
      </c>
      <c r="O81" s="16">
        <v>124764</v>
      </c>
      <c r="P81" s="16">
        <v>2818</v>
      </c>
      <c r="Q81" s="16">
        <v>66525</v>
      </c>
      <c r="R81" s="16">
        <v>5371</v>
      </c>
    </row>
    <row r="82" spans="2:18" ht="12">
      <c r="B82" s="4" t="s">
        <v>17</v>
      </c>
      <c r="C82" s="12">
        <v>31831615</v>
      </c>
      <c r="D82" s="9">
        <v>13547119</v>
      </c>
      <c r="E82" s="9">
        <v>6695557</v>
      </c>
      <c r="F82" s="9">
        <v>82481</v>
      </c>
      <c r="G82" s="9">
        <v>168438</v>
      </c>
      <c r="H82" s="9">
        <v>17262176</v>
      </c>
      <c r="I82" s="1">
        <f t="shared" si="0"/>
        <v>69587386</v>
      </c>
      <c r="L82" s="4" t="s">
        <v>37</v>
      </c>
      <c r="M82" s="15">
        <v>101900</v>
      </c>
      <c r="N82" s="16">
        <v>614662</v>
      </c>
      <c r="O82" s="16">
        <v>4148</v>
      </c>
      <c r="P82" s="16">
        <v>2173</v>
      </c>
      <c r="Q82" s="16">
        <v>36343</v>
      </c>
      <c r="R82" s="16">
        <v>519</v>
      </c>
    </row>
    <row r="83" spans="2:18" ht="12">
      <c r="B83" s="4" t="s">
        <v>21</v>
      </c>
      <c r="C83" s="12" t="s">
        <v>11</v>
      </c>
      <c r="D83" s="9" t="s">
        <v>11</v>
      </c>
      <c r="E83" s="9" t="s">
        <v>11</v>
      </c>
      <c r="F83" s="9" t="s">
        <v>11</v>
      </c>
      <c r="G83" s="9" t="s">
        <v>11</v>
      </c>
      <c r="H83" s="9">
        <v>0</v>
      </c>
      <c r="I83" s="1">
        <f aca="true" t="shared" si="1" ref="I83">SUM(C83:H83)</f>
        <v>0</v>
      </c>
      <c r="L83" s="4" t="s">
        <v>21</v>
      </c>
      <c r="M83" s="12" t="s">
        <v>11</v>
      </c>
      <c r="N83" s="9" t="s">
        <v>11</v>
      </c>
      <c r="O83" s="9" t="s">
        <v>11</v>
      </c>
      <c r="P83" s="9" t="s">
        <v>11</v>
      </c>
      <c r="Q83" s="9" t="s">
        <v>11</v>
      </c>
      <c r="R83" s="9">
        <v>0</v>
      </c>
    </row>
  </sheetData>
  <autoFilter ref="L53:R53">
    <sortState ref="L54:R83">
      <sortCondition descending="1" sortBy="value" ref="R54:R83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5"/>
  <sheetViews>
    <sheetView showGridLines="0" workbookViewId="0" topLeftCell="A20">
      <selection activeCell="E44" sqref="E44"/>
    </sheetView>
  </sheetViews>
  <sheetFormatPr defaultColWidth="8.8515625" defaultRowHeight="15"/>
  <cols>
    <col min="1" max="16384" width="8.8515625" style="1" customWidth="1"/>
  </cols>
  <sheetData>
    <row r="2" ht="13.8">
      <c r="B2" s="17" t="s">
        <v>85</v>
      </c>
    </row>
    <row r="3" spans="2:5" ht="12">
      <c r="B3" s="18" t="s">
        <v>55</v>
      </c>
      <c r="E3" s="61"/>
    </row>
    <row r="4" ht="12">
      <c r="E4" s="61"/>
    </row>
    <row r="29" ht="15">
      <c r="B29" s="1" t="s">
        <v>75</v>
      </c>
    </row>
    <row r="30" ht="15">
      <c r="B30" s="1" t="s">
        <v>70</v>
      </c>
    </row>
    <row r="31" ht="15">
      <c r="B31" s="19" t="s">
        <v>86</v>
      </c>
    </row>
    <row r="32" ht="12">
      <c r="B32" s="61"/>
    </row>
    <row r="51" ht="15">
      <c r="A51" s="1" t="s">
        <v>0</v>
      </c>
    </row>
    <row r="52" ht="15">
      <c r="A52" s="1" t="s">
        <v>56</v>
      </c>
    </row>
    <row r="54" spans="2:3" ht="14.4">
      <c r="B54" s="26" t="s">
        <v>50</v>
      </c>
      <c r="C54"/>
    </row>
    <row r="55" spans="2:3" ht="14.4">
      <c r="B55"/>
      <c r="C55"/>
    </row>
    <row r="56" spans="2:3" ht="13.2">
      <c r="B56" s="26" t="s">
        <v>1</v>
      </c>
      <c r="C56" s="27">
        <v>42170.3891087963</v>
      </c>
    </row>
    <row r="57" spans="2:3" ht="13.2">
      <c r="B57" s="26" t="s">
        <v>2</v>
      </c>
      <c r="C57" s="27">
        <v>42172.65087819444</v>
      </c>
    </row>
    <row r="58" spans="2:3" ht="13.2">
      <c r="B58" s="26" t="s">
        <v>3</v>
      </c>
      <c r="C58" s="26" t="s">
        <v>4</v>
      </c>
    </row>
    <row r="59" spans="2:3" ht="14.4">
      <c r="B59"/>
      <c r="C59"/>
    </row>
    <row r="60" spans="2:3" ht="13.2">
      <c r="B60" s="26" t="s">
        <v>5</v>
      </c>
      <c r="C60" s="26" t="s">
        <v>39</v>
      </c>
    </row>
    <row r="61" spans="2:3" ht="14.4">
      <c r="B61"/>
      <c r="C61"/>
    </row>
    <row r="62" spans="2:12" ht="72">
      <c r="B62" s="29"/>
      <c r="C62" s="30" t="s">
        <v>51</v>
      </c>
      <c r="D62" s="10" t="s">
        <v>6</v>
      </c>
      <c r="E62" s="10" t="s">
        <v>7</v>
      </c>
      <c r="F62" s="10" t="s">
        <v>8</v>
      </c>
      <c r="G62" s="10" t="s">
        <v>45</v>
      </c>
      <c r="H62" s="10" t="s">
        <v>46</v>
      </c>
      <c r="I62" s="10" t="s">
        <v>47</v>
      </c>
      <c r="J62" s="10" t="s">
        <v>54</v>
      </c>
      <c r="K62" s="10" t="s">
        <v>52</v>
      </c>
      <c r="L62" s="10" t="s">
        <v>69</v>
      </c>
    </row>
    <row r="63" spans="2:12" ht="13.2">
      <c r="B63" s="4" t="s">
        <v>26</v>
      </c>
      <c r="C63" s="34">
        <v>11.689</v>
      </c>
      <c r="D63" s="16">
        <v>122070</v>
      </c>
      <c r="E63" s="16">
        <v>7006</v>
      </c>
      <c r="F63" s="16">
        <v>3387</v>
      </c>
      <c r="G63" s="16">
        <v>515</v>
      </c>
      <c r="H63" s="16">
        <v>0</v>
      </c>
      <c r="I63" s="16">
        <v>25906</v>
      </c>
      <c r="J63" s="16">
        <f aca="true" t="shared" si="0" ref="J63:J89">SUM(D63:I63)</f>
        <v>158884</v>
      </c>
      <c r="K63" s="16">
        <f aca="true" t="shared" si="1" ref="K63:K89">+C63*1000</f>
        <v>11689</v>
      </c>
      <c r="L63" s="31">
        <f aca="true" t="shared" si="2" ref="L63:L89">+J63/K63</f>
        <v>13.592608435281033</v>
      </c>
    </row>
    <row r="64" spans="2:12" ht="13.2">
      <c r="B64" s="4" t="s">
        <v>27</v>
      </c>
      <c r="C64" s="37">
        <v>1847.6</v>
      </c>
      <c r="D64" s="16">
        <v>4306916</v>
      </c>
      <c r="E64" s="16">
        <v>2766236</v>
      </c>
      <c r="F64" s="16">
        <v>225875</v>
      </c>
      <c r="G64" s="16">
        <v>41015</v>
      </c>
      <c r="H64" s="16">
        <v>351603</v>
      </c>
      <c r="I64" s="16">
        <v>3028515</v>
      </c>
      <c r="J64" s="16">
        <f t="shared" si="0"/>
        <v>10720160</v>
      </c>
      <c r="K64" s="16">
        <f t="shared" si="1"/>
        <v>1847600</v>
      </c>
      <c r="L64" s="31">
        <f t="shared" si="2"/>
        <v>5.802208270188353</v>
      </c>
    </row>
    <row r="65" spans="2:12" ht="13.2">
      <c r="B65" s="4" t="s">
        <v>9</v>
      </c>
      <c r="C65" s="38">
        <v>1338.57</v>
      </c>
      <c r="D65" s="16">
        <v>2463260</v>
      </c>
      <c r="E65" s="16">
        <v>2486428</v>
      </c>
      <c r="F65" s="16">
        <v>616676</v>
      </c>
      <c r="G65" s="16">
        <v>22223</v>
      </c>
      <c r="H65" s="16">
        <v>294408</v>
      </c>
      <c r="I65" s="16">
        <v>452585</v>
      </c>
      <c r="J65" s="16">
        <f t="shared" si="0"/>
        <v>6335580</v>
      </c>
      <c r="K65" s="16">
        <f t="shared" si="1"/>
        <v>1338570</v>
      </c>
      <c r="L65" s="31">
        <f t="shared" si="2"/>
        <v>4.733095766377552</v>
      </c>
    </row>
    <row r="66" spans="2:12" ht="13.2">
      <c r="B66" s="4" t="s">
        <v>20</v>
      </c>
      <c r="C66" s="37">
        <v>12226.9</v>
      </c>
      <c r="D66" s="16">
        <v>32918507</v>
      </c>
      <c r="E66" s="16">
        <v>7159177</v>
      </c>
      <c r="F66" s="16">
        <v>2102842</v>
      </c>
      <c r="G66" s="16">
        <v>75877</v>
      </c>
      <c r="H66" s="16">
        <v>318876</v>
      </c>
      <c r="I66" s="16">
        <v>6435409</v>
      </c>
      <c r="J66" s="16">
        <f t="shared" si="0"/>
        <v>49010688</v>
      </c>
      <c r="K66" s="16">
        <f t="shared" si="1"/>
        <v>12226900</v>
      </c>
      <c r="L66" s="31">
        <f t="shared" si="2"/>
        <v>4.008431245859539</v>
      </c>
    </row>
    <row r="67" spans="2:12" ht="13.2">
      <c r="B67" s="4" t="s">
        <v>17</v>
      </c>
      <c r="C67" s="34">
        <v>23649.447</v>
      </c>
      <c r="D67" s="16">
        <v>31831615</v>
      </c>
      <c r="E67" s="16">
        <v>13547119</v>
      </c>
      <c r="F67" s="16">
        <v>6695557</v>
      </c>
      <c r="G67" s="16">
        <v>82481</v>
      </c>
      <c r="H67" s="16">
        <v>168438</v>
      </c>
      <c r="I67" s="16">
        <v>17262176</v>
      </c>
      <c r="J67" s="16">
        <f t="shared" si="0"/>
        <v>69587386</v>
      </c>
      <c r="K67" s="16">
        <f t="shared" si="1"/>
        <v>23649447</v>
      </c>
      <c r="L67" s="31">
        <f t="shared" si="2"/>
        <v>2.9424529884356283</v>
      </c>
    </row>
    <row r="68" spans="2:12" ht="13.2">
      <c r="B68" s="4" t="s">
        <v>30</v>
      </c>
      <c r="C68" s="38">
        <v>3721.07</v>
      </c>
      <c r="D68" s="16">
        <v>7201606</v>
      </c>
      <c r="E68" s="16">
        <v>1611016</v>
      </c>
      <c r="F68" s="16">
        <v>745785</v>
      </c>
      <c r="G68" s="16">
        <v>17687</v>
      </c>
      <c r="H68" s="16">
        <v>671</v>
      </c>
      <c r="I68" s="16">
        <v>547868</v>
      </c>
      <c r="J68" s="16">
        <f t="shared" si="0"/>
        <v>10124633</v>
      </c>
      <c r="K68" s="16">
        <f t="shared" si="1"/>
        <v>3721070</v>
      </c>
      <c r="L68" s="31">
        <f t="shared" si="2"/>
        <v>2.7208929152098724</v>
      </c>
    </row>
    <row r="69" spans="2:12" ht="13.2">
      <c r="B69" s="4" t="s">
        <v>16</v>
      </c>
      <c r="C69" s="35">
        <v>3959</v>
      </c>
      <c r="D69" s="16">
        <v>5520830</v>
      </c>
      <c r="E69" s="16">
        <v>2571536</v>
      </c>
      <c r="F69" s="16">
        <v>1287010</v>
      </c>
      <c r="G69" s="16">
        <v>18678</v>
      </c>
      <c r="H69" s="16">
        <v>75264</v>
      </c>
      <c r="I69" s="16">
        <v>1090818</v>
      </c>
      <c r="J69" s="16">
        <f t="shared" si="0"/>
        <v>10564136</v>
      </c>
      <c r="K69" s="16">
        <f t="shared" si="1"/>
        <v>3959000</v>
      </c>
      <c r="L69" s="31">
        <f t="shared" si="2"/>
        <v>2.668384945693357</v>
      </c>
    </row>
    <row r="70" spans="2:12" ht="13.2">
      <c r="B70" s="4" t="s">
        <v>40</v>
      </c>
      <c r="C70" s="37">
        <v>16699.6</v>
      </c>
      <c r="D70" s="16">
        <v>10418031</v>
      </c>
      <c r="E70" s="16">
        <v>17896271</v>
      </c>
      <c r="F70" s="16">
        <v>894974</v>
      </c>
      <c r="G70" s="16">
        <v>162084</v>
      </c>
      <c r="H70" s="16">
        <v>2850146</v>
      </c>
      <c r="I70" s="16">
        <v>11529917</v>
      </c>
      <c r="J70" s="16">
        <f t="shared" si="0"/>
        <v>43751423</v>
      </c>
      <c r="K70" s="16">
        <f t="shared" si="1"/>
        <v>16699599.999999998</v>
      </c>
      <c r="L70" s="31">
        <f t="shared" si="2"/>
        <v>2.619908440920741</v>
      </c>
    </row>
    <row r="71" spans="2:12" ht="13.2">
      <c r="B71" s="4" t="s">
        <v>18</v>
      </c>
      <c r="C71" s="34">
        <v>28975.971</v>
      </c>
      <c r="D71" s="16">
        <v>30213840</v>
      </c>
      <c r="E71" s="16">
        <v>27833550</v>
      </c>
      <c r="F71" s="16">
        <v>2244126</v>
      </c>
      <c r="G71" s="16">
        <v>1071376</v>
      </c>
      <c r="H71" s="16">
        <v>2394545</v>
      </c>
      <c r="I71" s="16">
        <v>2902056</v>
      </c>
      <c r="J71" s="16">
        <f t="shared" si="0"/>
        <v>66659493</v>
      </c>
      <c r="K71" s="16">
        <f t="shared" si="1"/>
        <v>28975971</v>
      </c>
      <c r="L71" s="31">
        <f t="shared" si="2"/>
        <v>2.300509377235365</v>
      </c>
    </row>
    <row r="72" spans="2:12" ht="13.2">
      <c r="B72" s="4" t="s">
        <v>32</v>
      </c>
      <c r="C72" s="34">
        <v>478.888</v>
      </c>
      <c r="D72" s="16">
        <v>647491</v>
      </c>
      <c r="E72" s="16">
        <v>223472</v>
      </c>
      <c r="F72" s="16">
        <v>26749</v>
      </c>
      <c r="G72" s="16">
        <v>810</v>
      </c>
      <c r="H72" s="16">
        <v>564</v>
      </c>
      <c r="I72" s="16">
        <v>18272</v>
      </c>
      <c r="J72" s="16">
        <f t="shared" si="0"/>
        <v>917358</v>
      </c>
      <c r="K72" s="16">
        <f t="shared" si="1"/>
        <v>478888</v>
      </c>
      <c r="L72" s="31">
        <f t="shared" si="2"/>
        <v>1.9156003073787609</v>
      </c>
    </row>
    <row r="73" spans="2:12" ht="13.2">
      <c r="B73" s="4" t="s">
        <v>12</v>
      </c>
      <c r="C73" s="35">
        <v>3521</v>
      </c>
      <c r="D73" s="16">
        <v>1665889</v>
      </c>
      <c r="E73" s="16">
        <v>3144886</v>
      </c>
      <c r="F73" s="16">
        <v>265667</v>
      </c>
      <c r="G73" s="16">
        <v>11244</v>
      </c>
      <c r="H73" s="16">
        <v>698460</v>
      </c>
      <c r="I73" s="16">
        <v>402437</v>
      </c>
      <c r="J73" s="16">
        <f t="shared" si="0"/>
        <v>6188583</v>
      </c>
      <c r="K73" s="16">
        <f t="shared" si="1"/>
        <v>3521000</v>
      </c>
      <c r="L73" s="31">
        <f t="shared" si="2"/>
        <v>1.7576208463504686</v>
      </c>
    </row>
    <row r="74" spans="2:12" ht="13.2">
      <c r="B74" s="4" t="s">
        <v>61</v>
      </c>
      <c r="C74" s="36">
        <v>2663.6</v>
      </c>
      <c r="D74" s="16">
        <v>879915</v>
      </c>
      <c r="E74" s="16">
        <v>2935899</v>
      </c>
      <c r="F74" s="16">
        <v>84658</v>
      </c>
      <c r="G74" s="16">
        <v>9387</v>
      </c>
      <c r="H74" s="16">
        <v>289096</v>
      </c>
      <c r="I74" s="16">
        <v>6057</v>
      </c>
      <c r="J74" s="16">
        <f t="shared" si="0"/>
        <v>4205012</v>
      </c>
      <c r="K74" s="16">
        <f t="shared" si="1"/>
        <v>2663600</v>
      </c>
      <c r="L74" s="31">
        <f t="shared" si="2"/>
        <v>1.5786949992491366</v>
      </c>
    </row>
    <row r="75" spans="2:12" ht="13.2">
      <c r="B75" s="4" t="s">
        <v>29</v>
      </c>
      <c r="C75" s="37">
        <v>14409.9</v>
      </c>
      <c r="D75" s="16">
        <v>6474339</v>
      </c>
      <c r="E75" s="16">
        <v>12518197</v>
      </c>
      <c r="F75" s="16">
        <v>1305890</v>
      </c>
      <c r="G75" s="16">
        <v>7738</v>
      </c>
      <c r="H75" s="16">
        <v>1500996</v>
      </c>
      <c r="I75" s="16">
        <v>384626</v>
      </c>
      <c r="J75" s="16">
        <f t="shared" si="0"/>
        <v>22191786</v>
      </c>
      <c r="K75" s="16">
        <f t="shared" si="1"/>
        <v>14409900</v>
      </c>
      <c r="L75" s="31">
        <f t="shared" si="2"/>
        <v>1.5400374742364624</v>
      </c>
    </row>
    <row r="76" spans="2:12" ht="13.2">
      <c r="B76" s="4" t="s">
        <v>25</v>
      </c>
      <c r="C76" s="38">
        <v>5339.53</v>
      </c>
      <c r="D76" s="16">
        <v>3238478</v>
      </c>
      <c r="E76" s="16">
        <v>3562125</v>
      </c>
      <c r="F76" s="16">
        <v>606210</v>
      </c>
      <c r="G76" s="16">
        <v>1789</v>
      </c>
      <c r="H76" s="16">
        <v>185575</v>
      </c>
      <c r="I76" s="16">
        <v>172715</v>
      </c>
      <c r="J76" s="16">
        <f t="shared" si="0"/>
        <v>7766892</v>
      </c>
      <c r="K76" s="16">
        <f t="shared" si="1"/>
        <v>5339530</v>
      </c>
      <c r="L76" s="31">
        <f t="shared" si="2"/>
        <v>1.4546021840873635</v>
      </c>
    </row>
    <row r="77" spans="2:12" ht="13.2">
      <c r="B77" s="4" t="s">
        <v>34</v>
      </c>
      <c r="C77" s="37">
        <v>2258.6</v>
      </c>
      <c r="D77" s="16">
        <v>209572</v>
      </c>
      <c r="E77" s="16">
        <v>1132945</v>
      </c>
      <c r="F77" s="16">
        <v>25484</v>
      </c>
      <c r="G77" s="16" t="s">
        <v>11</v>
      </c>
      <c r="H77" s="16">
        <v>100193</v>
      </c>
      <c r="I77" s="16">
        <v>1805628</v>
      </c>
      <c r="J77" s="16">
        <f t="shared" si="0"/>
        <v>3273822</v>
      </c>
      <c r="K77" s="16">
        <f t="shared" si="1"/>
        <v>2258600</v>
      </c>
      <c r="L77" s="31">
        <f t="shared" si="2"/>
        <v>1.4494917205348445</v>
      </c>
    </row>
    <row r="78" spans="2:12" ht="13.2">
      <c r="B78" s="4" t="s">
        <v>19</v>
      </c>
      <c r="C78" s="34">
        <v>1301.985</v>
      </c>
      <c r="D78" s="16">
        <v>894617</v>
      </c>
      <c r="E78" s="16">
        <v>768340</v>
      </c>
      <c r="F78" s="16">
        <v>124764</v>
      </c>
      <c r="G78" s="16">
        <v>2818</v>
      </c>
      <c r="H78" s="16">
        <v>66525</v>
      </c>
      <c r="I78" s="16">
        <v>5371</v>
      </c>
      <c r="J78" s="16">
        <f t="shared" si="0"/>
        <v>1862435</v>
      </c>
      <c r="K78" s="16">
        <f t="shared" si="1"/>
        <v>1301985</v>
      </c>
      <c r="L78" s="31">
        <f t="shared" si="2"/>
        <v>1.430458108196331</v>
      </c>
    </row>
    <row r="79" spans="2:12" ht="13.2">
      <c r="B79" s="4" t="s">
        <v>67</v>
      </c>
      <c r="C79" s="34">
        <v>131.043</v>
      </c>
      <c r="D79" s="16">
        <v>91039</v>
      </c>
      <c r="E79" s="16">
        <v>82778</v>
      </c>
      <c r="F79" s="16" t="s">
        <v>11</v>
      </c>
      <c r="G79" s="16">
        <v>2258</v>
      </c>
      <c r="H79" s="16" t="s">
        <v>11</v>
      </c>
      <c r="I79" s="16" t="s">
        <v>11</v>
      </c>
      <c r="J79" s="16">
        <f t="shared" si="0"/>
        <v>176075</v>
      </c>
      <c r="K79" s="16">
        <f t="shared" si="1"/>
        <v>131043</v>
      </c>
      <c r="L79" s="31">
        <f t="shared" si="2"/>
        <v>1.3436429263676808</v>
      </c>
    </row>
    <row r="80" spans="2:12" ht="13.2">
      <c r="B80" s="4" t="s">
        <v>28</v>
      </c>
      <c r="C80" s="34">
        <v>2862.435</v>
      </c>
      <c r="D80" s="16">
        <v>1492799</v>
      </c>
      <c r="E80" s="16">
        <v>1227015</v>
      </c>
      <c r="F80" s="16">
        <v>238197</v>
      </c>
      <c r="G80" s="16">
        <v>13472</v>
      </c>
      <c r="H80" s="16">
        <v>45385</v>
      </c>
      <c r="I80" s="16">
        <v>80571</v>
      </c>
      <c r="J80" s="16">
        <f t="shared" si="0"/>
        <v>3097439</v>
      </c>
      <c r="K80" s="16">
        <f t="shared" si="1"/>
        <v>2862435</v>
      </c>
      <c r="L80" s="31">
        <f t="shared" si="2"/>
        <v>1.0820993315132046</v>
      </c>
    </row>
    <row r="81" spans="2:12" ht="13.2">
      <c r="B81" s="4" t="s">
        <v>33</v>
      </c>
      <c r="C81" s="39">
        <v>1928.5084</v>
      </c>
      <c r="D81" s="16">
        <v>531417</v>
      </c>
      <c r="E81" s="16">
        <v>1157477</v>
      </c>
      <c r="F81" s="16">
        <v>90226</v>
      </c>
      <c r="G81" s="16" t="s">
        <v>11</v>
      </c>
      <c r="H81" s="16">
        <v>143017</v>
      </c>
      <c r="I81" s="16">
        <v>74458</v>
      </c>
      <c r="J81" s="16">
        <f t="shared" si="0"/>
        <v>1996595</v>
      </c>
      <c r="K81" s="16">
        <f t="shared" si="1"/>
        <v>1928508.4</v>
      </c>
      <c r="L81" s="31">
        <f t="shared" si="2"/>
        <v>1.03530531679302</v>
      </c>
    </row>
    <row r="82" spans="2:12" ht="13.2">
      <c r="B82" s="4" t="s">
        <v>36</v>
      </c>
      <c r="C82" s="35">
        <v>17259</v>
      </c>
      <c r="D82" s="16">
        <v>4164515</v>
      </c>
      <c r="E82" s="16">
        <v>10467067</v>
      </c>
      <c r="F82" s="16">
        <v>643151</v>
      </c>
      <c r="G82" s="16">
        <v>146347</v>
      </c>
      <c r="H82" s="16">
        <v>1169625</v>
      </c>
      <c r="I82" s="16" t="s">
        <v>11</v>
      </c>
      <c r="J82" s="16">
        <f t="shared" si="0"/>
        <v>16590705</v>
      </c>
      <c r="K82" s="16">
        <f t="shared" si="1"/>
        <v>17259000</v>
      </c>
      <c r="L82" s="31">
        <f t="shared" si="2"/>
        <v>0.9612784634103946</v>
      </c>
    </row>
    <row r="83" spans="2:12" ht="13.2">
      <c r="B83" s="4" t="s">
        <v>23</v>
      </c>
      <c r="C83" s="37">
        <v>2891.4</v>
      </c>
      <c r="D83" s="16">
        <v>538225</v>
      </c>
      <c r="E83" s="16">
        <v>1421923</v>
      </c>
      <c r="F83" s="16">
        <v>39926</v>
      </c>
      <c r="G83" s="16">
        <v>0</v>
      </c>
      <c r="H83" s="16">
        <v>513046</v>
      </c>
      <c r="I83" s="16" t="s">
        <v>11</v>
      </c>
      <c r="J83" s="16">
        <f t="shared" si="0"/>
        <v>2513120</v>
      </c>
      <c r="K83" s="16">
        <f t="shared" si="1"/>
        <v>2891400</v>
      </c>
      <c r="L83" s="31">
        <f t="shared" si="2"/>
        <v>0.8691706439786955</v>
      </c>
    </row>
    <row r="84" spans="2:12" ht="13.2">
      <c r="B84" s="4" t="s">
        <v>31</v>
      </c>
      <c r="C84" s="34">
        <v>13904.637</v>
      </c>
      <c r="D84" s="16">
        <v>3630952</v>
      </c>
      <c r="E84" s="16">
        <v>6034253</v>
      </c>
      <c r="F84" s="16">
        <v>626348</v>
      </c>
      <c r="G84" s="16">
        <v>1018</v>
      </c>
      <c r="H84" s="16">
        <v>260171</v>
      </c>
      <c r="I84" s="16">
        <v>32909</v>
      </c>
      <c r="J84" s="16">
        <f t="shared" si="0"/>
        <v>10585651</v>
      </c>
      <c r="K84" s="16">
        <f t="shared" si="1"/>
        <v>13904637</v>
      </c>
      <c r="L84" s="31">
        <f t="shared" si="2"/>
        <v>0.7613036571900439</v>
      </c>
    </row>
    <row r="85" spans="2:12" ht="13.2">
      <c r="B85" s="4" t="s">
        <v>35</v>
      </c>
      <c r="C85" s="37">
        <v>3030.4</v>
      </c>
      <c r="D85" s="16">
        <v>332068</v>
      </c>
      <c r="E85" s="16">
        <v>1772812</v>
      </c>
      <c r="F85" s="16">
        <v>27674</v>
      </c>
      <c r="G85" s="16" t="s">
        <v>11</v>
      </c>
      <c r="H85" s="16">
        <v>26317</v>
      </c>
      <c r="I85" s="16">
        <v>18141</v>
      </c>
      <c r="J85" s="16">
        <f t="shared" si="0"/>
        <v>2177012</v>
      </c>
      <c r="K85" s="16">
        <f t="shared" si="1"/>
        <v>3030400</v>
      </c>
      <c r="L85" s="31">
        <f t="shared" si="2"/>
        <v>0.7183909714889124</v>
      </c>
    </row>
    <row r="86" spans="2:12" ht="13.2">
      <c r="B86" s="4" t="s">
        <v>22</v>
      </c>
      <c r="C86" s="37">
        <v>1877.7</v>
      </c>
      <c r="D86" s="16">
        <v>214274</v>
      </c>
      <c r="E86" s="16">
        <v>728065</v>
      </c>
      <c r="F86" s="16">
        <v>43895</v>
      </c>
      <c r="G86" s="16">
        <v>225</v>
      </c>
      <c r="H86" s="16">
        <v>257621</v>
      </c>
      <c r="I86" s="16">
        <v>6405</v>
      </c>
      <c r="J86" s="16">
        <f t="shared" si="0"/>
        <v>1250485</v>
      </c>
      <c r="K86" s="16">
        <f t="shared" si="1"/>
        <v>1877700</v>
      </c>
      <c r="L86" s="31">
        <f t="shared" si="2"/>
        <v>0.6659663418011397</v>
      </c>
    </row>
    <row r="87" spans="2:12" ht="13.2">
      <c r="B87" s="4" t="s">
        <v>15</v>
      </c>
      <c r="C87" s="34">
        <v>4477.774</v>
      </c>
      <c r="D87" s="16">
        <v>583027</v>
      </c>
      <c r="E87" s="16">
        <v>2004502</v>
      </c>
      <c r="F87" s="16">
        <v>53554</v>
      </c>
      <c r="G87" s="16">
        <v>6007</v>
      </c>
      <c r="H87" s="16">
        <v>247529</v>
      </c>
      <c r="I87" s="16">
        <v>20651</v>
      </c>
      <c r="J87" s="16">
        <f t="shared" si="0"/>
        <v>2915270</v>
      </c>
      <c r="K87" s="16">
        <f t="shared" si="1"/>
        <v>4477774</v>
      </c>
      <c r="L87" s="31">
        <f t="shared" si="2"/>
        <v>0.6510534028738386</v>
      </c>
    </row>
    <row r="88" spans="2:12" ht="13.2">
      <c r="B88" s="4" t="s">
        <v>14</v>
      </c>
      <c r="C88" s="37">
        <v>965.9</v>
      </c>
      <c r="D88" s="16">
        <v>66163</v>
      </c>
      <c r="E88" s="16">
        <v>434251</v>
      </c>
      <c r="F88" s="16">
        <v>19545</v>
      </c>
      <c r="G88" s="16" t="s">
        <v>11</v>
      </c>
      <c r="H88" s="16">
        <v>47410</v>
      </c>
      <c r="I88" s="16" t="s">
        <v>11</v>
      </c>
      <c r="J88" s="16">
        <f t="shared" si="0"/>
        <v>567369</v>
      </c>
      <c r="K88" s="16">
        <f t="shared" si="1"/>
        <v>965900</v>
      </c>
      <c r="L88" s="31">
        <f t="shared" si="2"/>
        <v>0.5873993166994513</v>
      </c>
    </row>
    <row r="89" spans="2:12" ht="13.2">
      <c r="B89" s="4" t="s">
        <v>10</v>
      </c>
      <c r="C89" s="41">
        <v>4995.111</v>
      </c>
      <c r="D89" s="32">
        <v>380174</v>
      </c>
      <c r="E89" s="32">
        <v>705944</v>
      </c>
      <c r="F89" s="32">
        <v>110672</v>
      </c>
      <c r="G89" s="32" t="s">
        <v>11</v>
      </c>
      <c r="H89" s="32" t="s">
        <v>11</v>
      </c>
      <c r="I89" s="32" t="s">
        <v>11</v>
      </c>
      <c r="J89" s="32">
        <f t="shared" si="0"/>
        <v>1196790</v>
      </c>
      <c r="K89" s="32">
        <f t="shared" si="1"/>
        <v>4995111</v>
      </c>
      <c r="L89" s="33">
        <f t="shared" si="2"/>
        <v>0.23959227332485705</v>
      </c>
    </row>
    <row r="91" spans="2:12" ht="13.2">
      <c r="B91" s="4" t="s">
        <v>63</v>
      </c>
      <c r="C91" s="42">
        <v>1519</v>
      </c>
      <c r="D91" s="15">
        <v>989038</v>
      </c>
      <c r="E91" s="16">
        <v>711399</v>
      </c>
      <c r="F91" s="16">
        <v>64518</v>
      </c>
      <c r="G91" s="16">
        <v>56352</v>
      </c>
      <c r="H91" s="16">
        <v>24900</v>
      </c>
      <c r="I91" s="16">
        <v>323010</v>
      </c>
      <c r="J91" s="16">
        <f>SUM(D91:I91)</f>
        <v>2169217</v>
      </c>
      <c r="K91" s="16">
        <f>+C91*1000</f>
        <v>1519000</v>
      </c>
      <c r="L91" s="16">
        <f>+J91/K91</f>
        <v>1.4280559578670178</v>
      </c>
    </row>
    <row r="92" spans="2:12" ht="13.2">
      <c r="B92" s="4" t="s">
        <v>62</v>
      </c>
      <c r="C92" s="42">
        <v>1024.1</v>
      </c>
      <c r="D92" s="15">
        <v>101900</v>
      </c>
      <c r="E92" s="16">
        <v>614662</v>
      </c>
      <c r="F92" s="16">
        <v>4148</v>
      </c>
      <c r="G92" s="16">
        <v>2173</v>
      </c>
      <c r="H92" s="16">
        <v>36343</v>
      </c>
      <c r="I92" s="16">
        <v>519</v>
      </c>
      <c r="J92" s="16">
        <f aca="true" t="shared" si="3" ref="J92">SUM(D92:I92)</f>
        <v>759745</v>
      </c>
      <c r="K92" s="16">
        <f aca="true" t="shared" si="4" ref="K92">+C92*1000</f>
        <v>1024099.9999999999</v>
      </c>
      <c r="L92" s="16">
        <f aca="true" t="shared" si="5" ref="L92">+J92/K92</f>
        <v>0.741866028708134</v>
      </c>
    </row>
    <row r="93" spans="2:12" ht="13.2">
      <c r="B93" s="4" t="s">
        <v>21</v>
      </c>
      <c r="C93" s="40">
        <v>88.987</v>
      </c>
      <c r="D93" s="14" t="s">
        <v>11</v>
      </c>
      <c r="E93" s="14" t="s">
        <v>11</v>
      </c>
      <c r="F93" s="14" t="s">
        <v>11</v>
      </c>
      <c r="G93" s="14" t="s">
        <v>11</v>
      </c>
      <c r="H93" s="14" t="s">
        <v>11</v>
      </c>
      <c r="I93" s="14">
        <v>0</v>
      </c>
      <c r="J93" s="14">
        <f>SUM(D93:I93)</f>
        <v>0</v>
      </c>
      <c r="K93" s="14">
        <f>+C93*1000</f>
        <v>88987</v>
      </c>
      <c r="L93" s="14">
        <f>+J93/K93</f>
        <v>0</v>
      </c>
    </row>
    <row r="94" ht="15">
      <c r="C94" s="28" t="s">
        <v>53</v>
      </c>
    </row>
    <row r="95" ht="15">
      <c r="C95" s="1" t="s">
        <v>57</v>
      </c>
    </row>
  </sheetData>
  <autoFilter ref="B62:L62">
    <sortState ref="B63:L95">
      <sortCondition descending="1" sortBy="value" ref="L63:L95"/>
    </sortState>
  </autoFilter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Clara</dc:creator>
  <cp:keywords/>
  <dc:description/>
  <cp:lastModifiedBy>MARTINS Carla</cp:lastModifiedBy>
  <cp:lastPrinted>2015-09-21T10:15:27Z</cp:lastPrinted>
  <dcterms:created xsi:type="dcterms:W3CDTF">2015-08-13T14:15:21Z</dcterms:created>
  <dcterms:modified xsi:type="dcterms:W3CDTF">2015-12-08T09:01:40Z</dcterms:modified>
  <cp:category/>
  <cp:version/>
  <cp:contentType/>
  <cp:contentStatus/>
</cp:coreProperties>
</file>